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56.xml" ContentType="application/vnd.openxmlformats-officedocument.drawing+xml"/>
  <Override PartName="/xl/charts/chart212.xml" ContentType="application/vnd.openxmlformats-officedocument.drawingml.chart+xml"/>
  <Override PartName="/xl/charts/chart211.xml" ContentType="application/vnd.openxmlformats-officedocument.drawingml.chart+xml"/>
  <Override PartName="/xl/charts/chart210.xml" ContentType="application/vnd.openxmlformats-officedocument.drawingml.chart+xml"/>
  <Override PartName="/xl/charts/chart209.xml" ContentType="application/vnd.openxmlformats-officedocument.drawingml.chart+xml"/>
  <Override PartName="/xl/drawings/drawing55.xml" ContentType="application/vnd.openxmlformats-officedocument.drawing+xml"/>
  <Override PartName="/xl/charts/chart208.xml" ContentType="application/vnd.openxmlformats-officedocument.drawingml.chart+xml"/>
  <Override PartName="/xl/charts/chart207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21.xml" ContentType="application/vnd.openxmlformats-officedocument.drawingml.chart+xml"/>
  <Override PartName="/xl/drawings/drawing58.xml" ContentType="application/vnd.openxmlformats-officedocument.drawing+xml"/>
  <Override PartName="/xl/charts/chart220.xml" ContentType="application/vnd.openxmlformats-officedocument.drawingml.chart+xml"/>
  <Override PartName="/xl/charts/chart219.xml" ContentType="application/vnd.openxmlformats-officedocument.drawingml.chart+xml"/>
  <Override PartName="/xl/drawings/drawing57.xml" ContentType="application/vnd.openxmlformats-officedocument.drawing+xml"/>
  <Override PartName="/xl/charts/chart218.xml" ContentType="application/vnd.openxmlformats-officedocument.drawingml.chart+xml"/>
  <Override PartName="/xl/charts/chart217.xml" ContentType="application/vnd.openxmlformats-officedocument.drawingml.chart+xml"/>
  <Override PartName="/xl/charts/chart216.xml" ContentType="application/vnd.openxmlformats-officedocument.drawingml.chart+xml"/>
  <Override PartName="/xl/charts/chart206.xml" ContentType="application/vnd.openxmlformats-officedocument.drawingml.chart+xml"/>
  <Override PartName="/xl/charts/chart205.xml" ContentType="application/vnd.openxmlformats-officedocument.drawingml.chart+xml"/>
  <Override PartName="/xl/charts/chart204.xml" ContentType="application/vnd.openxmlformats-officedocument.drawingml.chart+xml"/>
  <Override PartName="/xl/charts/chart195.xml" ContentType="application/vnd.openxmlformats-officedocument.drawingml.chart+xml"/>
  <Override PartName="/xl/drawings/drawing51.xml" ContentType="application/vnd.openxmlformats-officedocument.drawing+xml"/>
  <Override PartName="/xl/charts/chart194.xml" ContentType="application/vnd.openxmlformats-officedocument.drawingml.chart+xml"/>
  <Override PartName="/xl/charts/chart193.xml" ContentType="application/vnd.openxmlformats-officedocument.drawingml.chart+xml"/>
  <Override PartName="/xl/charts/chart192.xml" ContentType="application/vnd.openxmlformats-officedocument.drawingml.chart+xml"/>
  <Override PartName="/xl/charts/chart191.xml" ContentType="application/vnd.openxmlformats-officedocument.drawingml.chart+xml"/>
  <Override PartName="/xl/drawings/drawing50.xml" ContentType="application/vnd.openxmlformats-officedocument.drawing+xml"/>
  <Override PartName="/xl/charts/chart190.xml" ContentType="application/vnd.openxmlformats-officedocument.drawingml.chart+xml"/>
  <Override PartName="/xl/charts/chart196.xml" ContentType="application/vnd.openxmlformats-officedocument.drawingml.chart+xml"/>
  <Override PartName="/xl/drawings/drawing52.xml" ContentType="application/vnd.openxmlformats-officedocument.drawing+xml"/>
  <Override PartName="/xl/charts/chart197.xml" ContentType="application/vnd.openxmlformats-officedocument.drawingml.chart+xml"/>
  <Override PartName="/xl/charts/chart203.xml" ContentType="application/vnd.openxmlformats-officedocument.drawingml.chart+xml"/>
  <Override PartName="/xl/drawings/drawing54.xml" ContentType="application/vnd.openxmlformats-officedocument.drawing+xml"/>
  <Override PartName="/xl/charts/chart202.xml" ContentType="application/vnd.openxmlformats-officedocument.drawingml.chart+xml"/>
  <Override PartName="/xl/charts/chart201.xml" ContentType="application/vnd.openxmlformats-officedocument.drawingml.chart+xml"/>
  <Override PartName="/xl/drawings/drawing53.xml" ContentType="application/vnd.openxmlformats-officedocument.drawing+xml"/>
  <Override PartName="/xl/charts/chart200.xml" ContentType="application/vnd.openxmlformats-officedocument.drawingml.chart+xml"/>
  <Override PartName="/xl/charts/chart199.xml" ContentType="application/vnd.openxmlformats-officedocument.drawingml.chart+xml"/>
  <Override PartName="/xl/charts/chart198.xml" ContentType="application/vnd.openxmlformats-officedocument.drawingml.chart+xml"/>
  <Override PartName="/xl/charts/chart222.xml" ContentType="application/vnd.openxmlformats-officedocument.drawingml.chart+xml"/>
  <Override PartName="/xl/drawings/drawing59.xml" ContentType="application/vnd.openxmlformats-officedocument.drawing+xml"/>
  <Override PartName="/xl/charts/chart223.xml" ContentType="application/vnd.openxmlformats-officedocument.drawingml.chart+xml"/>
  <Override PartName="/xl/charts/chart248.xml" ContentType="application/vnd.openxmlformats-officedocument.drawingml.chart+xml"/>
  <Override PartName="/xl/charts/chart247.xml" ContentType="application/vnd.openxmlformats-officedocument.drawingml.chart+xml"/>
  <Override PartName="/xl/drawings/drawing64.xml" ContentType="application/vnd.openxmlformats-officedocument.drawing+xml"/>
  <Override PartName="/xl/charts/chart246.xml" ContentType="application/vnd.openxmlformats-officedocument.drawingml.chart+xml"/>
  <Override PartName="/xl/charts/chart245.xml" ContentType="application/vnd.openxmlformats-officedocument.drawingml.chart+xml"/>
  <Override PartName="/xl/charts/chart244.xml" ContentType="application/vnd.openxmlformats-officedocument.drawingml.chart+xml"/>
  <Override PartName="/xl/charts/chart243.xml" ContentType="application/vnd.openxmlformats-officedocument.drawingml.chart+xml"/>
  <Override PartName="/xl/drawings/drawing63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7.xml" ContentType="application/vnd.openxmlformats-officedocument.drawingml.chart+xml"/>
  <Override PartName="/xl/drawings/drawing66.xml" ContentType="application/vnd.openxmlformats-officedocument.drawing+xml"/>
  <Override PartName="/xl/charts/chart256.xml" ContentType="application/vnd.openxmlformats-officedocument.drawingml.chart+xml"/>
  <Override PartName="/xl/charts/chart255.xml" ContentType="application/vnd.openxmlformats-officedocument.drawingml.chart+xml"/>
  <Override PartName="/xl/charts/chart254.xml" ContentType="application/vnd.openxmlformats-officedocument.drawingml.chart+xml"/>
  <Override PartName="/xl/charts/chart253.xml" ContentType="application/vnd.openxmlformats-officedocument.drawingml.chart+xml"/>
  <Override PartName="/xl/drawings/drawing65.xml" ContentType="application/vnd.openxmlformats-officedocument.drawing+xml"/>
  <Override PartName="/xl/charts/chart252.xml" ContentType="application/vnd.openxmlformats-officedocument.drawingml.chart+xml"/>
  <Override PartName="/xl/charts/chart242.xml" ContentType="application/vnd.openxmlformats-officedocument.drawingml.chart+xml"/>
  <Override PartName="/xl/charts/chart241.xml" ContentType="application/vnd.openxmlformats-officedocument.drawingml.chart+xml"/>
  <Override PartName="/xl/charts/chart240.xml" ContentType="application/vnd.openxmlformats-officedocument.drawingml.chart+xml"/>
  <Override PartName="/xl/charts/chart230.xml" ContentType="application/vnd.openxmlformats-officedocument.drawingml.chart+xml"/>
  <Override PartName="/xl/charts/chart229.xml" ContentType="application/vnd.openxmlformats-officedocument.drawingml.chart+xml"/>
  <Override PartName="/xl/charts/chart228.xml" ContentType="application/vnd.openxmlformats-officedocument.drawingml.chart+xml"/>
  <Override PartName="/xl/charts/chart227.xml" ContentType="application/vnd.openxmlformats-officedocument.drawingml.chart+xml"/>
  <Override PartName="/xl/drawings/drawing60.xml" ContentType="application/vnd.openxmlformats-officedocument.drawing+xml"/>
  <Override PartName="/xl/charts/chart226.xml" ContentType="application/vnd.openxmlformats-officedocument.drawingml.chart+xml"/>
  <Override PartName="/xl/charts/chart225.xml" ContentType="application/vnd.openxmlformats-officedocument.drawingml.chart+xml"/>
  <Override PartName="/xl/charts/chart224.xml" ContentType="application/vnd.openxmlformats-officedocument.drawingml.chart+xml"/>
  <Override PartName="/xl/drawings/drawing61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9.xml" ContentType="application/vnd.openxmlformats-officedocument.drawingml.chart+xml"/>
  <Override PartName="/xl/charts/chart238.xml" ContentType="application/vnd.openxmlformats-officedocument.drawingml.chart+xml"/>
  <Override PartName="/xl/charts/chart237.xml" ContentType="application/vnd.openxmlformats-officedocument.drawingml.chart+xml"/>
  <Override PartName="/xl/drawings/drawing62.xml" ContentType="application/vnd.openxmlformats-officedocument.drawing+xml"/>
  <Override PartName="/xl/charts/chart236.xml" ContentType="application/vnd.openxmlformats-officedocument.drawingml.chart+xml"/>
  <Override PartName="/xl/charts/chart235.xml" ContentType="application/vnd.openxmlformats-officedocument.drawingml.chart+xml"/>
  <Override PartName="/xl/charts/chart234.xml" ContentType="application/vnd.openxmlformats-officedocument.drawingml.chart+xml"/>
  <Override PartName="/xl/charts/chart233.xml" ContentType="application/vnd.openxmlformats-officedocument.drawingml.chart+xml"/>
  <Override PartName="/xl/charts/chart189.xml" ContentType="application/vnd.openxmlformats-officedocument.drawingml.chart+xml"/>
  <Override PartName="/xl/charts/chart188.xml" ContentType="application/vnd.openxmlformats-officedocument.drawingml.chart+xml"/>
  <Override PartName="/xl/charts/chart187.xml" ContentType="application/vnd.openxmlformats-officedocument.drawingml.chart+xml"/>
  <Override PartName="/xl/charts/chart144.xml" ContentType="application/vnd.openxmlformats-officedocument.drawingml.chart+xml"/>
  <Override PartName="/xl/charts/chart143.xml" ContentType="application/vnd.openxmlformats-officedocument.drawingml.chart+xml"/>
  <Override PartName="/xl/charts/chart142.xml" ContentType="application/vnd.openxmlformats-officedocument.drawingml.chart+xml"/>
  <Override PartName="/xl/charts/chart141.xml" ContentType="application/vnd.openxmlformats-officedocument.drawingml.chart+xml"/>
  <Override PartName="/xl/drawings/drawing36.xml" ContentType="application/vnd.openxmlformats-officedocument.drawing+xml"/>
  <Override PartName="/xl/charts/chart140.xml" ContentType="application/vnd.openxmlformats-officedocument.drawingml.chart+xml"/>
  <Override PartName="/xl/charts/chart139.xml" ContentType="application/vnd.openxmlformats-officedocument.drawingml.chart+xml"/>
  <Override PartName="/xl/charts/chart138.xml" ContentType="application/vnd.openxmlformats-officedocument.drawingml.chart+xml"/>
  <Override PartName="/xl/drawings/drawing37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39.xml" ContentType="application/vnd.openxmlformats-officedocument.drawing+xml"/>
  <Override PartName="/xl/charts/chart152.xml" ContentType="application/vnd.openxmlformats-officedocument.drawingml.chart+xml"/>
  <Override PartName="/xl/charts/chart151.xml" ContentType="application/vnd.openxmlformats-officedocument.drawingml.chart+xml"/>
  <Override PartName="/xl/charts/chart150.xml" ContentType="application/vnd.openxmlformats-officedocument.drawingml.chart+xml"/>
  <Override PartName="/xl/charts/chart149.xml" ContentType="application/vnd.openxmlformats-officedocument.drawingml.chart+xml"/>
  <Override PartName="/xl/drawings/drawing38.xml" ContentType="application/vnd.openxmlformats-officedocument.drawing+xml"/>
  <Override PartName="/xl/charts/chart148.xml" ContentType="application/vnd.openxmlformats-officedocument.drawingml.chart+xml"/>
  <Override PartName="/xl/charts/chart147.xml" ContentType="application/vnd.openxmlformats-officedocument.drawingml.chart+xml"/>
  <Override PartName="/xl/charts/chart137.xml" ContentType="application/vnd.openxmlformats-officedocument.drawingml.chart+xml"/>
  <Override PartName="/xl/charts/chart136.xml" ContentType="application/vnd.openxmlformats-officedocument.drawingml.chart+xml"/>
  <Override PartName="/xl/charts/chart135.xml" ContentType="application/vnd.openxmlformats-officedocument.drawingml.chart+xml"/>
  <Override PartName="/xl/charts/chart126.xml" ContentType="application/vnd.openxmlformats-officedocument.drawingml.chart+xml"/>
  <Override PartName="/xl/charts/chart125.xml" ContentType="application/vnd.openxmlformats-officedocument.drawingml.chart+xml"/>
  <Override PartName="/xl/charts/chart124.xml" ContentType="application/vnd.openxmlformats-officedocument.drawingml.chart+xml"/>
  <Override PartName="/xl/charts/chart123.xml" ContentType="application/vnd.openxmlformats-officedocument.drawingml.chart+xml"/>
  <Override PartName="/xl/charts/chart122.xml" ContentType="application/vnd.openxmlformats-officedocument.drawingml.chart+xml"/>
  <Override PartName="/xl/charts/chart121.xml" ContentType="application/vnd.openxmlformats-officedocument.drawingml.chart+xml"/>
  <Override PartName="/xl/drawings/drawing32.xml" ContentType="application/vnd.openxmlformats-officedocument.drawing+xml"/>
  <Override PartName="/xl/charts/chart120.xml" ContentType="application/vnd.openxmlformats-officedocument.drawingml.chart+xml"/>
  <Override PartName="/xl/drawings/drawing3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35.xml" ContentType="application/vnd.openxmlformats-officedocument.drawing+xml"/>
  <Override PartName="/xl/charts/chart134.xml" ContentType="application/vnd.openxmlformats-officedocument.drawingml.chart+xml"/>
  <Override PartName="/xl/charts/chart133.xml" ContentType="application/vnd.openxmlformats-officedocument.drawingml.chart+xml"/>
  <Override PartName="/xl/drawings/drawing34.xml" ContentType="application/vnd.openxmlformats-officedocument.drawing+xml"/>
  <Override PartName="/xl/charts/chart132.xml" ContentType="application/vnd.openxmlformats-officedocument.drawingml.chart+xml"/>
  <Override PartName="/xl/charts/chart131.xml" ContentType="application/vnd.openxmlformats-officedocument.drawingml.chart+xml"/>
  <Override PartName="/xl/charts/chart130.xml" ContentType="application/vnd.openxmlformats-officedocument.drawingml.chart+xml"/>
  <Override PartName="/xl/charts/chart129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40.xml" ContentType="application/vnd.openxmlformats-officedocument.drawing+xml"/>
  <Override PartName="/xl/charts/chart178.xml" ContentType="application/vnd.openxmlformats-officedocument.drawingml.chart+xml"/>
  <Override PartName="/xl/charts/chart177.xml" ContentType="application/vnd.openxmlformats-officedocument.drawingml.chart+xml"/>
  <Override PartName="/xl/charts/chart176.xml" ContentType="application/vnd.openxmlformats-officedocument.drawingml.chart+xml"/>
  <Override PartName="/xl/charts/chart175.xml" ContentType="application/vnd.openxmlformats-officedocument.drawingml.chart+xml"/>
  <Override PartName="/xl/drawings/drawing46.xml" ContentType="application/vnd.openxmlformats-officedocument.drawing+xml"/>
  <Override PartName="/xl/charts/chart174.xml" ContentType="application/vnd.openxmlformats-officedocument.drawingml.chart+xml"/>
  <Override PartName="/xl/charts/chart173.xml" ContentType="application/vnd.openxmlformats-officedocument.drawingml.chart+xml"/>
  <Override PartName="/xl/charts/chart172.xml" ContentType="application/vnd.openxmlformats-officedocument.drawingml.chart+xml"/>
  <Override PartName="/xl/drawings/drawing47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49.xml" ContentType="application/vnd.openxmlformats-officedocument.drawing+xml"/>
  <Override PartName="/xl/charts/chart186.xml" ContentType="application/vnd.openxmlformats-officedocument.drawingml.chart+xml"/>
  <Override PartName="/xl/charts/chart185.xml" ContentType="application/vnd.openxmlformats-officedocument.drawingml.chart+xml"/>
  <Override PartName="/xl/charts/chart184.xml" ContentType="application/vnd.openxmlformats-officedocument.drawingml.chart+xml"/>
  <Override PartName="/xl/charts/chart183.xml" ContentType="application/vnd.openxmlformats-officedocument.drawingml.chart+xml"/>
  <Override PartName="/xl/drawings/drawing48.xml" ContentType="application/vnd.openxmlformats-officedocument.drawing+xml"/>
  <Override PartName="/xl/charts/chart182.xml" ContentType="application/vnd.openxmlformats-officedocument.drawingml.chart+xml"/>
  <Override PartName="/xl/charts/chart181.xml" ContentType="application/vnd.openxmlformats-officedocument.drawingml.chart+xml"/>
  <Override PartName="/xl/charts/chart171.xml" ContentType="application/vnd.openxmlformats-officedocument.drawingml.chart+xml"/>
  <Override PartName="/xl/drawings/drawing45.xml" ContentType="application/vnd.openxmlformats-officedocument.drawing+xml"/>
  <Override PartName="/xl/worksheets/sheet1.xml" ContentType="application/vnd.openxmlformats-officedocument.spreadsheetml.worksheet+xml"/>
  <Override PartName="/xl/charts/chart161.xml" ContentType="application/vnd.openxmlformats-officedocument.drawingml.chart+xml"/>
  <Override PartName="/xl/charts/chart160.xml" ContentType="application/vnd.openxmlformats-officedocument.drawingml.chart+xml"/>
  <Override PartName="/xl/charts/chart159.xml" ContentType="application/vnd.openxmlformats-officedocument.drawingml.chart+xml"/>
  <Override PartName="/xl/drawings/drawing41.xml" ContentType="application/vnd.openxmlformats-officedocument.drawing+xml"/>
  <Override PartName="/xl/charts/chart158.xml" ContentType="application/vnd.openxmlformats-officedocument.drawingml.chart+xml"/>
  <Override PartName="/xl/charts/chart157.xml" ContentType="application/vnd.openxmlformats-officedocument.drawingml.chart+xml"/>
  <Override PartName="/xl/charts/chart156.xml" ContentType="application/vnd.openxmlformats-officedocument.drawingml.chart+xml"/>
  <Override PartName="/xl/charts/chart155.xml" ContentType="application/vnd.openxmlformats-officedocument.drawingml.chart+xml"/>
  <Override PartName="/xl/charts/chart162.xml" ContentType="application/vnd.openxmlformats-officedocument.drawingml.chart+xml"/>
  <Override PartName="/xl/drawings/drawing42.xml" ContentType="application/vnd.openxmlformats-officedocument.drawing+xml"/>
  <Override PartName="/xl/charts/chart163.xml" ContentType="application/vnd.openxmlformats-officedocument.drawingml.chart+xml"/>
  <Override PartName="/xl/charts/chart169.xml" ContentType="application/vnd.openxmlformats-officedocument.drawingml.chart+xml"/>
  <Override PartName="/xl/drawings/drawing44.xml" ContentType="application/vnd.openxmlformats-officedocument.drawing+xml"/>
  <Override PartName="/xl/charts/chart168.xml" ContentType="application/vnd.openxmlformats-officedocument.drawingml.chart+xml"/>
  <Override PartName="/xl/charts/chart167.xml" ContentType="application/vnd.openxmlformats-officedocument.drawingml.chart+xml"/>
  <Override PartName="/xl/charts/chart166.xml" ContentType="application/vnd.openxmlformats-officedocument.drawingml.chart+xml"/>
  <Override PartName="/xl/charts/chart165.xml" ContentType="application/vnd.openxmlformats-officedocument.drawingml.chart+xml"/>
  <Override PartName="/xl/drawings/drawing43.xml" ContentType="application/vnd.openxmlformats-officedocument.drawing+xml"/>
  <Override PartName="/xl/charts/chart164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82.xml" ContentType="application/vnd.openxmlformats-officedocument.drawingml.chart+xml"/>
  <Override PartName="/xl/charts/chart281.xml" ContentType="application/vnd.openxmlformats-officedocument.drawingml.chart+xml"/>
  <Override PartName="/xl/charts/chart280.xml" ContentType="application/vnd.openxmlformats-officedocument.drawingml.chart+xml"/>
  <Override PartName="/xl/charts/chart279.xml" ContentType="application/vnd.openxmlformats-officedocument.drawingml.chart+xml"/>
  <Override PartName="/xl/charts/chart278.xml" ContentType="application/vnd.openxmlformats-officedocument.drawingml.chart+xml"/>
  <Override PartName="/xl/charts/chart277.xml" ContentType="application/vnd.openxmlformats-officedocument.drawingml.chart+xml"/>
  <Override PartName="/xl/drawings/drawing71.xml" ContentType="application/vnd.openxmlformats-officedocument.drawing+xml"/>
  <Override PartName="/xl/charts/chart276.xml" ContentType="application/vnd.openxmlformats-officedocument.drawingml.chart+xml"/>
  <Override PartName="/xl/charts/chart266.xml" ContentType="application/vnd.openxmlformats-officedocument.drawingml.chart+xml"/>
  <Override PartName="/xl/charts/chart265.xml" ContentType="application/vnd.openxmlformats-officedocument.drawingml.chart+xml"/>
  <Override PartName="/xl/drawings/drawing68.xml" ContentType="application/vnd.openxmlformats-officedocument.drawing+xml"/>
  <Override PartName="/xl/charts/chart264.xml" ContentType="application/vnd.openxmlformats-officedocument.drawingml.chart+xml"/>
  <Override PartName="/xl/charts/chart263.xml" ContentType="application/vnd.openxmlformats-officedocument.drawingml.chart+xml"/>
  <Override PartName="/xl/charts/chart262.xml" ContentType="application/vnd.openxmlformats-officedocument.drawingml.chart+xml"/>
  <Override PartName="/xl/charts/chart261.xml" ContentType="application/vnd.openxmlformats-officedocument.drawingml.chart+xml"/>
  <Override PartName="/xl/drawings/drawing6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5.xml" ContentType="application/vnd.openxmlformats-officedocument.drawingml.chart+xml"/>
  <Override PartName="/xl/charts/chart274.xml" ContentType="application/vnd.openxmlformats-officedocument.drawingml.chart+xml"/>
  <Override PartName="/xl/charts/chart273.xml" ContentType="application/vnd.openxmlformats-officedocument.drawingml.chart+xml"/>
  <Override PartName="/xl/drawings/drawing70.xml" ContentType="application/vnd.openxmlformats-officedocument.drawing+xml"/>
  <Override PartName="/xl/charts/chart272.xml" ContentType="application/vnd.openxmlformats-officedocument.drawingml.chart+xml"/>
  <Override PartName="/xl/charts/chart271.xml" ContentType="application/vnd.openxmlformats-officedocument.drawingml.chart+xml"/>
  <Override PartName="/xl/drawings/drawing69.xml" ContentType="application/vnd.openxmlformats-officedocument.drawing+xml"/>
  <Override PartName="/xl/charts/chart270.xml" ContentType="application/vnd.openxmlformats-officedocument.drawingml.chart+xml"/>
  <Override PartName="/xl/charts/chart119.xml" ContentType="application/vnd.openxmlformats-officedocument.drawingml.chart+xml"/>
  <Override PartName="/xl/charts/chart170.xml" ContentType="application/vnd.openxmlformats-officedocument.drawingml.chart+xml"/>
  <Override PartName="/xl/charts/chart117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charts/chart29.xml" ContentType="application/vnd.openxmlformats-officedocument.drawingml.chart+xml"/>
  <Override PartName="/xl/charts/chart118.xml" ContentType="application/vnd.openxmlformats-officedocument.drawingml.chart+xml"/>
  <Override PartName="/xl/charts/chart31.xml" ContentType="application/vnd.openxmlformats-officedocument.drawingml.chart+xml"/>
  <Override PartName="/xl/charts/chart82.xml" ContentType="application/vnd.openxmlformats-officedocument.drawingml.chart+xml"/>
  <Override PartName="/xl/charts/chart81.xml" ContentType="application/vnd.openxmlformats-officedocument.drawingml.chart+xml"/>
  <Override PartName="/xl/drawings/drawing21.xml" ContentType="application/vnd.openxmlformats-officedocument.drawing+xml"/>
  <Override PartName="/xl/charts/chart80.xml" ContentType="application/vnd.openxmlformats-officedocument.drawingml.chart+xml"/>
  <Override PartName="/xl/charts/chart79.xml" ContentType="application/vnd.openxmlformats-officedocument.drawingml.chart+xml"/>
  <Override PartName="/xl/charts/chart78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2.xml" ContentType="application/vnd.openxmlformats-officedocument.drawing+xml"/>
  <Override PartName="/xl/charts/chart89.xml" ContentType="application/vnd.openxmlformats-officedocument.drawingml.chart+xml"/>
  <Override PartName="/xl/drawings/drawing23.xml" ContentType="application/vnd.openxmlformats-officedocument.drawing+xml"/>
  <Override PartName="/xl/charts/chart88.xml" ContentType="application/vnd.openxmlformats-officedocument.drawingml.chart+xml"/>
  <Override PartName="/xl/charts/chart87.xml" ContentType="application/vnd.openxmlformats-officedocument.drawingml.chart+xml"/>
  <Override PartName="/xl/charts/chart86.xml" ContentType="application/vnd.openxmlformats-officedocument.drawingml.chart+xml"/>
  <Override PartName="/xl/charts/chart85.xml" ContentType="application/vnd.openxmlformats-officedocument.drawingml.chart+xml"/>
  <Override PartName="/xl/charts/chart77.xml" ContentType="application/vnd.openxmlformats-officedocument.drawingml.chart+xml"/>
  <Override PartName="/xl/drawings/drawing20.xml" ContentType="application/vnd.openxmlformats-officedocument.drawing+xml"/>
  <Override PartName="/xl/charts/chart76.xml" ContentType="application/vnd.openxmlformats-officedocument.drawingml.chart+xml"/>
  <Override PartName="/xl/charts/chart68.xml" ContentType="application/vnd.openxmlformats-officedocument.drawingml.chart+xml"/>
  <Override PartName="/xl/charts/chart67.xml" ContentType="application/vnd.openxmlformats-officedocument.drawingml.chart+xml"/>
  <Override PartName="/xl/charts/chart66.xml" ContentType="application/vnd.openxmlformats-officedocument.drawingml.chart+xml"/>
  <Override PartName="/xl/charts/chart65.xml" ContentType="application/vnd.openxmlformats-officedocument.drawingml.chart+xml"/>
  <Override PartName="/xl/drawings/drawing17.xml" ContentType="application/vnd.openxmlformats-officedocument.drawing+xml"/>
  <Override PartName="/xl/charts/chart64.xml" ContentType="application/vnd.openxmlformats-officedocument.drawingml.chart+xml"/>
  <Override PartName="/xl/drawings/drawing1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5.xml" ContentType="application/vnd.openxmlformats-officedocument.drawingml.chart+xml"/>
  <Override PartName="/xl/charts/chart74.xml" ContentType="application/vnd.openxmlformats-officedocument.drawingml.chart+xml"/>
  <Override PartName="/xl/charts/chart73.xml" ContentType="application/vnd.openxmlformats-officedocument.drawingml.chart+xml"/>
  <Override PartName="/xl/drawings/drawing19.xml" ContentType="application/vnd.openxmlformats-officedocument.drawing+xml"/>
  <Override PartName="/xl/charts/chart72.xml" ContentType="application/vnd.openxmlformats-officedocument.drawingml.chart+xml"/>
  <Override PartName="/xl/charts/chart71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109.xml" ContentType="application/vnd.openxmlformats-officedocument.drawingml.chart+xml"/>
  <Override PartName="/xl/drawings/drawing29.xml" ContentType="application/vnd.openxmlformats-officedocument.drawing+xml"/>
  <Override PartName="/xl/charts/chart108.xml" ContentType="application/vnd.openxmlformats-officedocument.drawingml.chart+xml"/>
  <Override PartName="/xl/charts/chart107.xml" ContentType="application/vnd.openxmlformats-officedocument.drawingml.chart+xml"/>
  <Override PartName="/xl/drawings/drawing28.xml" ContentType="application/vnd.openxmlformats-officedocument.drawing+xml"/>
  <Override PartName="/xl/charts/chart106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31.xml" ContentType="application/vnd.openxmlformats-officedocument.drawing+xml"/>
  <Override PartName="/xl/charts/chart116.xml" ContentType="application/vnd.openxmlformats-officedocument.drawingml.chart+xml"/>
  <Override PartName="/xl/charts/chart115.xml" ContentType="application/vnd.openxmlformats-officedocument.drawingml.chart+xml"/>
  <Override PartName="/xl/charts/chart114.xml" ContentType="application/vnd.openxmlformats-officedocument.drawingml.chart+xml"/>
  <Override PartName="/xl/charts/chart113.xml" ContentType="application/vnd.openxmlformats-officedocument.drawingml.chart+xml"/>
  <Override PartName="/xl/drawings/drawing30.xml" ContentType="application/vnd.openxmlformats-officedocument.drawing+xml"/>
  <Override PartName="/xl/charts/chart105.xml" ContentType="application/vnd.openxmlformats-officedocument.drawingml.chart+xml"/>
  <Override PartName="/xl/charts/chart104.xml" ContentType="application/vnd.openxmlformats-officedocument.drawingml.chart+xml"/>
  <Override PartName="/xl/charts/chart103.xml" ContentType="application/vnd.openxmlformats-officedocument.drawingml.chart+xml"/>
  <Override PartName="/xl/drawings/drawing25.xml" ContentType="application/vnd.openxmlformats-officedocument.drawing+xml"/>
  <Override PartName="/xl/charts/chart96.xml" ContentType="application/vnd.openxmlformats-officedocument.drawingml.chart+xml"/>
  <Override PartName="/xl/charts/chart95.xml" ContentType="application/vnd.openxmlformats-officedocument.drawingml.chart+xml"/>
  <Override PartName="/xl/charts/chart94.xml" ContentType="application/vnd.openxmlformats-officedocument.drawingml.chart+xml"/>
  <Override PartName="/xl/charts/chart93.xml" ContentType="application/vnd.openxmlformats-officedocument.drawingml.chart+xml"/>
  <Override PartName="/xl/drawings/drawing2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02.xml" ContentType="application/vnd.openxmlformats-officedocument.drawingml.chart+xml"/>
  <Override PartName="/xl/charts/chart101.xml" ContentType="application/vnd.openxmlformats-officedocument.drawingml.chart+xml"/>
  <Override PartName="/xl/charts/chart100.xml" ContentType="application/vnd.openxmlformats-officedocument.drawingml.chart+xml"/>
  <Override PartName="/xl/charts/chart99.xml" ContentType="application/vnd.openxmlformats-officedocument.drawingml.chart+xml"/>
  <Override PartName="/xl/charts/chart63.xml" ContentType="application/vnd.openxmlformats-officedocument.drawingml.chart+xml"/>
  <Override PartName="/xl/charts/chart30.xml" ContentType="application/vnd.openxmlformats-officedocument.drawingml.chart+xml"/>
  <Override PartName="/xl/charts/chart6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6.xml" ContentType="application/vnd.openxmlformats-officedocument.drawing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6.xml" ContentType="application/vnd.openxmlformats-officedocument.drawingml.chart+xml"/>
  <Override PartName="/xl/charts/chart62.xml" ContentType="application/vnd.openxmlformats-officedocument.drawingml.chart+xml"/>
  <Override PartName="/xl/drawings/drawing13.xml" ContentType="application/vnd.openxmlformats-officedocument.drawing+xml"/>
  <Override PartName="/xl/charts/chart45.xml" ContentType="application/vnd.openxmlformats-officedocument.drawingml.chart+xml"/>
  <Override PartName="/xl/drawings/drawing10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charts/chart39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38.xml" ContentType="application/vnd.openxmlformats-officedocument.drawingml.chart+xml"/>
  <Override PartName="/xl/drawings/drawing12.xml" ContentType="application/vnd.openxmlformats-officedocument.drawing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externalLinks/externalLink97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98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raffic\Count Report\2017 Report\"/>
    </mc:Choice>
  </mc:AlternateContent>
  <bookViews>
    <workbookView xWindow="588" yWindow="36" windowWidth="16632" windowHeight="9216"/>
  </bookViews>
  <sheets>
    <sheet name="Summary" sheetId="1" r:id="rId1"/>
    <sheet name="PCS 1" sheetId="2" r:id="rId2"/>
    <sheet name="PCS 3" sheetId="5" r:id="rId3"/>
    <sheet name="PCS 5" sheetId="6" r:id="rId4"/>
    <sheet name="PCS 6" sheetId="7" r:id="rId5"/>
    <sheet name="PCS 7" sheetId="8" r:id="rId6"/>
    <sheet name="PCS 8" sheetId="61" r:id="rId7"/>
    <sheet name="PCS 9" sheetId="9" r:id="rId8"/>
    <sheet name="PCS 10" sheetId="10" r:id="rId9"/>
    <sheet name="PCS 11" sheetId="11" r:id="rId10"/>
    <sheet name="PCS 12" sheetId="12" r:id="rId11"/>
    <sheet name="PCS 13" sheetId="62" r:id="rId12"/>
    <sheet name="PCS 14" sheetId="13" r:id="rId13"/>
    <sheet name="PCS 15" sheetId="14" r:id="rId14"/>
    <sheet name="PCS 16" sheetId="15" r:id="rId15"/>
    <sheet name="PCS 17" sheetId="16" r:id="rId16"/>
    <sheet name="PCS 18" sheetId="17" r:id="rId17"/>
    <sheet name="PCS 19" sheetId="18" r:id="rId18"/>
    <sheet name="PCS 20" sheetId="19" r:id="rId19"/>
    <sheet name="PCS 21" sheetId="20" r:id="rId20"/>
    <sheet name="PCS 22" sheetId="21" r:id="rId21"/>
    <sheet name="PCS 23" sheetId="22" r:id="rId22"/>
    <sheet name="PCS 25" sheetId="23" r:id="rId23"/>
    <sheet name="PCS 27" sheetId="24" r:id="rId24"/>
    <sheet name="PCS 28" sheetId="25" r:id="rId25"/>
    <sheet name="PCS 29" sheetId="63" r:id="rId26"/>
    <sheet name="PCS 30" sheetId="26" r:id="rId27"/>
    <sheet name="PCS 34" sheetId="27" r:id="rId28"/>
    <sheet name="PCS 35" sheetId="65" r:id="rId29"/>
    <sheet name="PCS 36" sheetId="28" r:id="rId30"/>
    <sheet name="PCS 37" sheetId="29" r:id="rId31"/>
    <sheet name="PCS 38" sheetId="30" r:id="rId32"/>
    <sheet name="PCS 39" sheetId="31" r:id="rId33"/>
    <sheet name="PCS 40" sheetId="32" r:id="rId34"/>
    <sheet name="PCS 42" sheetId="66" r:id="rId35"/>
    <sheet name="PCS 43" sheetId="33" r:id="rId36"/>
    <sheet name="PCS 45" sheetId="35" r:id="rId37"/>
    <sheet name="PCS 46" sheetId="36" r:id="rId38"/>
    <sheet name="PCS 47" sheetId="37" r:id="rId39"/>
    <sheet name="PCS 48" sheetId="77" r:id="rId40"/>
    <sheet name="PCS 49" sheetId="38" r:id="rId41"/>
    <sheet name="PCS 50" sheetId="39" r:id="rId42"/>
    <sheet name="PCS 52" sheetId="67" r:id="rId43"/>
    <sheet name="PCS 53" sheetId="40" r:id="rId44"/>
    <sheet name="PCS 54" sheetId="68" r:id="rId45"/>
    <sheet name="PCS 55" sheetId="69" r:id="rId46"/>
    <sheet name="PCS 57" sheetId="41" r:id="rId47"/>
    <sheet name="PCS 61" sheetId="42" r:id="rId48"/>
    <sheet name="PCS 62" sheetId="43" r:id="rId49"/>
    <sheet name="PCS 63" sheetId="44" r:id="rId50"/>
    <sheet name="PCS 64" sheetId="45" r:id="rId51"/>
    <sheet name="PCS 66" sheetId="71" r:id="rId52"/>
    <sheet name="PCS 68" sheetId="46" r:id="rId53"/>
    <sheet name="PCS 69" sheetId="72" r:id="rId54"/>
    <sheet name="PCS 70" sheetId="47" r:id="rId55"/>
    <sheet name="PCS 71" sheetId="48" r:id="rId56"/>
    <sheet name="PCS 72" sheetId="49" r:id="rId57"/>
    <sheet name="PCS 73" sheetId="73" r:id="rId58"/>
    <sheet name="PCS 74" sheetId="74" r:id="rId59"/>
    <sheet name="PCS 76" sheetId="50" r:id="rId60"/>
    <sheet name="PCS 81" sheetId="51" r:id="rId61"/>
    <sheet name="PCS 82" sheetId="52" r:id="rId62"/>
    <sheet name="PCS 84" sheetId="53" r:id="rId63"/>
    <sheet name="PCS 93" sheetId="75" r:id="rId64"/>
    <sheet name="PCS 94" sheetId="76" r:id="rId65"/>
    <sheet name="PCS 96" sheetId="54" r:id="rId66"/>
    <sheet name="PCS 97" sheetId="55" r:id="rId67"/>
    <sheet name="PCS 98" sheetId="56" r:id="rId68"/>
    <sheet name="PCS 103" sheetId="57" r:id="rId69"/>
    <sheet name="PCS 104" sheetId="78" r:id="rId70"/>
    <sheet name="PCS 108" sheetId="79" r:id="rId71"/>
    <sheet name="PCS 120" sheetId="60" r:id="rId72"/>
    <sheet name="PCS 122" sheetId="59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_xlnm.Print_Area" localSheetId="0">Summary!$A$1:$AL$631</definedName>
    <definedName name="_xlnm.Print_Titles" localSheetId="0">Summary!$1:$2</definedName>
  </definedNames>
  <calcPr calcId="162913"/>
</workbook>
</file>

<file path=xl/calcChain.xml><?xml version="1.0" encoding="utf-8"?>
<calcChain xmlns="http://schemas.openxmlformats.org/spreadsheetml/2006/main">
  <c r="K28" i="49" l="1"/>
  <c r="N28" i="49" s="1"/>
  <c r="K27" i="49"/>
  <c r="N27" i="49" s="1"/>
  <c r="K26" i="49"/>
  <c r="N26" i="49" s="1"/>
  <c r="K25" i="49"/>
  <c r="N25" i="49" s="1"/>
  <c r="K24" i="49"/>
  <c r="N24" i="49" s="1"/>
  <c r="K23" i="49"/>
  <c r="N23" i="49" s="1"/>
  <c r="K22" i="49"/>
  <c r="N22" i="49" s="1"/>
  <c r="K21" i="49"/>
  <c r="N21" i="49" s="1"/>
  <c r="K11" i="49"/>
  <c r="K10" i="49"/>
  <c r="K7" i="49" s="1"/>
  <c r="K9" i="49"/>
  <c r="K8" i="49"/>
  <c r="K6" i="49" s="1"/>
  <c r="K28" i="75" l="1"/>
  <c r="N28" i="75" s="1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7" i="75" s="1"/>
  <c r="K9" i="75"/>
  <c r="K8" i="75"/>
  <c r="K6" i="75"/>
  <c r="K28" i="52" l="1"/>
  <c r="N28" i="52" s="1"/>
  <c r="K27" i="52"/>
  <c r="N27" i="52" s="1"/>
  <c r="K26" i="52"/>
  <c r="N26" i="52" s="1"/>
  <c r="K25" i="52"/>
  <c r="N25" i="52" s="1"/>
  <c r="K24" i="52"/>
  <c r="N24" i="52" s="1"/>
  <c r="K23" i="52"/>
  <c r="N23" i="52" s="1"/>
  <c r="K22" i="52"/>
  <c r="N22" i="52" s="1"/>
  <c r="K21" i="52"/>
  <c r="N21" i="52" s="1"/>
  <c r="K11" i="52"/>
  <c r="K10" i="52"/>
  <c r="K7" i="52" s="1"/>
  <c r="K9" i="52"/>
  <c r="K8" i="52"/>
  <c r="K6" i="52"/>
  <c r="K11" i="57" l="1"/>
  <c r="K10" i="57"/>
  <c r="K7" i="57" s="1"/>
  <c r="K9" i="57"/>
  <c r="K8" i="57"/>
  <c r="K6" i="57" s="1"/>
  <c r="K28" i="78" l="1"/>
  <c r="N28" i="78" s="1"/>
  <c r="K27" i="78"/>
  <c r="N27" i="78" s="1"/>
  <c r="K26" i="78"/>
  <c r="N26" i="78" s="1"/>
  <c r="K25" i="78"/>
  <c r="N25" i="78" s="1"/>
  <c r="K24" i="78"/>
  <c r="N24" i="78" s="1"/>
  <c r="K23" i="78"/>
  <c r="N23" i="78" s="1"/>
  <c r="K22" i="78"/>
  <c r="N22" i="78" s="1"/>
  <c r="K21" i="78"/>
  <c r="N21" i="78" s="1"/>
  <c r="K11" i="78"/>
  <c r="K10" i="78"/>
  <c r="K7" i="78" s="1"/>
  <c r="K9" i="78"/>
  <c r="K8" i="78"/>
  <c r="K6" i="78"/>
  <c r="K28" i="76" l="1"/>
  <c r="N28" i="76" s="1"/>
  <c r="D28" i="76"/>
  <c r="C28" i="76"/>
  <c r="B28" i="76"/>
  <c r="K27" i="76"/>
  <c r="N27" i="76" s="1"/>
  <c r="D27" i="76"/>
  <c r="C27" i="76"/>
  <c r="B27" i="76"/>
  <c r="K26" i="76"/>
  <c r="N26" i="76" s="1"/>
  <c r="D26" i="76"/>
  <c r="C26" i="76"/>
  <c r="B26" i="76"/>
  <c r="N25" i="76"/>
  <c r="K25" i="76"/>
  <c r="D25" i="76"/>
  <c r="C25" i="76"/>
  <c r="B25" i="76"/>
  <c r="K24" i="76"/>
  <c r="N24" i="76" s="1"/>
  <c r="D24" i="76"/>
  <c r="C24" i="76"/>
  <c r="B24" i="76"/>
  <c r="K23" i="76"/>
  <c r="N23" i="76" s="1"/>
  <c r="D23" i="76"/>
  <c r="C23" i="76"/>
  <c r="B23" i="76"/>
  <c r="K22" i="76"/>
  <c r="N22" i="76" s="1"/>
  <c r="D22" i="76"/>
  <c r="C22" i="76"/>
  <c r="B22" i="76"/>
  <c r="N21" i="76"/>
  <c r="K21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K11" i="76"/>
  <c r="D11" i="76"/>
  <c r="C11" i="76"/>
  <c r="B11" i="76"/>
  <c r="K10" i="76"/>
  <c r="D10" i="76"/>
  <c r="C10" i="76"/>
  <c r="B10" i="76"/>
  <c r="K9" i="76"/>
  <c r="D9" i="76"/>
  <c r="C9" i="76"/>
  <c r="B9" i="76"/>
  <c r="K8" i="76"/>
  <c r="D8" i="76"/>
  <c r="C8" i="76"/>
  <c r="B8" i="76"/>
  <c r="K7" i="76"/>
  <c r="D7" i="76"/>
  <c r="C7" i="76"/>
  <c r="B7" i="76"/>
  <c r="K6" i="76"/>
  <c r="D6" i="76"/>
  <c r="C6" i="76"/>
  <c r="B6" i="76"/>
  <c r="D5" i="76"/>
  <c r="C5" i="76"/>
  <c r="B5" i="76"/>
  <c r="N28" i="53" l="1"/>
  <c r="K28" i="53"/>
  <c r="K27" i="53"/>
  <c r="N27" i="53" s="1"/>
  <c r="N26" i="53"/>
  <c r="K26" i="53"/>
  <c r="K25" i="53"/>
  <c r="N25" i="53" s="1"/>
  <c r="N24" i="53"/>
  <c r="K24" i="53"/>
  <c r="K23" i="53"/>
  <c r="N23" i="53" s="1"/>
  <c r="N22" i="53"/>
  <c r="K22" i="53"/>
  <c r="K21" i="53"/>
  <c r="N21" i="53" s="1"/>
  <c r="K11" i="53"/>
  <c r="K10" i="53"/>
  <c r="K9" i="53"/>
  <c r="K8" i="53"/>
  <c r="K6" i="53" s="1"/>
  <c r="K7" i="53"/>
  <c r="N28" i="32" l="1"/>
  <c r="K28" i="32"/>
  <c r="K27" i="32"/>
  <c r="N27" i="32" s="1"/>
  <c r="N26" i="32"/>
  <c r="K26" i="32"/>
  <c r="K25" i="32"/>
  <c r="N25" i="32" s="1"/>
  <c r="N24" i="32"/>
  <c r="K24" i="32"/>
  <c r="K23" i="32"/>
  <c r="N23" i="32" s="1"/>
  <c r="N22" i="32"/>
  <c r="K22" i="32"/>
  <c r="K21" i="32"/>
  <c r="N21" i="32" s="1"/>
  <c r="K11" i="32"/>
  <c r="K10" i="32"/>
  <c r="K9" i="32"/>
  <c r="K8" i="32"/>
  <c r="K6" i="32" s="1"/>
  <c r="K7" i="32"/>
  <c r="K11" i="14" l="1"/>
  <c r="K10" i="14"/>
  <c r="K9" i="14"/>
  <c r="K8" i="14"/>
  <c r="K6" i="14" s="1"/>
  <c r="K7" i="14"/>
  <c r="N28" i="33" l="1"/>
  <c r="K28" i="33"/>
  <c r="K27" i="33"/>
  <c r="N27" i="33" s="1"/>
  <c r="N26" i="33"/>
  <c r="K26" i="33"/>
  <c r="K25" i="33"/>
  <c r="N25" i="33" s="1"/>
  <c r="N24" i="33"/>
  <c r="K24" i="33"/>
  <c r="K23" i="33"/>
  <c r="N23" i="33" s="1"/>
  <c r="N22" i="33"/>
  <c r="K22" i="33"/>
  <c r="K21" i="33"/>
  <c r="N21" i="33" s="1"/>
  <c r="K11" i="33"/>
  <c r="K10" i="33"/>
  <c r="K9" i="33"/>
  <c r="K8" i="33"/>
  <c r="K6" i="33" s="1"/>
  <c r="K7" i="33"/>
  <c r="B5" i="73" l="1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K8" i="73" s="1"/>
  <c r="K6" i="73" s="1"/>
  <c r="C11" i="73"/>
  <c r="D11" i="73"/>
  <c r="B12" i="73"/>
  <c r="K9" i="73" s="1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B18" i="73"/>
  <c r="C18" i="73"/>
  <c r="D18" i="73"/>
  <c r="B19" i="73"/>
  <c r="C19" i="73"/>
  <c r="D19" i="73"/>
  <c r="B20" i="73"/>
  <c r="K10" i="73" s="1"/>
  <c r="K7" i="73" s="1"/>
  <c r="C20" i="73"/>
  <c r="D20" i="73"/>
  <c r="B21" i="73"/>
  <c r="K11" i="73" s="1"/>
  <c r="C21" i="73"/>
  <c r="D21" i="73"/>
  <c r="B22" i="73"/>
  <c r="C22" i="73"/>
  <c r="D22" i="73"/>
  <c r="B23" i="73"/>
  <c r="C23" i="73"/>
  <c r="D23" i="73"/>
  <c r="B24" i="73"/>
  <c r="C24" i="73"/>
  <c r="D24" i="73"/>
  <c r="B25" i="73"/>
  <c r="C25" i="73"/>
  <c r="D25" i="73"/>
  <c r="B26" i="73"/>
  <c r="C26" i="73"/>
  <c r="D26" i="73"/>
  <c r="B27" i="73"/>
  <c r="C27" i="73"/>
  <c r="D27" i="73"/>
  <c r="B28" i="73"/>
  <c r="C28" i="73"/>
  <c r="D28" i="73"/>
  <c r="K11" i="47" l="1"/>
  <c r="K10" i="47"/>
  <c r="K9" i="47"/>
  <c r="K8" i="47"/>
  <c r="K6" i="47" s="1"/>
  <c r="K7" i="47"/>
  <c r="K11" i="77" l="1"/>
  <c r="K10" i="77"/>
  <c r="K7" i="77" s="1"/>
  <c r="K9" i="77"/>
  <c r="K8" i="77"/>
  <c r="K6" i="77" s="1"/>
  <c r="K28" i="59" l="1"/>
  <c r="N28" i="59" s="1"/>
  <c r="D28" i="59"/>
  <c r="C28" i="59"/>
  <c r="B28" i="59"/>
  <c r="K27" i="59"/>
  <c r="N27" i="59" s="1"/>
  <c r="D27" i="59"/>
  <c r="C27" i="59"/>
  <c r="B27" i="59"/>
  <c r="K26" i="59"/>
  <c r="N26" i="59" s="1"/>
  <c r="D26" i="59"/>
  <c r="C26" i="59"/>
  <c r="B26" i="59"/>
  <c r="N25" i="59"/>
  <c r="K25" i="59"/>
  <c r="D25" i="59"/>
  <c r="C25" i="59"/>
  <c r="B25" i="59"/>
  <c r="K24" i="59"/>
  <c r="N24" i="59" s="1"/>
  <c r="D24" i="59"/>
  <c r="C24" i="59"/>
  <c r="B24" i="59"/>
  <c r="K23" i="59"/>
  <c r="N23" i="59" s="1"/>
  <c r="D23" i="59"/>
  <c r="C23" i="59"/>
  <c r="B23" i="59"/>
  <c r="K22" i="59"/>
  <c r="N22" i="59" s="1"/>
  <c r="D22" i="59"/>
  <c r="C22" i="59"/>
  <c r="B22" i="59"/>
  <c r="N21" i="59"/>
  <c r="K21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K11" i="59"/>
  <c r="D11" i="59"/>
  <c r="C11" i="59"/>
  <c r="B11" i="59"/>
  <c r="K10" i="59"/>
  <c r="D10" i="59"/>
  <c r="C10" i="59"/>
  <c r="B10" i="59"/>
  <c r="K9" i="59"/>
  <c r="D9" i="59"/>
  <c r="C9" i="59"/>
  <c r="B9" i="59"/>
  <c r="K8" i="59"/>
  <c r="D8" i="59"/>
  <c r="C8" i="59"/>
  <c r="B8" i="59"/>
  <c r="K7" i="59"/>
  <c r="D7" i="59"/>
  <c r="C7" i="59"/>
  <c r="B7" i="59"/>
  <c r="K6" i="59"/>
  <c r="D6" i="59"/>
  <c r="C6" i="59"/>
  <c r="B6" i="59"/>
  <c r="D5" i="59"/>
  <c r="C5" i="59"/>
  <c r="B5" i="59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7" i="69" s="1"/>
  <c r="K9" i="69"/>
  <c r="K8" i="69"/>
  <c r="K6" i="69" s="1"/>
  <c r="K28" i="60" l="1"/>
  <c r="N28" i="60" s="1"/>
  <c r="D28" i="60"/>
  <c r="C28" i="60"/>
  <c r="B28" i="60"/>
  <c r="K27" i="60"/>
  <c r="N27" i="60" s="1"/>
  <c r="D27" i="60"/>
  <c r="C27" i="60"/>
  <c r="B27" i="60"/>
  <c r="K26" i="60"/>
  <c r="N26" i="60" s="1"/>
  <c r="D26" i="60"/>
  <c r="C26" i="60"/>
  <c r="B26" i="60"/>
  <c r="N25" i="60"/>
  <c r="K25" i="60"/>
  <c r="D25" i="60"/>
  <c r="C25" i="60"/>
  <c r="B25" i="60"/>
  <c r="K24" i="60"/>
  <c r="N24" i="60" s="1"/>
  <c r="D24" i="60"/>
  <c r="C24" i="60"/>
  <c r="B24" i="60"/>
  <c r="K23" i="60"/>
  <c r="N23" i="60" s="1"/>
  <c r="D23" i="60"/>
  <c r="C23" i="60"/>
  <c r="B23" i="60"/>
  <c r="K22" i="60"/>
  <c r="N22" i="60" s="1"/>
  <c r="D22" i="60"/>
  <c r="C22" i="60"/>
  <c r="B22" i="60"/>
  <c r="N21" i="60"/>
  <c r="K21" i="60"/>
  <c r="D21" i="60"/>
  <c r="C21" i="60"/>
  <c r="B21" i="60"/>
  <c r="D20" i="60"/>
  <c r="C20" i="60"/>
  <c r="K10" i="60" s="1"/>
  <c r="K7" i="60" s="1"/>
  <c r="B20" i="60"/>
  <c r="D19" i="60"/>
  <c r="C19" i="60"/>
  <c r="B19" i="60"/>
  <c r="D18" i="60"/>
  <c r="C18" i="60"/>
  <c r="B18" i="60"/>
  <c r="D17" i="60"/>
  <c r="C17" i="60"/>
  <c r="B17" i="60"/>
  <c r="D16" i="60"/>
  <c r="C16" i="60"/>
  <c r="B16" i="60"/>
  <c r="D15" i="60"/>
  <c r="C15" i="60"/>
  <c r="B15" i="60"/>
  <c r="D14" i="60"/>
  <c r="C14" i="60"/>
  <c r="B14" i="60"/>
  <c r="D13" i="60"/>
  <c r="C13" i="60"/>
  <c r="B13" i="60"/>
  <c r="D12" i="60"/>
  <c r="C12" i="60"/>
  <c r="K9" i="60" s="1"/>
  <c r="B12" i="60"/>
  <c r="K11" i="60"/>
  <c r="D11" i="60"/>
  <c r="C11" i="60"/>
  <c r="K8" i="60" s="1"/>
  <c r="B11" i="60"/>
  <c r="D10" i="60"/>
  <c r="C10" i="60"/>
  <c r="B10" i="60"/>
  <c r="D9" i="60"/>
  <c r="C9" i="60"/>
  <c r="B9" i="60"/>
  <c r="D8" i="60"/>
  <c r="C8" i="60"/>
  <c r="B8" i="60"/>
  <c r="D7" i="60"/>
  <c r="C7" i="60"/>
  <c r="B7" i="60"/>
  <c r="D6" i="60"/>
  <c r="C6" i="60"/>
  <c r="B6" i="60"/>
  <c r="D5" i="60"/>
  <c r="C5" i="60"/>
  <c r="B5" i="60"/>
  <c r="K6" i="60" l="1"/>
  <c r="K28" i="56" l="1"/>
  <c r="N28" i="56" s="1"/>
  <c r="D28" i="56"/>
  <c r="C28" i="56"/>
  <c r="B28" i="56"/>
  <c r="K27" i="56"/>
  <c r="N27" i="56" s="1"/>
  <c r="D27" i="56"/>
  <c r="C27" i="56"/>
  <c r="B27" i="56"/>
  <c r="K26" i="56"/>
  <c r="N26" i="56" s="1"/>
  <c r="D26" i="56"/>
  <c r="C26" i="56"/>
  <c r="B26" i="56"/>
  <c r="N25" i="56"/>
  <c r="K25" i="56"/>
  <c r="D25" i="56"/>
  <c r="C25" i="56"/>
  <c r="B25" i="56"/>
  <c r="K24" i="56"/>
  <c r="N24" i="56" s="1"/>
  <c r="D24" i="56"/>
  <c r="C24" i="56"/>
  <c r="B24" i="56"/>
  <c r="K23" i="56"/>
  <c r="N23" i="56" s="1"/>
  <c r="D23" i="56"/>
  <c r="C23" i="56"/>
  <c r="B23" i="56"/>
  <c r="K22" i="56"/>
  <c r="N22" i="56" s="1"/>
  <c r="D22" i="56"/>
  <c r="C22" i="56"/>
  <c r="B22" i="56"/>
  <c r="N21" i="56"/>
  <c r="K21" i="56"/>
  <c r="D21" i="56"/>
  <c r="C21" i="56"/>
  <c r="B21" i="56"/>
  <c r="D20" i="56"/>
  <c r="C20" i="56"/>
  <c r="K10" i="56" s="1"/>
  <c r="K7" i="56" s="1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K9" i="56" s="1"/>
  <c r="B12" i="56"/>
  <c r="K11" i="56"/>
  <c r="D11" i="56"/>
  <c r="C11" i="56"/>
  <c r="K8" i="56" s="1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D5" i="56"/>
  <c r="C5" i="56"/>
  <c r="B5" i="56"/>
  <c r="K6" i="56" l="1"/>
  <c r="N28" i="55"/>
  <c r="K28" i="55"/>
  <c r="D28" i="55"/>
  <c r="C28" i="55"/>
  <c r="B28" i="55"/>
  <c r="K27" i="55"/>
  <c r="N27" i="55" s="1"/>
  <c r="D27" i="55"/>
  <c r="C27" i="55"/>
  <c r="B27" i="55"/>
  <c r="K26" i="55"/>
  <c r="N26" i="55" s="1"/>
  <c r="D26" i="55"/>
  <c r="C26" i="55"/>
  <c r="B26" i="55"/>
  <c r="K25" i="55"/>
  <c r="N25" i="55" s="1"/>
  <c r="D25" i="55"/>
  <c r="C25" i="55"/>
  <c r="B25" i="55"/>
  <c r="N24" i="55"/>
  <c r="K24" i="55"/>
  <c r="D24" i="55"/>
  <c r="C24" i="55"/>
  <c r="B24" i="55"/>
  <c r="K23" i="55"/>
  <c r="N23" i="55" s="1"/>
  <c r="D23" i="55"/>
  <c r="C23" i="55"/>
  <c r="B23" i="55"/>
  <c r="K22" i="55"/>
  <c r="N22" i="55" s="1"/>
  <c r="D22" i="55"/>
  <c r="C22" i="55"/>
  <c r="B22" i="55"/>
  <c r="K21" i="55"/>
  <c r="N21" i="55" s="1"/>
  <c r="D21" i="55"/>
  <c r="C21" i="55"/>
  <c r="B21" i="55"/>
  <c r="D20" i="55"/>
  <c r="C20" i="55"/>
  <c r="B20" i="55"/>
  <c r="D19" i="55"/>
  <c r="C19" i="55"/>
  <c r="B19" i="55"/>
  <c r="D18" i="55"/>
  <c r="C18" i="55"/>
  <c r="B18" i="55"/>
  <c r="D17" i="55"/>
  <c r="C17" i="55"/>
  <c r="B17" i="55"/>
  <c r="D16" i="55"/>
  <c r="C16" i="55"/>
  <c r="B16" i="55"/>
  <c r="D15" i="55"/>
  <c r="C15" i="55"/>
  <c r="B15" i="55"/>
  <c r="D14" i="55"/>
  <c r="C14" i="55"/>
  <c r="B14" i="55"/>
  <c r="D13" i="55"/>
  <c r="C13" i="55"/>
  <c r="B13" i="55"/>
  <c r="D12" i="55"/>
  <c r="C12" i="55"/>
  <c r="B12" i="55"/>
  <c r="K11" i="55"/>
  <c r="D11" i="55"/>
  <c r="C11" i="55"/>
  <c r="B11" i="55"/>
  <c r="K10" i="55"/>
  <c r="D10" i="55"/>
  <c r="C10" i="55"/>
  <c r="B10" i="55"/>
  <c r="K9" i="55"/>
  <c r="D9" i="55"/>
  <c r="C9" i="55"/>
  <c r="B9" i="55"/>
  <c r="K8" i="55"/>
  <c r="D8" i="55"/>
  <c r="C8" i="55"/>
  <c r="B8" i="55"/>
  <c r="K7" i="55"/>
  <c r="D7" i="55"/>
  <c r="C7" i="55"/>
  <c r="B7" i="55"/>
  <c r="K6" i="55"/>
  <c r="D6" i="55"/>
  <c r="C6" i="55"/>
  <c r="B6" i="55"/>
  <c r="D5" i="55"/>
  <c r="C5" i="55"/>
  <c r="B5" i="55"/>
  <c r="K28" i="54" l="1"/>
  <c r="N28" i="54" s="1"/>
  <c r="D28" i="54"/>
  <c r="C28" i="54"/>
  <c r="B28" i="54"/>
  <c r="K27" i="54"/>
  <c r="N27" i="54" s="1"/>
  <c r="D27" i="54"/>
  <c r="C27" i="54"/>
  <c r="B27" i="54"/>
  <c r="K26" i="54"/>
  <c r="N26" i="54" s="1"/>
  <c r="D26" i="54"/>
  <c r="C26" i="54"/>
  <c r="B26" i="54"/>
  <c r="N25" i="54"/>
  <c r="K25" i="54"/>
  <c r="D25" i="54"/>
  <c r="C25" i="54"/>
  <c r="B25" i="54"/>
  <c r="K24" i="54"/>
  <c r="N24" i="54" s="1"/>
  <c r="D24" i="54"/>
  <c r="C24" i="54"/>
  <c r="B24" i="54"/>
  <c r="K23" i="54"/>
  <c r="N23" i="54" s="1"/>
  <c r="D23" i="54"/>
  <c r="C23" i="54"/>
  <c r="B23" i="54"/>
  <c r="K22" i="54"/>
  <c r="N22" i="54" s="1"/>
  <c r="D22" i="54"/>
  <c r="C22" i="54"/>
  <c r="B22" i="54"/>
  <c r="N21" i="54"/>
  <c r="K21" i="54"/>
  <c r="D21" i="54"/>
  <c r="C21" i="54"/>
  <c r="B21" i="54"/>
  <c r="D20" i="54"/>
  <c r="C20" i="54"/>
  <c r="B20" i="54"/>
  <c r="D19" i="54"/>
  <c r="C19" i="54"/>
  <c r="B19" i="54"/>
  <c r="D18" i="54"/>
  <c r="C18" i="54"/>
  <c r="B18" i="54"/>
  <c r="D17" i="54"/>
  <c r="C17" i="54"/>
  <c r="B17" i="54"/>
  <c r="D16" i="54"/>
  <c r="C16" i="54"/>
  <c r="B16" i="54"/>
  <c r="D15" i="54"/>
  <c r="C15" i="54"/>
  <c r="B15" i="54"/>
  <c r="D14" i="54"/>
  <c r="C14" i="54"/>
  <c r="B14" i="54"/>
  <c r="D13" i="54"/>
  <c r="C13" i="54"/>
  <c r="B13" i="54"/>
  <c r="D12" i="54"/>
  <c r="C12" i="54"/>
  <c r="B12" i="54"/>
  <c r="K11" i="54"/>
  <c r="D11" i="54"/>
  <c r="C11" i="54"/>
  <c r="B11" i="54"/>
  <c r="K10" i="54"/>
  <c r="D10" i="54"/>
  <c r="C10" i="54"/>
  <c r="B10" i="54"/>
  <c r="K9" i="54"/>
  <c r="D9" i="54"/>
  <c r="C9" i="54"/>
  <c r="B9" i="54"/>
  <c r="K8" i="54"/>
  <c r="D8" i="54"/>
  <c r="C8" i="54"/>
  <c r="B8" i="54"/>
  <c r="K7" i="54"/>
  <c r="D7" i="54"/>
  <c r="C7" i="54"/>
  <c r="B7" i="54"/>
  <c r="K6" i="54"/>
  <c r="D6" i="54"/>
  <c r="C6" i="54"/>
  <c r="B6" i="54"/>
  <c r="D5" i="54"/>
  <c r="C5" i="54"/>
  <c r="B5" i="54"/>
  <c r="K28" i="51" l="1"/>
  <c r="N28" i="51" s="1"/>
  <c r="D28" i="51"/>
  <c r="C28" i="51"/>
  <c r="B28" i="51"/>
  <c r="N27" i="51"/>
  <c r="K27" i="51"/>
  <c r="D27" i="51"/>
  <c r="C27" i="51"/>
  <c r="B27" i="51"/>
  <c r="K26" i="51"/>
  <c r="N26" i="51" s="1"/>
  <c r="D26" i="51"/>
  <c r="C26" i="51"/>
  <c r="B26" i="51"/>
  <c r="K25" i="51"/>
  <c r="N25" i="51" s="1"/>
  <c r="D25" i="51"/>
  <c r="C25" i="51"/>
  <c r="B25" i="51"/>
  <c r="K24" i="51"/>
  <c r="N24" i="51" s="1"/>
  <c r="D24" i="51"/>
  <c r="C24" i="51"/>
  <c r="B24" i="51"/>
  <c r="N23" i="51"/>
  <c r="K23" i="51"/>
  <c r="D23" i="51"/>
  <c r="C23" i="51"/>
  <c r="B23" i="51"/>
  <c r="K22" i="51"/>
  <c r="N22" i="51" s="1"/>
  <c r="D22" i="51"/>
  <c r="C22" i="51"/>
  <c r="B22" i="51"/>
  <c r="K21" i="51"/>
  <c r="N21" i="51" s="1"/>
  <c r="D21" i="51"/>
  <c r="C21" i="51"/>
  <c r="B21" i="51"/>
  <c r="D20" i="51"/>
  <c r="C20" i="51"/>
  <c r="K10" i="51" s="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K9" i="51" s="1"/>
  <c r="B12" i="51"/>
  <c r="K11" i="51"/>
  <c r="D11" i="51"/>
  <c r="C11" i="51"/>
  <c r="K8" i="51" s="1"/>
  <c r="K6" i="51" s="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D5" i="51"/>
  <c r="C5" i="51"/>
  <c r="B5" i="51"/>
  <c r="K7" i="51" l="1"/>
  <c r="N28" i="50"/>
  <c r="K28" i="50"/>
  <c r="D28" i="50"/>
  <c r="C28" i="50"/>
  <c r="B28" i="50"/>
  <c r="K27" i="50"/>
  <c r="N27" i="50" s="1"/>
  <c r="D27" i="50"/>
  <c r="C27" i="50"/>
  <c r="B27" i="50"/>
  <c r="N26" i="50"/>
  <c r="K26" i="50"/>
  <c r="D26" i="50"/>
  <c r="C26" i="50"/>
  <c r="B26" i="50"/>
  <c r="K25" i="50"/>
  <c r="N25" i="50" s="1"/>
  <c r="D25" i="50"/>
  <c r="C25" i="50"/>
  <c r="B25" i="50"/>
  <c r="N24" i="50"/>
  <c r="K24" i="50"/>
  <c r="D24" i="50"/>
  <c r="C24" i="50"/>
  <c r="B24" i="50"/>
  <c r="K23" i="50"/>
  <c r="N23" i="50" s="1"/>
  <c r="D23" i="50"/>
  <c r="C23" i="50"/>
  <c r="B23" i="50"/>
  <c r="N22" i="50"/>
  <c r="K22" i="50"/>
  <c r="D22" i="50"/>
  <c r="C22" i="50"/>
  <c r="B22" i="50"/>
  <c r="K21" i="50"/>
  <c r="N21" i="50" s="1"/>
  <c r="D21" i="50"/>
  <c r="C21" i="50"/>
  <c r="K11" i="50" s="1"/>
  <c r="B21" i="50"/>
  <c r="D20" i="50"/>
  <c r="C20" i="50"/>
  <c r="B20" i="50"/>
  <c r="K10" i="50" s="1"/>
  <c r="K7" i="50" s="1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K9" i="50" s="1"/>
  <c r="D11" i="50"/>
  <c r="C11" i="50"/>
  <c r="B11" i="50"/>
  <c r="K8" i="50" s="1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D5" i="50"/>
  <c r="C5" i="50"/>
  <c r="B5" i="50"/>
  <c r="K6" i="50" l="1"/>
  <c r="K28" i="74" l="1"/>
  <c r="N28" i="74" s="1"/>
  <c r="D28" i="74"/>
  <c r="C28" i="74"/>
  <c r="B28" i="74"/>
  <c r="N27" i="74"/>
  <c r="K27" i="74"/>
  <c r="D27" i="74"/>
  <c r="C27" i="74"/>
  <c r="B27" i="74"/>
  <c r="K26" i="74"/>
  <c r="N26" i="74" s="1"/>
  <c r="D26" i="74"/>
  <c r="C26" i="74"/>
  <c r="B26" i="74"/>
  <c r="K25" i="74"/>
  <c r="N25" i="74" s="1"/>
  <c r="D25" i="74"/>
  <c r="C25" i="74"/>
  <c r="B25" i="74"/>
  <c r="K24" i="74"/>
  <c r="N24" i="74" s="1"/>
  <c r="D24" i="74"/>
  <c r="C24" i="74"/>
  <c r="B24" i="74"/>
  <c r="N23" i="74"/>
  <c r="K23" i="74"/>
  <c r="D23" i="74"/>
  <c r="C23" i="74"/>
  <c r="B23" i="74"/>
  <c r="K22" i="74"/>
  <c r="N22" i="74" s="1"/>
  <c r="D22" i="74"/>
  <c r="C22" i="74"/>
  <c r="B22" i="74"/>
  <c r="K21" i="74"/>
  <c r="N21" i="74" s="1"/>
  <c r="D21" i="74"/>
  <c r="C21" i="74"/>
  <c r="K11" i="74" s="1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C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C6" i="74"/>
  <c r="B6" i="74"/>
  <c r="D5" i="74"/>
  <c r="C5" i="74"/>
  <c r="B5" i="74"/>
  <c r="K8" i="74" l="1"/>
  <c r="K9" i="74"/>
  <c r="K10" i="74"/>
  <c r="K7" i="74" s="1"/>
  <c r="K6" i="74" l="1"/>
  <c r="K28" i="48" l="1"/>
  <c r="N28" i="48" s="1"/>
  <c r="D28" i="48"/>
  <c r="C28" i="48"/>
  <c r="B28" i="48"/>
  <c r="N27" i="48"/>
  <c r="K27" i="48"/>
  <c r="D27" i="48"/>
  <c r="C27" i="48"/>
  <c r="B27" i="48"/>
  <c r="K26" i="48"/>
  <c r="N26" i="48" s="1"/>
  <c r="D26" i="48"/>
  <c r="C26" i="48"/>
  <c r="B26" i="48"/>
  <c r="N25" i="48"/>
  <c r="K25" i="48"/>
  <c r="D25" i="48"/>
  <c r="C25" i="48"/>
  <c r="B25" i="48"/>
  <c r="K24" i="48"/>
  <c r="N24" i="48" s="1"/>
  <c r="D24" i="48"/>
  <c r="C24" i="48"/>
  <c r="B24" i="48"/>
  <c r="N23" i="48"/>
  <c r="K23" i="48"/>
  <c r="D23" i="48"/>
  <c r="C23" i="48"/>
  <c r="B23" i="48"/>
  <c r="K22" i="48"/>
  <c r="N22" i="48" s="1"/>
  <c r="D22" i="48"/>
  <c r="C22" i="48"/>
  <c r="B22" i="48"/>
  <c r="N21" i="48"/>
  <c r="K21" i="48"/>
  <c r="D21" i="48"/>
  <c r="C21" i="48"/>
  <c r="K11" i="48" s="1"/>
  <c r="B21" i="48"/>
  <c r="D20" i="48"/>
  <c r="C20" i="48"/>
  <c r="B20" i="48"/>
  <c r="K10" i="48" s="1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K9" i="48" s="1"/>
  <c r="D11" i="48"/>
  <c r="C11" i="48"/>
  <c r="B11" i="48"/>
  <c r="K8" i="48" s="1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5" i="48"/>
  <c r="C5" i="48"/>
  <c r="B5" i="48"/>
  <c r="K7" i="48" l="1"/>
  <c r="K6" i="48"/>
  <c r="K28" i="72" l="1"/>
  <c r="N28" i="72" s="1"/>
  <c r="D28" i="72"/>
  <c r="C28" i="72"/>
  <c r="B28" i="72"/>
  <c r="K27" i="72"/>
  <c r="N27" i="72" s="1"/>
  <c r="D27" i="72"/>
  <c r="C27" i="72"/>
  <c r="B27" i="72"/>
  <c r="K26" i="72"/>
  <c r="N26" i="72" s="1"/>
  <c r="D26" i="72"/>
  <c r="C26" i="72"/>
  <c r="B26" i="72"/>
  <c r="N25" i="72"/>
  <c r="K25" i="72"/>
  <c r="D25" i="72"/>
  <c r="C25" i="72"/>
  <c r="B25" i="72"/>
  <c r="K24" i="72"/>
  <c r="N24" i="72" s="1"/>
  <c r="D24" i="72"/>
  <c r="C24" i="72"/>
  <c r="B24" i="72"/>
  <c r="K23" i="72"/>
  <c r="N23" i="72" s="1"/>
  <c r="D23" i="72"/>
  <c r="C23" i="72"/>
  <c r="B23" i="72"/>
  <c r="K22" i="72"/>
  <c r="N22" i="72" s="1"/>
  <c r="D22" i="72"/>
  <c r="C22" i="72"/>
  <c r="B22" i="72"/>
  <c r="N21" i="72"/>
  <c r="K21" i="72"/>
  <c r="D21" i="72"/>
  <c r="C21" i="72"/>
  <c r="B21" i="72"/>
  <c r="D20" i="72"/>
  <c r="C20" i="72"/>
  <c r="K10" i="72" s="1"/>
  <c r="K7" i="72" s="1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K9" i="72" s="1"/>
  <c r="B12" i="72"/>
  <c r="K11" i="72"/>
  <c r="D11" i="72"/>
  <c r="C11" i="72"/>
  <c r="K8" i="72" s="1"/>
  <c r="K6" i="72" s="1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5" i="72"/>
  <c r="C5" i="72"/>
  <c r="B5" i="72"/>
  <c r="K28" i="46" l="1"/>
  <c r="N28" i="46" s="1"/>
  <c r="D28" i="46"/>
  <c r="C28" i="46"/>
  <c r="B28" i="46"/>
  <c r="K27" i="46"/>
  <c r="N27" i="46" s="1"/>
  <c r="D27" i="46"/>
  <c r="C27" i="46"/>
  <c r="B27" i="46"/>
  <c r="K26" i="46"/>
  <c r="N26" i="46" s="1"/>
  <c r="D26" i="46"/>
  <c r="C26" i="46"/>
  <c r="B26" i="46"/>
  <c r="N25" i="46"/>
  <c r="K25" i="46"/>
  <c r="D25" i="46"/>
  <c r="C25" i="46"/>
  <c r="B25" i="46"/>
  <c r="K24" i="46"/>
  <c r="N24" i="46" s="1"/>
  <c r="D24" i="46"/>
  <c r="C24" i="46"/>
  <c r="B24" i="46"/>
  <c r="K23" i="46"/>
  <c r="N23" i="46" s="1"/>
  <c r="D23" i="46"/>
  <c r="C23" i="46"/>
  <c r="B23" i="46"/>
  <c r="K22" i="46"/>
  <c r="N22" i="46" s="1"/>
  <c r="D22" i="46"/>
  <c r="C22" i="46"/>
  <c r="B22" i="46"/>
  <c r="N21" i="46"/>
  <c r="K21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K11" i="46"/>
  <c r="D11" i="46"/>
  <c r="C11" i="46"/>
  <c r="B11" i="46"/>
  <c r="K10" i="46"/>
  <c r="D10" i="46"/>
  <c r="C10" i="46"/>
  <c r="B10" i="46"/>
  <c r="K9" i="46"/>
  <c r="D9" i="46"/>
  <c r="C9" i="46"/>
  <c r="B9" i="46"/>
  <c r="K8" i="46"/>
  <c r="D8" i="46"/>
  <c r="C8" i="46"/>
  <c r="B8" i="46"/>
  <c r="K7" i="46"/>
  <c r="D7" i="46"/>
  <c r="C7" i="46"/>
  <c r="B7" i="46"/>
  <c r="K6" i="46"/>
  <c r="D6" i="46"/>
  <c r="C6" i="46"/>
  <c r="B6" i="46"/>
  <c r="D5" i="46"/>
  <c r="C5" i="46"/>
  <c r="B5" i="46"/>
  <c r="K28" i="71" l="1"/>
  <c r="N28" i="71" s="1"/>
  <c r="D28" i="71"/>
  <c r="C28" i="71"/>
  <c r="B28" i="71"/>
  <c r="K27" i="71"/>
  <c r="N27" i="71" s="1"/>
  <c r="D27" i="71"/>
  <c r="C27" i="71"/>
  <c r="B27" i="71"/>
  <c r="N26" i="71"/>
  <c r="K26" i="71"/>
  <c r="D26" i="71"/>
  <c r="C26" i="71"/>
  <c r="B26" i="71"/>
  <c r="N25" i="71"/>
  <c r="K25" i="71"/>
  <c r="D25" i="71"/>
  <c r="C25" i="71"/>
  <c r="B25" i="71"/>
  <c r="K24" i="71"/>
  <c r="N24" i="71" s="1"/>
  <c r="D24" i="71"/>
  <c r="C24" i="71"/>
  <c r="B24" i="71"/>
  <c r="K23" i="71"/>
  <c r="N23" i="71" s="1"/>
  <c r="D23" i="71"/>
  <c r="C23" i="71"/>
  <c r="B23" i="71"/>
  <c r="N22" i="71"/>
  <c r="K22" i="71"/>
  <c r="D22" i="71"/>
  <c r="C22" i="71"/>
  <c r="B22" i="71"/>
  <c r="N21" i="71"/>
  <c r="K21" i="71"/>
  <c r="D21" i="71"/>
  <c r="C21" i="71"/>
  <c r="K11" i="71" s="1"/>
  <c r="B21" i="71"/>
  <c r="D20" i="71"/>
  <c r="C20" i="71"/>
  <c r="B20" i="71"/>
  <c r="K10" i="71" s="1"/>
  <c r="K7" i="71" s="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K9" i="71" s="1"/>
  <c r="D11" i="71"/>
  <c r="C11" i="71"/>
  <c r="B11" i="71"/>
  <c r="K8" i="71" s="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K6" i="71" l="1"/>
  <c r="K28" i="45" l="1"/>
  <c r="N28" i="45" s="1"/>
  <c r="D28" i="45"/>
  <c r="C28" i="45"/>
  <c r="B28" i="45"/>
  <c r="N27" i="45"/>
  <c r="K27" i="45"/>
  <c r="D27" i="45"/>
  <c r="C27" i="45"/>
  <c r="B27" i="45"/>
  <c r="K26" i="45"/>
  <c r="N26" i="45" s="1"/>
  <c r="D26" i="45"/>
  <c r="C26" i="45"/>
  <c r="B26" i="45"/>
  <c r="K25" i="45"/>
  <c r="N25" i="45" s="1"/>
  <c r="D25" i="45"/>
  <c r="C25" i="45"/>
  <c r="B25" i="45"/>
  <c r="K24" i="45"/>
  <c r="N24" i="45" s="1"/>
  <c r="D24" i="45"/>
  <c r="C24" i="45"/>
  <c r="B24" i="45"/>
  <c r="N23" i="45"/>
  <c r="K23" i="45"/>
  <c r="D23" i="45"/>
  <c r="C23" i="45"/>
  <c r="B23" i="45"/>
  <c r="K22" i="45"/>
  <c r="N22" i="45" s="1"/>
  <c r="D22" i="45"/>
  <c r="C22" i="45"/>
  <c r="B22" i="45"/>
  <c r="K21" i="45"/>
  <c r="N21" i="45" s="1"/>
  <c r="D21" i="45"/>
  <c r="C21" i="45"/>
  <c r="B21" i="45"/>
  <c r="D20" i="45"/>
  <c r="C20" i="45"/>
  <c r="K10" i="45" s="1"/>
  <c r="K7" i="45" s="1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K9" i="45" s="1"/>
  <c r="B12" i="45"/>
  <c r="K11" i="45"/>
  <c r="D11" i="45"/>
  <c r="C11" i="45"/>
  <c r="K8" i="45" s="1"/>
  <c r="K6" i="45" s="1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5" i="45"/>
  <c r="C5" i="45"/>
  <c r="B5" i="45"/>
  <c r="K28" i="44" l="1"/>
  <c r="N28" i="44" s="1"/>
  <c r="D28" i="44"/>
  <c r="C28" i="44"/>
  <c r="B28" i="44"/>
  <c r="K27" i="44"/>
  <c r="N27" i="44" s="1"/>
  <c r="D27" i="44"/>
  <c r="C27" i="44"/>
  <c r="B27" i="44"/>
  <c r="N26" i="44"/>
  <c r="K26" i="44"/>
  <c r="D26" i="44"/>
  <c r="C26" i="44"/>
  <c r="B26" i="44"/>
  <c r="K25" i="44"/>
  <c r="N25" i="44" s="1"/>
  <c r="D25" i="44"/>
  <c r="C25" i="44"/>
  <c r="B25" i="44"/>
  <c r="K24" i="44"/>
  <c r="N24" i="44" s="1"/>
  <c r="D24" i="44"/>
  <c r="C24" i="44"/>
  <c r="B24" i="44"/>
  <c r="K23" i="44"/>
  <c r="N23" i="44" s="1"/>
  <c r="D23" i="44"/>
  <c r="C23" i="44"/>
  <c r="B23" i="44"/>
  <c r="N22" i="44"/>
  <c r="K22" i="44"/>
  <c r="D22" i="44"/>
  <c r="C22" i="44"/>
  <c r="B22" i="44"/>
  <c r="N21" i="44"/>
  <c r="K21" i="44"/>
  <c r="D21" i="44"/>
  <c r="C21" i="44"/>
  <c r="B21" i="44"/>
  <c r="D20" i="44"/>
  <c r="C20" i="44"/>
  <c r="B20" i="44"/>
  <c r="K10" i="44" s="1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K9" i="44" s="1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5" i="44"/>
  <c r="C5" i="44"/>
  <c r="B5" i="44"/>
  <c r="K11" i="44" l="1"/>
  <c r="K7" i="44" s="1"/>
  <c r="K8" i="44"/>
  <c r="K6" i="44"/>
  <c r="K28" i="43" l="1"/>
  <c r="N28" i="43" s="1"/>
  <c r="D28" i="43"/>
  <c r="C28" i="43"/>
  <c r="B28" i="43"/>
  <c r="N27" i="43"/>
  <c r="K27" i="43"/>
  <c r="D27" i="43"/>
  <c r="C27" i="43"/>
  <c r="B27" i="43"/>
  <c r="K26" i="43"/>
  <c r="N26" i="43" s="1"/>
  <c r="D26" i="43"/>
  <c r="C26" i="43"/>
  <c r="B26" i="43"/>
  <c r="K25" i="43"/>
  <c r="N25" i="43" s="1"/>
  <c r="D25" i="43"/>
  <c r="C25" i="43"/>
  <c r="B25" i="43"/>
  <c r="K24" i="43"/>
  <c r="N24" i="43" s="1"/>
  <c r="D24" i="43"/>
  <c r="C24" i="43"/>
  <c r="B24" i="43"/>
  <c r="N23" i="43"/>
  <c r="K23" i="43"/>
  <c r="D23" i="43"/>
  <c r="C23" i="43"/>
  <c r="B23" i="43"/>
  <c r="K22" i="43"/>
  <c r="N22" i="43" s="1"/>
  <c r="D22" i="43"/>
  <c r="C22" i="43"/>
  <c r="B22" i="43"/>
  <c r="K21" i="43"/>
  <c r="N21" i="43" s="1"/>
  <c r="D21" i="43"/>
  <c r="C21" i="43"/>
  <c r="B21" i="43"/>
  <c r="D20" i="43"/>
  <c r="C20" i="43"/>
  <c r="K10" i="43" s="1"/>
  <c r="K7" i="43" s="1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K9" i="43" s="1"/>
  <c r="B12" i="43"/>
  <c r="K11" i="43"/>
  <c r="D11" i="43"/>
  <c r="C11" i="43"/>
  <c r="K8" i="43" s="1"/>
  <c r="K6" i="43" s="1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D5" i="43"/>
  <c r="C5" i="43"/>
  <c r="B5" i="43"/>
  <c r="K28" i="42" l="1"/>
  <c r="N28" i="42" s="1"/>
  <c r="D28" i="42"/>
  <c r="C28" i="42"/>
  <c r="B28" i="42"/>
  <c r="K27" i="42"/>
  <c r="N27" i="42" s="1"/>
  <c r="D27" i="42"/>
  <c r="C27" i="42"/>
  <c r="B27" i="42"/>
  <c r="K26" i="42"/>
  <c r="N26" i="42" s="1"/>
  <c r="D26" i="42"/>
  <c r="C26" i="42"/>
  <c r="B26" i="42"/>
  <c r="N25" i="42"/>
  <c r="K25" i="42"/>
  <c r="D25" i="42"/>
  <c r="C25" i="42"/>
  <c r="B25" i="42"/>
  <c r="K24" i="42"/>
  <c r="N24" i="42" s="1"/>
  <c r="D24" i="42"/>
  <c r="C24" i="42"/>
  <c r="B24" i="42"/>
  <c r="K23" i="42"/>
  <c r="N23" i="42" s="1"/>
  <c r="D23" i="42"/>
  <c r="C23" i="42"/>
  <c r="B23" i="42"/>
  <c r="K22" i="42"/>
  <c r="N22" i="42" s="1"/>
  <c r="D22" i="42"/>
  <c r="C22" i="42"/>
  <c r="B22" i="42"/>
  <c r="N21" i="42"/>
  <c r="K21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K11" i="42"/>
  <c r="D11" i="42"/>
  <c r="C11" i="42"/>
  <c r="B11" i="42"/>
  <c r="K10" i="42"/>
  <c r="D10" i="42"/>
  <c r="C10" i="42"/>
  <c r="B10" i="42"/>
  <c r="K9" i="42"/>
  <c r="D9" i="42"/>
  <c r="C9" i="42"/>
  <c r="B9" i="42"/>
  <c r="K8" i="42"/>
  <c r="D8" i="42"/>
  <c r="C8" i="42"/>
  <c r="B8" i="42"/>
  <c r="K7" i="42"/>
  <c r="D7" i="42"/>
  <c r="C7" i="42"/>
  <c r="B7" i="42"/>
  <c r="K6" i="42"/>
  <c r="D6" i="42"/>
  <c r="C6" i="42"/>
  <c r="B6" i="42"/>
  <c r="D5" i="42"/>
  <c r="C5" i="42"/>
  <c r="B5" i="42"/>
  <c r="K28" i="41" l="1"/>
  <c r="N28" i="41" s="1"/>
  <c r="D28" i="41"/>
  <c r="C28" i="41"/>
  <c r="B28" i="41"/>
  <c r="K27" i="41"/>
  <c r="N27" i="41" s="1"/>
  <c r="D27" i="41"/>
  <c r="C27" i="41"/>
  <c r="B27" i="41"/>
  <c r="K26" i="41"/>
  <c r="N26" i="41" s="1"/>
  <c r="D26" i="41"/>
  <c r="C26" i="41"/>
  <c r="B26" i="41"/>
  <c r="N25" i="41"/>
  <c r="K25" i="41"/>
  <c r="D25" i="41"/>
  <c r="C25" i="41"/>
  <c r="B25" i="41"/>
  <c r="K24" i="41"/>
  <c r="N24" i="41" s="1"/>
  <c r="D24" i="41"/>
  <c r="C24" i="41"/>
  <c r="B24" i="41"/>
  <c r="K23" i="41"/>
  <c r="N23" i="41" s="1"/>
  <c r="D23" i="41"/>
  <c r="C23" i="41"/>
  <c r="B23" i="41"/>
  <c r="K22" i="41"/>
  <c r="N22" i="41" s="1"/>
  <c r="D22" i="41"/>
  <c r="C22" i="41"/>
  <c r="B22" i="41"/>
  <c r="N21" i="41"/>
  <c r="K21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K11" i="41"/>
  <c r="D11" i="41"/>
  <c r="C11" i="41"/>
  <c r="B11" i="41"/>
  <c r="K10" i="41"/>
  <c r="D10" i="41"/>
  <c r="C10" i="41"/>
  <c r="B10" i="41"/>
  <c r="K9" i="41"/>
  <c r="D9" i="41"/>
  <c r="C9" i="41"/>
  <c r="B9" i="41"/>
  <c r="K8" i="41"/>
  <c r="D8" i="41"/>
  <c r="C8" i="41"/>
  <c r="B8" i="41"/>
  <c r="K7" i="41"/>
  <c r="D7" i="41"/>
  <c r="C7" i="41"/>
  <c r="B7" i="41"/>
  <c r="K6" i="41"/>
  <c r="D6" i="41"/>
  <c r="C6" i="41"/>
  <c r="B6" i="41"/>
  <c r="D5" i="41"/>
  <c r="C5" i="41"/>
  <c r="B5" i="41"/>
  <c r="K28" i="68" l="1"/>
  <c r="N28" i="68" s="1"/>
  <c r="D28" i="68"/>
  <c r="B28" i="68"/>
  <c r="K27" i="68"/>
  <c r="N27" i="68" s="1"/>
  <c r="D27" i="68"/>
  <c r="B27" i="68"/>
  <c r="K26" i="68"/>
  <c r="N26" i="68" s="1"/>
  <c r="D26" i="68"/>
  <c r="B26" i="68"/>
  <c r="K25" i="68"/>
  <c r="N25" i="68" s="1"/>
  <c r="D25" i="68"/>
  <c r="B25" i="68"/>
  <c r="K24" i="68"/>
  <c r="N24" i="68" s="1"/>
  <c r="D24" i="68"/>
  <c r="B24" i="68"/>
  <c r="K23" i="68"/>
  <c r="N23" i="68" s="1"/>
  <c r="D23" i="68"/>
  <c r="B23" i="68"/>
  <c r="K22" i="68"/>
  <c r="N22" i="68" s="1"/>
  <c r="D22" i="68"/>
  <c r="B22" i="68"/>
  <c r="K21" i="68"/>
  <c r="N21" i="68" s="1"/>
  <c r="D21" i="68"/>
  <c r="B21" i="68"/>
  <c r="K11" i="68" s="1"/>
  <c r="D20" i="68"/>
  <c r="B20" i="68"/>
  <c r="D19" i="68"/>
  <c r="B19" i="68"/>
  <c r="D18" i="68"/>
  <c r="B18" i="68"/>
  <c r="D17" i="68"/>
  <c r="B17" i="68"/>
  <c r="D16" i="68"/>
  <c r="B16" i="68"/>
  <c r="D15" i="68"/>
  <c r="B15" i="68"/>
  <c r="D14" i="68"/>
  <c r="B14" i="68"/>
  <c r="D13" i="68"/>
  <c r="B13" i="68"/>
  <c r="D12" i="68"/>
  <c r="B12" i="68"/>
  <c r="K9" i="68" s="1"/>
  <c r="D11" i="68"/>
  <c r="B11" i="68"/>
  <c r="K10" i="68"/>
  <c r="D10" i="68"/>
  <c r="B10" i="68"/>
  <c r="D9" i="68"/>
  <c r="B9" i="68"/>
  <c r="K8" i="68"/>
  <c r="D8" i="68"/>
  <c r="B8" i="68"/>
  <c r="D7" i="68"/>
  <c r="B7" i="68"/>
  <c r="D6" i="68"/>
  <c r="B6" i="68"/>
  <c r="D5" i="68"/>
  <c r="B5" i="68"/>
  <c r="K7" i="68" l="1"/>
  <c r="K6" i="68"/>
  <c r="K28" i="40"/>
  <c r="N28" i="40" s="1"/>
  <c r="D28" i="40"/>
  <c r="B28" i="40"/>
  <c r="K27" i="40"/>
  <c r="N27" i="40" s="1"/>
  <c r="D27" i="40"/>
  <c r="B27" i="40"/>
  <c r="K26" i="40"/>
  <c r="N26" i="40" s="1"/>
  <c r="D26" i="40"/>
  <c r="B26" i="40"/>
  <c r="K25" i="40"/>
  <c r="N25" i="40" s="1"/>
  <c r="D25" i="40"/>
  <c r="B25" i="40"/>
  <c r="K24" i="40"/>
  <c r="N24" i="40" s="1"/>
  <c r="D24" i="40"/>
  <c r="B24" i="40"/>
  <c r="K23" i="40"/>
  <c r="N23" i="40" s="1"/>
  <c r="D23" i="40"/>
  <c r="B23" i="40"/>
  <c r="K22" i="40"/>
  <c r="N22" i="40" s="1"/>
  <c r="D22" i="40"/>
  <c r="B22" i="40"/>
  <c r="K21" i="40"/>
  <c r="N21" i="40" s="1"/>
  <c r="D21" i="40"/>
  <c r="B21" i="40"/>
  <c r="K11" i="40" s="1"/>
  <c r="D20" i="40"/>
  <c r="B20" i="40"/>
  <c r="D19" i="40"/>
  <c r="B19" i="40"/>
  <c r="D18" i="40"/>
  <c r="B18" i="40"/>
  <c r="D17" i="40"/>
  <c r="B17" i="40"/>
  <c r="D16" i="40"/>
  <c r="B16" i="40"/>
  <c r="D15" i="40"/>
  <c r="B15" i="40"/>
  <c r="D14" i="40"/>
  <c r="B14" i="40"/>
  <c r="D13" i="40"/>
  <c r="B13" i="40"/>
  <c r="D12" i="40"/>
  <c r="B12" i="40"/>
  <c r="K9" i="40" s="1"/>
  <c r="D11" i="40"/>
  <c r="B11" i="40"/>
  <c r="K8" i="40" s="1"/>
  <c r="K6" i="40" s="1"/>
  <c r="K10" i="40"/>
  <c r="D10" i="40"/>
  <c r="B10" i="40"/>
  <c r="D9" i="40"/>
  <c r="B9" i="40"/>
  <c r="D8" i="40"/>
  <c r="B8" i="40"/>
  <c r="D7" i="40"/>
  <c r="B7" i="40"/>
  <c r="D6" i="40"/>
  <c r="B6" i="40"/>
  <c r="D5" i="40"/>
  <c r="B5" i="40"/>
  <c r="K7" i="40" l="1"/>
  <c r="K28" i="67"/>
  <c r="N28" i="67" s="1"/>
  <c r="D28" i="67"/>
  <c r="B28" i="67"/>
  <c r="K27" i="67"/>
  <c r="N27" i="67" s="1"/>
  <c r="D27" i="67"/>
  <c r="B27" i="67"/>
  <c r="K26" i="67"/>
  <c r="N26" i="67" s="1"/>
  <c r="D26" i="67"/>
  <c r="B26" i="67"/>
  <c r="K25" i="67"/>
  <c r="N25" i="67" s="1"/>
  <c r="D25" i="67"/>
  <c r="B25" i="67"/>
  <c r="K24" i="67"/>
  <c r="N24" i="67" s="1"/>
  <c r="D24" i="67"/>
  <c r="B24" i="67"/>
  <c r="K23" i="67"/>
  <c r="N23" i="67" s="1"/>
  <c r="D23" i="67"/>
  <c r="B23" i="67"/>
  <c r="K22" i="67"/>
  <c r="N22" i="67" s="1"/>
  <c r="D22" i="67"/>
  <c r="B22" i="67"/>
  <c r="K21" i="67"/>
  <c r="N21" i="67" s="1"/>
  <c r="D21" i="67"/>
  <c r="B21" i="67"/>
  <c r="K11" i="67" s="1"/>
  <c r="D20" i="67"/>
  <c r="B20" i="67"/>
  <c r="K10" i="67" s="1"/>
  <c r="D19" i="67"/>
  <c r="B19" i="67"/>
  <c r="D18" i="67"/>
  <c r="B18" i="67"/>
  <c r="D17" i="67"/>
  <c r="B17" i="67"/>
  <c r="D16" i="67"/>
  <c r="B16" i="67"/>
  <c r="D15" i="67"/>
  <c r="B15" i="67"/>
  <c r="D14" i="67"/>
  <c r="B14" i="67"/>
  <c r="D13" i="67"/>
  <c r="B13" i="67"/>
  <c r="D12" i="67"/>
  <c r="B12" i="67"/>
  <c r="K9" i="67" s="1"/>
  <c r="D11" i="67"/>
  <c r="B11" i="67"/>
  <c r="D10" i="67"/>
  <c r="B10" i="67"/>
  <c r="D9" i="67"/>
  <c r="B9" i="67"/>
  <c r="K8" i="67"/>
  <c r="D8" i="67"/>
  <c r="B8" i="67"/>
  <c r="D7" i="67"/>
  <c r="B7" i="67"/>
  <c r="D6" i="67"/>
  <c r="B6" i="67"/>
  <c r="D5" i="67"/>
  <c r="B5" i="67"/>
  <c r="K7" i="67" l="1"/>
  <c r="K6" i="67"/>
  <c r="K28" i="39"/>
  <c r="N28" i="39" s="1"/>
  <c r="D28" i="39"/>
  <c r="C28" i="39"/>
  <c r="B28" i="39"/>
  <c r="N27" i="39"/>
  <c r="K27" i="39"/>
  <c r="D27" i="39"/>
  <c r="C27" i="39"/>
  <c r="B27" i="39"/>
  <c r="K26" i="39"/>
  <c r="N26" i="39" s="1"/>
  <c r="D26" i="39"/>
  <c r="C26" i="39"/>
  <c r="B26" i="39"/>
  <c r="K25" i="39"/>
  <c r="N25" i="39" s="1"/>
  <c r="D25" i="39"/>
  <c r="C25" i="39"/>
  <c r="B25" i="39"/>
  <c r="K24" i="39"/>
  <c r="N24" i="39" s="1"/>
  <c r="D24" i="39"/>
  <c r="C24" i="39"/>
  <c r="B24" i="39"/>
  <c r="N23" i="39"/>
  <c r="K23" i="39"/>
  <c r="D23" i="39"/>
  <c r="C23" i="39"/>
  <c r="B23" i="39"/>
  <c r="K22" i="39"/>
  <c r="N22" i="39" s="1"/>
  <c r="D22" i="39"/>
  <c r="C22" i="39"/>
  <c r="B22" i="39"/>
  <c r="K21" i="39"/>
  <c r="N21" i="39" s="1"/>
  <c r="D21" i="39"/>
  <c r="C21" i="39"/>
  <c r="B21" i="39"/>
  <c r="D20" i="39"/>
  <c r="C20" i="39"/>
  <c r="K10" i="39" s="1"/>
  <c r="K7" i="39" s="1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K9" i="39" s="1"/>
  <c r="B12" i="39"/>
  <c r="K11" i="39"/>
  <c r="D11" i="39"/>
  <c r="C11" i="39"/>
  <c r="K8" i="39" s="1"/>
  <c r="K6" i="39" s="1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D5" i="39"/>
  <c r="C5" i="39"/>
  <c r="B5" i="39"/>
  <c r="K28" i="38" l="1"/>
  <c r="N28" i="38" s="1"/>
  <c r="D28" i="38"/>
  <c r="C28" i="38"/>
  <c r="B28" i="38"/>
  <c r="K27" i="38"/>
  <c r="N27" i="38" s="1"/>
  <c r="D27" i="38"/>
  <c r="C27" i="38"/>
  <c r="B27" i="38"/>
  <c r="K26" i="38"/>
  <c r="N26" i="38" s="1"/>
  <c r="D26" i="38"/>
  <c r="C26" i="38"/>
  <c r="B26" i="38"/>
  <c r="N25" i="38"/>
  <c r="K25" i="38"/>
  <c r="D25" i="38"/>
  <c r="C25" i="38"/>
  <c r="B25" i="38"/>
  <c r="K24" i="38"/>
  <c r="N24" i="38" s="1"/>
  <c r="D24" i="38"/>
  <c r="C24" i="38"/>
  <c r="B24" i="38"/>
  <c r="K23" i="38"/>
  <c r="N23" i="38" s="1"/>
  <c r="D23" i="38"/>
  <c r="C23" i="38"/>
  <c r="B23" i="38"/>
  <c r="K22" i="38"/>
  <c r="N22" i="38" s="1"/>
  <c r="D22" i="38"/>
  <c r="C22" i="38"/>
  <c r="B22" i="38"/>
  <c r="N21" i="38"/>
  <c r="K21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K11" i="38"/>
  <c r="D11" i="38"/>
  <c r="C11" i="38"/>
  <c r="B11" i="38"/>
  <c r="K10" i="38"/>
  <c r="D10" i="38"/>
  <c r="C10" i="38"/>
  <c r="B10" i="38"/>
  <c r="K9" i="38"/>
  <c r="D9" i="38"/>
  <c r="C9" i="38"/>
  <c r="B9" i="38"/>
  <c r="K8" i="38"/>
  <c r="D8" i="38"/>
  <c r="C8" i="38"/>
  <c r="B8" i="38"/>
  <c r="K7" i="38"/>
  <c r="D7" i="38"/>
  <c r="C7" i="38"/>
  <c r="B7" i="38"/>
  <c r="K6" i="38"/>
  <c r="D6" i="38"/>
  <c r="C6" i="38"/>
  <c r="B6" i="38"/>
  <c r="D5" i="38"/>
  <c r="C5" i="38"/>
  <c r="B5" i="38"/>
  <c r="K28" i="37" l="1"/>
  <c r="N28" i="37" s="1"/>
  <c r="D28" i="37"/>
  <c r="C28" i="37"/>
  <c r="B28" i="37"/>
  <c r="K27" i="37"/>
  <c r="N27" i="37" s="1"/>
  <c r="D27" i="37"/>
  <c r="C27" i="37"/>
  <c r="B27" i="37"/>
  <c r="K26" i="37"/>
  <c r="N26" i="37" s="1"/>
  <c r="D26" i="37"/>
  <c r="C26" i="37"/>
  <c r="B26" i="37"/>
  <c r="N25" i="37"/>
  <c r="K25" i="37"/>
  <c r="D25" i="37"/>
  <c r="C25" i="37"/>
  <c r="B25" i="37"/>
  <c r="K24" i="37"/>
  <c r="N24" i="37" s="1"/>
  <c r="D24" i="37"/>
  <c r="C24" i="37"/>
  <c r="B24" i="37"/>
  <c r="K23" i="37"/>
  <c r="N23" i="37" s="1"/>
  <c r="D23" i="37"/>
  <c r="C23" i="37"/>
  <c r="B23" i="37"/>
  <c r="K22" i="37"/>
  <c r="N22" i="37" s="1"/>
  <c r="D22" i="37"/>
  <c r="C22" i="37"/>
  <c r="B22" i="37"/>
  <c r="N21" i="37"/>
  <c r="K21" i="37"/>
  <c r="D21" i="37"/>
  <c r="C21" i="37"/>
  <c r="K11" i="37" s="1"/>
  <c r="B21" i="37"/>
  <c r="D20" i="37"/>
  <c r="C20" i="37"/>
  <c r="B20" i="37"/>
  <c r="K10" i="37" s="1"/>
  <c r="K7" i="37" s="1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K9" i="37" s="1"/>
  <c r="D11" i="37"/>
  <c r="C11" i="37"/>
  <c r="B11" i="37"/>
  <c r="K8" i="37" s="1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5" i="37"/>
  <c r="C5" i="37"/>
  <c r="B5" i="37"/>
  <c r="K6" i="37" l="1"/>
  <c r="K28" i="36"/>
  <c r="N28" i="36" s="1"/>
  <c r="D28" i="36"/>
  <c r="C28" i="36"/>
  <c r="B28" i="36"/>
  <c r="N27" i="36"/>
  <c r="K27" i="36"/>
  <c r="D27" i="36"/>
  <c r="C27" i="36"/>
  <c r="B27" i="36"/>
  <c r="K26" i="36"/>
  <c r="N26" i="36" s="1"/>
  <c r="D26" i="36"/>
  <c r="C26" i="36"/>
  <c r="B26" i="36"/>
  <c r="K25" i="36"/>
  <c r="N25" i="36" s="1"/>
  <c r="D25" i="36"/>
  <c r="C25" i="36"/>
  <c r="B25" i="36"/>
  <c r="K24" i="36"/>
  <c r="N24" i="36" s="1"/>
  <c r="D24" i="36"/>
  <c r="C24" i="36"/>
  <c r="B24" i="36"/>
  <c r="N23" i="36"/>
  <c r="K23" i="36"/>
  <c r="D23" i="36"/>
  <c r="C23" i="36"/>
  <c r="B23" i="36"/>
  <c r="K22" i="36"/>
  <c r="N22" i="36" s="1"/>
  <c r="D22" i="36"/>
  <c r="C22" i="36"/>
  <c r="B22" i="36"/>
  <c r="K21" i="36"/>
  <c r="N21" i="36" s="1"/>
  <c r="D21" i="36"/>
  <c r="C21" i="36"/>
  <c r="B21" i="36"/>
  <c r="D20" i="36"/>
  <c r="C20" i="36"/>
  <c r="K10" i="36" s="1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K9" i="36" s="1"/>
  <c r="B12" i="36"/>
  <c r="K11" i="36"/>
  <c r="D11" i="36"/>
  <c r="C11" i="36"/>
  <c r="K8" i="36" s="1"/>
  <c r="K6" i="36" s="1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D5" i="36"/>
  <c r="C5" i="36"/>
  <c r="B5" i="36"/>
  <c r="K7" i="36" l="1"/>
  <c r="K28" i="35"/>
  <c r="N28" i="35" s="1"/>
  <c r="D28" i="35"/>
  <c r="C28" i="35"/>
  <c r="B28" i="35"/>
  <c r="N27" i="35"/>
  <c r="K27" i="35"/>
  <c r="D27" i="35"/>
  <c r="C27" i="35"/>
  <c r="B27" i="35"/>
  <c r="K26" i="35"/>
  <c r="N26" i="35" s="1"/>
  <c r="D26" i="35"/>
  <c r="C26" i="35"/>
  <c r="B26" i="35"/>
  <c r="K25" i="35"/>
  <c r="N25" i="35" s="1"/>
  <c r="D25" i="35"/>
  <c r="C25" i="35"/>
  <c r="B25" i="35"/>
  <c r="K24" i="35"/>
  <c r="N24" i="35" s="1"/>
  <c r="D24" i="35"/>
  <c r="C24" i="35"/>
  <c r="B24" i="35"/>
  <c r="N23" i="35"/>
  <c r="K23" i="35"/>
  <c r="D23" i="35"/>
  <c r="C23" i="35"/>
  <c r="B23" i="35"/>
  <c r="K22" i="35"/>
  <c r="N22" i="35" s="1"/>
  <c r="D22" i="35"/>
  <c r="C22" i="35"/>
  <c r="B22" i="35"/>
  <c r="K21" i="35"/>
  <c r="N21" i="35" s="1"/>
  <c r="D21" i="35"/>
  <c r="C21" i="35"/>
  <c r="K11" i="35" s="1"/>
  <c r="B21" i="35"/>
  <c r="D20" i="35"/>
  <c r="C20" i="35"/>
  <c r="K10" i="35" s="1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K9" i="35" s="1"/>
  <c r="B12" i="35"/>
  <c r="D11" i="35"/>
  <c r="C11" i="35"/>
  <c r="K8" i="35" s="1"/>
  <c r="K6" i="35" s="1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D5" i="35"/>
  <c r="C5" i="35"/>
  <c r="B5" i="35"/>
  <c r="K7" i="35" l="1"/>
  <c r="K28" i="66" l="1"/>
  <c r="N28" i="66" s="1"/>
  <c r="D28" i="66"/>
  <c r="C28" i="66"/>
  <c r="B28" i="66"/>
  <c r="N27" i="66"/>
  <c r="K27" i="66"/>
  <c r="D27" i="66"/>
  <c r="C27" i="66"/>
  <c r="B27" i="66"/>
  <c r="K26" i="66"/>
  <c r="N26" i="66" s="1"/>
  <c r="D26" i="66"/>
  <c r="C26" i="66"/>
  <c r="B26" i="66"/>
  <c r="K25" i="66"/>
  <c r="N25" i="66" s="1"/>
  <c r="D25" i="66"/>
  <c r="C25" i="66"/>
  <c r="B25" i="66"/>
  <c r="K24" i="66"/>
  <c r="N24" i="66" s="1"/>
  <c r="D24" i="66"/>
  <c r="C24" i="66"/>
  <c r="B24" i="66"/>
  <c r="N23" i="66"/>
  <c r="K23" i="66"/>
  <c r="D23" i="66"/>
  <c r="C23" i="66"/>
  <c r="B23" i="66"/>
  <c r="K22" i="66"/>
  <c r="N22" i="66" s="1"/>
  <c r="D22" i="66"/>
  <c r="C22" i="66"/>
  <c r="B22" i="66"/>
  <c r="K21" i="66"/>
  <c r="N21" i="66" s="1"/>
  <c r="D21" i="66"/>
  <c r="C21" i="66"/>
  <c r="B21" i="66"/>
  <c r="D20" i="66"/>
  <c r="C20" i="66"/>
  <c r="K10" i="66" s="1"/>
  <c r="K7" i="66" s="1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K9" i="66" s="1"/>
  <c r="B12" i="66"/>
  <c r="K11" i="66"/>
  <c r="D11" i="66"/>
  <c r="C11" i="66"/>
  <c r="K8" i="66" s="1"/>
  <c r="K6" i="66" s="1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5" i="66"/>
  <c r="C5" i="66"/>
  <c r="B5" i="66"/>
  <c r="N28" i="31" l="1"/>
  <c r="K28" i="31"/>
  <c r="D28" i="31"/>
  <c r="C28" i="31"/>
  <c r="B28" i="31"/>
  <c r="K27" i="31"/>
  <c r="N27" i="31" s="1"/>
  <c r="D27" i="31"/>
  <c r="C27" i="31"/>
  <c r="B27" i="31"/>
  <c r="K26" i="31"/>
  <c r="N26" i="31" s="1"/>
  <c r="D26" i="31"/>
  <c r="C26" i="31"/>
  <c r="B26" i="31"/>
  <c r="N25" i="31"/>
  <c r="K25" i="31"/>
  <c r="D25" i="31"/>
  <c r="C25" i="31"/>
  <c r="B25" i="31"/>
  <c r="N24" i="31"/>
  <c r="K24" i="31"/>
  <c r="D24" i="31"/>
  <c r="C24" i="31"/>
  <c r="B24" i="31"/>
  <c r="K23" i="31"/>
  <c r="N23" i="31" s="1"/>
  <c r="D23" i="31"/>
  <c r="C23" i="31"/>
  <c r="B23" i="31"/>
  <c r="K22" i="31"/>
  <c r="N22" i="31" s="1"/>
  <c r="D22" i="31"/>
  <c r="C22" i="31"/>
  <c r="B22" i="31"/>
  <c r="N21" i="31"/>
  <c r="K21" i="31"/>
  <c r="D21" i="31"/>
  <c r="C21" i="31"/>
  <c r="B21" i="31"/>
  <c r="D20" i="31"/>
  <c r="C20" i="31"/>
  <c r="K10" i="31" s="1"/>
  <c r="K7" i="31" s="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K9" i="31" s="1"/>
  <c r="B12" i="31"/>
  <c r="K11" i="31"/>
  <c r="D11" i="31"/>
  <c r="C11" i="31"/>
  <c r="K8" i="31" s="1"/>
  <c r="K6" i="31" s="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D5" i="31"/>
  <c r="C5" i="31"/>
  <c r="B5" i="31"/>
  <c r="K28" i="30" l="1"/>
  <c r="N28" i="30" s="1"/>
  <c r="D28" i="30"/>
  <c r="C28" i="30"/>
  <c r="B28" i="30"/>
  <c r="K27" i="30"/>
  <c r="N27" i="30" s="1"/>
  <c r="D27" i="30"/>
  <c r="C27" i="30"/>
  <c r="B27" i="30"/>
  <c r="K26" i="30"/>
  <c r="N26" i="30" s="1"/>
  <c r="D26" i="30"/>
  <c r="C26" i="30"/>
  <c r="B26" i="30"/>
  <c r="N25" i="30"/>
  <c r="K25" i="30"/>
  <c r="D25" i="30"/>
  <c r="C25" i="30"/>
  <c r="B25" i="30"/>
  <c r="K24" i="30"/>
  <c r="N24" i="30" s="1"/>
  <c r="D24" i="30"/>
  <c r="C24" i="30"/>
  <c r="B24" i="30"/>
  <c r="K23" i="30"/>
  <c r="N23" i="30" s="1"/>
  <c r="D23" i="30"/>
  <c r="C23" i="30"/>
  <c r="B23" i="30"/>
  <c r="K22" i="30"/>
  <c r="N22" i="30" s="1"/>
  <c r="D22" i="30"/>
  <c r="C22" i="30"/>
  <c r="B22" i="30"/>
  <c r="N21" i="30"/>
  <c r="K21" i="30"/>
  <c r="D21" i="30"/>
  <c r="C21" i="30"/>
  <c r="K11" i="30" s="1"/>
  <c r="B21" i="30"/>
  <c r="D20" i="30"/>
  <c r="C20" i="30"/>
  <c r="B20" i="30"/>
  <c r="K10" i="30" s="1"/>
  <c r="K7" i="30" s="1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K9" i="30" s="1"/>
  <c r="D11" i="30"/>
  <c r="C11" i="30"/>
  <c r="B11" i="30"/>
  <c r="K8" i="30" s="1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D5" i="30"/>
  <c r="C5" i="30"/>
  <c r="B5" i="30"/>
  <c r="K6" i="30" l="1"/>
  <c r="K28" i="29"/>
  <c r="N28" i="29" s="1"/>
  <c r="D28" i="29"/>
  <c r="C28" i="29"/>
  <c r="B28" i="29"/>
  <c r="K27" i="29"/>
  <c r="N27" i="29" s="1"/>
  <c r="D27" i="29"/>
  <c r="C27" i="29"/>
  <c r="B27" i="29"/>
  <c r="N26" i="29"/>
  <c r="K26" i="29"/>
  <c r="D26" i="29"/>
  <c r="C26" i="29"/>
  <c r="B26" i="29"/>
  <c r="K25" i="29"/>
  <c r="N25" i="29" s="1"/>
  <c r="D25" i="29"/>
  <c r="C25" i="29"/>
  <c r="B25" i="29"/>
  <c r="K24" i="29"/>
  <c r="N24" i="29" s="1"/>
  <c r="D24" i="29"/>
  <c r="C24" i="29"/>
  <c r="B24" i="29"/>
  <c r="K23" i="29"/>
  <c r="N23" i="29" s="1"/>
  <c r="D23" i="29"/>
  <c r="C23" i="29"/>
  <c r="B23" i="29"/>
  <c r="N22" i="29"/>
  <c r="K22" i="29"/>
  <c r="D22" i="29"/>
  <c r="C22" i="29"/>
  <c r="B22" i="29"/>
  <c r="K21" i="29"/>
  <c r="N21" i="29" s="1"/>
  <c r="D21" i="29"/>
  <c r="C21" i="29"/>
  <c r="K11" i="29" s="1"/>
  <c r="B21" i="29"/>
  <c r="D20" i="29"/>
  <c r="C20" i="29"/>
  <c r="B20" i="29"/>
  <c r="K10" i="29" s="1"/>
  <c r="K7" i="29" s="1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K9" i="29" s="1"/>
  <c r="D11" i="29"/>
  <c r="C11" i="29"/>
  <c r="B11" i="29"/>
  <c r="K8" i="29" s="1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5" i="29"/>
  <c r="C5" i="29"/>
  <c r="B5" i="29"/>
  <c r="K6" i="29" l="1"/>
  <c r="N28" i="28" l="1"/>
  <c r="K28" i="28"/>
  <c r="D28" i="28"/>
  <c r="C28" i="28"/>
  <c r="B28" i="28"/>
  <c r="K27" i="28"/>
  <c r="N27" i="28" s="1"/>
  <c r="D27" i="28"/>
  <c r="C27" i="28"/>
  <c r="B27" i="28"/>
  <c r="K26" i="28"/>
  <c r="N26" i="28" s="1"/>
  <c r="D26" i="28"/>
  <c r="C26" i="28"/>
  <c r="B26" i="28"/>
  <c r="N25" i="28"/>
  <c r="K25" i="28"/>
  <c r="D25" i="28"/>
  <c r="C25" i="28"/>
  <c r="B25" i="28"/>
  <c r="N24" i="28"/>
  <c r="K24" i="28"/>
  <c r="D24" i="28"/>
  <c r="C24" i="28"/>
  <c r="B24" i="28"/>
  <c r="K23" i="28"/>
  <c r="N23" i="28" s="1"/>
  <c r="D23" i="28"/>
  <c r="C23" i="28"/>
  <c r="B23" i="28"/>
  <c r="K22" i="28"/>
  <c r="N22" i="28" s="1"/>
  <c r="D22" i="28"/>
  <c r="C22" i="28"/>
  <c r="B22" i="28"/>
  <c r="N21" i="28"/>
  <c r="K21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K11" i="28"/>
  <c r="D11" i="28"/>
  <c r="C11" i="28"/>
  <c r="B11" i="28"/>
  <c r="K10" i="28"/>
  <c r="D10" i="28"/>
  <c r="C10" i="28"/>
  <c r="B10" i="28"/>
  <c r="K9" i="28"/>
  <c r="D9" i="28"/>
  <c r="C9" i="28"/>
  <c r="B9" i="28"/>
  <c r="K8" i="28"/>
  <c r="D8" i="28"/>
  <c r="C8" i="28"/>
  <c r="B8" i="28"/>
  <c r="K7" i="28"/>
  <c r="D7" i="28"/>
  <c r="C7" i="28"/>
  <c r="B7" i="28"/>
  <c r="K6" i="28"/>
  <c r="D6" i="28"/>
  <c r="C6" i="28"/>
  <c r="B6" i="28"/>
  <c r="D5" i="28"/>
  <c r="C5" i="28"/>
  <c r="B5" i="28"/>
  <c r="K28" i="65" l="1"/>
  <c r="N28" i="65" s="1"/>
  <c r="D28" i="65"/>
  <c r="C28" i="65"/>
  <c r="B28" i="65"/>
  <c r="K27" i="65"/>
  <c r="N27" i="65" s="1"/>
  <c r="D27" i="65"/>
  <c r="C27" i="65"/>
  <c r="B27" i="65"/>
  <c r="K26" i="65"/>
  <c r="N26" i="65" s="1"/>
  <c r="D26" i="65"/>
  <c r="C26" i="65"/>
  <c r="B26" i="65"/>
  <c r="N25" i="65"/>
  <c r="K25" i="65"/>
  <c r="D25" i="65"/>
  <c r="C25" i="65"/>
  <c r="B25" i="65"/>
  <c r="K24" i="65"/>
  <c r="N24" i="65" s="1"/>
  <c r="D24" i="65"/>
  <c r="C24" i="65"/>
  <c r="B24" i="65"/>
  <c r="K23" i="65"/>
  <c r="N23" i="65" s="1"/>
  <c r="D23" i="65"/>
  <c r="C23" i="65"/>
  <c r="B23" i="65"/>
  <c r="K22" i="65"/>
  <c r="N22" i="65" s="1"/>
  <c r="D22" i="65"/>
  <c r="C22" i="65"/>
  <c r="B22" i="65"/>
  <c r="N21" i="65"/>
  <c r="K21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K11" i="65"/>
  <c r="D11" i="65"/>
  <c r="C11" i="65"/>
  <c r="B11" i="65"/>
  <c r="K10" i="65"/>
  <c r="D10" i="65"/>
  <c r="C10" i="65"/>
  <c r="B10" i="65"/>
  <c r="K9" i="65"/>
  <c r="D9" i="65"/>
  <c r="C9" i="65"/>
  <c r="B9" i="65"/>
  <c r="K8" i="65"/>
  <c r="D8" i="65"/>
  <c r="C8" i="65"/>
  <c r="B8" i="65"/>
  <c r="K7" i="65"/>
  <c r="D7" i="65"/>
  <c r="C7" i="65"/>
  <c r="B7" i="65"/>
  <c r="K6" i="65"/>
  <c r="D6" i="65"/>
  <c r="C6" i="65"/>
  <c r="B6" i="65"/>
  <c r="D5" i="65"/>
  <c r="C5" i="65"/>
  <c r="B5" i="65"/>
  <c r="N28" i="27" l="1"/>
  <c r="K28" i="27"/>
  <c r="D28" i="27"/>
  <c r="C28" i="27"/>
  <c r="B28" i="27"/>
  <c r="K27" i="27"/>
  <c r="N27" i="27" s="1"/>
  <c r="D27" i="27"/>
  <c r="C27" i="27"/>
  <c r="B27" i="27"/>
  <c r="N26" i="27"/>
  <c r="K26" i="27"/>
  <c r="D26" i="27"/>
  <c r="C26" i="27"/>
  <c r="B26" i="27"/>
  <c r="K25" i="27"/>
  <c r="N25" i="27" s="1"/>
  <c r="D25" i="27"/>
  <c r="C25" i="27"/>
  <c r="B25" i="27"/>
  <c r="N24" i="27"/>
  <c r="K24" i="27"/>
  <c r="D24" i="27"/>
  <c r="C24" i="27"/>
  <c r="B24" i="27"/>
  <c r="K23" i="27"/>
  <c r="N23" i="27" s="1"/>
  <c r="D23" i="27"/>
  <c r="C23" i="27"/>
  <c r="B23" i="27"/>
  <c r="N22" i="27"/>
  <c r="K22" i="27"/>
  <c r="D22" i="27"/>
  <c r="C22" i="27"/>
  <c r="B22" i="27"/>
  <c r="K21" i="27"/>
  <c r="N21" i="27" s="1"/>
  <c r="D21" i="27"/>
  <c r="C21" i="27"/>
  <c r="B21" i="27"/>
  <c r="D20" i="27"/>
  <c r="C20" i="27"/>
  <c r="B20" i="27"/>
  <c r="K10" i="27" s="1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K9" i="27" s="1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5" i="27"/>
  <c r="C5" i="27"/>
  <c r="B5" i="27"/>
  <c r="K11" i="27" l="1"/>
  <c r="K8" i="27"/>
  <c r="K6" i="27" s="1"/>
  <c r="K7" i="27"/>
  <c r="K28" i="26" l="1"/>
  <c r="N28" i="26" s="1"/>
  <c r="D28" i="26"/>
  <c r="C28" i="26"/>
  <c r="B28" i="26"/>
  <c r="N27" i="26"/>
  <c r="K27" i="26"/>
  <c r="D27" i="26"/>
  <c r="C27" i="26"/>
  <c r="B27" i="26"/>
  <c r="K26" i="26"/>
  <c r="N26" i="26" s="1"/>
  <c r="D26" i="26"/>
  <c r="C26" i="26"/>
  <c r="B26" i="26"/>
  <c r="K25" i="26"/>
  <c r="N25" i="26" s="1"/>
  <c r="D25" i="26"/>
  <c r="C25" i="26"/>
  <c r="B25" i="26"/>
  <c r="K24" i="26"/>
  <c r="N24" i="26" s="1"/>
  <c r="D24" i="26"/>
  <c r="C24" i="26"/>
  <c r="B24" i="26"/>
  <c r="N23" i="26"/>
  <c r="K23" i="26"/>
  <c r="D23" i="26"/>
  <c r="C23" i="26"/>
  <c r="B23" i="26"/>
  <c r="K22" i="26"/>
  <c r="N22" i="26" s="1"/>
  <c r="D22" i="26"/>
  <c r="C22" i="26"/>
  <c r="B22" i="26"/>
  <c r="K21" i="26"/>
  <c r="N21" i="26" s="1"/>
  <c r="D21" i="26"/>
  <c r="C21" i="26"/>
  <c r="B21" i="26"/>
  <c r="D20" i="26"/>
  <c r="C20" i="26"/>
  <c r="K10" i="26" s="1"/>
  <c r="K7" i="26" s="1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K9" i="26" s="1"/>
  <c r="B12" i="26"/>
  <c r="K11" i="26"/>
  <c r="D11" i="26"/>
  <c r="C11" i="26"/>
  <c r="K8" i="26" s="1"/>
  <c r="K6" i="26" s="1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D5" i="26"/>
  <c r="C5" i="26"/>
  <c r="B5" i="26"/>
  <c r="N28" i="63" l="1"/>
  <c r="K28" i="63"/>
  <c r="K27" i="63"/>
  <c r="N27" i="63" s="1"/>
  <c r="N26" i="63"/>
  <c r="K26" i="63"/>
  <c r="K25" i="63"/>
  <c r="N25" i="63" s="1"/>
  <c r="N24" i="63"/>
  <c r="K24" i="63"/>
  <c r="K23" i="63"/>
  <c r="N23" i="63" s="1"/>
  <c r="N22" i="63"/>
  <c r="K22" i="63"/>
  <c r="K21" i="63"/>
  <c r="N21" i="63" s="1"/>
  <c r="K11" i="63"/>
  <c r="K10" i="63"/>
  <c r="K9" i="63"/>
  <c r="K8" i="63"/>
  <c r="K6" i="63" s="1"/>
  <c r="K7" i="63"/>
  <c r="K28" i="25" l="1"/>
  <c r="N28" i="25" s="1"/>
  <c r="K27" i="25"/>
  <c r="N27" i="25" s="1"/>
  <c r="K26" i="25"/>
  <c r="N26" i="25" s="1"/>
  <c r="K25" i="25"/>
  <c r="N25" i="25" s="1"/>
  <c r="K24" i="25"/>
  <c r="N24" i="25" s="1"/>
  <c r="K23" i="25"/>
  <c r="N23" i="25" s="1"/>
  <c r="K22" i="25"/>
  <c r="N22" i="25" s="1"/>
  <c r="K21" i="25"/>
  <c r="N21" i="25" s="1"/>
  <c r="K11" i="25"/>
  <c r="K10" i="25"/>
  <c r="K9" i="25"/>
  <c r="K8" i="25"/>
  <c r="K7" i="25"/>
  <c r="K6" i="25"/>
  <c r="K28" i="24" l="1"/>
  <c r="N28" i="24" s="1"/>
  <c r="K27" i="24"/>
  <c r="N27" i="24" s="1"/>
  <c r="K26" i="24"/>
  <c r="N26" i="24" s="1"/>
  <c r="K25" i="24"/>
  <c r="N25" i="24" s="1"/>
  <c r="K24" i="24"/>
  <c r="N24" i="24" s="1"/>
  <c r="K23" i="24"/>
  <c r="N23" i="24" s="1"/>
  <c r="K22" i="24"/>
  <c r="N22" i="24" s="1"/>
  <c r="K21" i="24"/>
  <c r="N21" i="24" s="1"/>
  <c r="K11" i="24"/>
  <c r="K10" i="24"/>
  <c r="K7" i="24" s="1"/>
  <c r="K9" i="24"/>
  <c r="K8" i="24"/>
  <c r="K6" i="24"/>
  <c r="K28" i="23" l="1"/>
  <c r="N28" i="23" s="1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7" i="23" s="1"/>
  <c r="K9" i="23"/>
  <c r="K8" i="23"/>
  <c r="K6" i="23" s="1"/>
  <c r="K28" i="22" l="1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21" i="22"/>
  <c r="N21" i="22" s="1"/>
  <c r="K11" i="22"/>
  <c r="K10" i="22"/>
  <c r="K7" i="22" s="1"/>
  <c r="K9" i="22"/>
  <c r="K8" i="22"/>
  <c r="K6" i="22"/>
  <c r="K28" i="21" l="1"/>
  <c r="N28" i="21" s="1"/>
  <c r="K27" i="21"/>
  <c r="N27" i="21" s="1"/>
  <c r="K26" i="21"/>
  <c r="N26" i="21" s="1"/>
  <c r="K25" i="21"/>
  <c r="N25" i="21" s="1"/>
  <c r="K24" i="21"/>
  <c r="N24" i="21" s="1"/>
  <c r="K23" i="21"/>
  <c r="N23" i="21" s="1"/>
  <c r="K22" i="21"/>
  <c r="N22" i="21" s="1"/>
  <c r="K21" i="21"/>
  <c r="N21" i="21" s="1"/>
  <c r="K11" i="21"/>
  <c r="K10" i="21"/>
  <c r="K7" i="21" s="1"/>
  <c r="K9" i="21"/>
  <c r="K8" i="21"/>
  <c r="K6" i="21" s="1"/>
  <c r="K28" i="20" l="1"/>
  <c r="N28" i="20" s="1"/>
  <c r="K27" i="20"/>
  <c r="N27" i="20" s="1"/>
  <c r="K26" i="20"/>
  <c r="N26" i="20" s="1"/>
  <c r="K25" i="20"/>
  <c r="N25" i="20" s="1"/>
  <c r="K24" i="20"/>
  <c r="N24" i="20" s="1"/>
  <c r="K23" i="20"/>
  <c r="N23" i="20" s="1"/>
  <c r="K22" i="20"/>
  <c r="N22" i="20" s="1"/>
  <c r="K21" i="20"/>
  <c r="N21" i="20" s="1"/>
  <c r="K11" i="20"/>
  <c r="K10" i="20"/>
  <c r="K7" i="20" s="1"/>
  <c r="K9" i="20"/>
  <c r="K8" i="20"/>
  <c r="K6" i="20"/>
  <c r="K28" i="19" l="1"/>
  <c r="N28" i="19" s="1"/>
  <c r="N27" i="19"/>
  <c r="K27" i="19"/>
  <c r="K26" i="19"/>
  <c r="N26" i="19" s="1"/>
  <c r="N25" i="19"/>
  <c r="K25" i="19"/>
  <c r="K24" i="19"/>
  <c r="N24" i="19" s="1"/>
  <c r="N23" i="19"/>
  <c r="K23" i="19"/>
  <c r="K22" i="19"/>
  <c r="N22" i="19" s="1"/>
  <c r="N21" i="19"/>
  <c r="K21" i="19"/>
  <c r="K11" i="19"/>
  <c r="K10" i="19"/>
  <c r="K7" i="19" s="1"/>
  <c r="K9" i="19"/>
  <c r="K6" i="19" s="1"/>
  <c r="K8" i="19"/>
  <c r="K28" i="18" l="1"/>
  <c r="N28" i="18" s="1"/>
  <c r="K27" i="18"/>
  <c r="N27" i="18" s="1"/>
  <c r="K26" i="18"/>
  <c r="N26" i="18" s="1"/>
  <c r="K25" i="18"/>
  <c r="N25" i="18" s="1"/>
  <c r="K24" i="18"/>
  <c r="N24" i="18" s="1"/>
  <c r="K23" i="18"/>
  <c r="N23" i="18" s="1"/>
  <c r="K22" i="18"/>
  <c r="N22" i="18" s="1"/>
  <c r="K21" i="18"/>
  <c r="N21" i="18" s="1"/>
  <c r="K11" i="18"/>
  <c r="K10" i="18"/>
  <c r="K7" i="18" s="1"/>
  <c r="K9" i="18"/>
  <c r="K8" i="18"/>
  <c r="K6" i="18"/>
  <c r="K28" i="17" l="1"/>
  <c r="N28" i="17" s="1"/>
  <c r="K27" i="17"/>
  <c r="N27" i="17" s="1"/>
  <c r="K26" i="17"/>
  <c r="N26" i="17" s="1"/>
  <c r="K25" i="17"/>
  <c r="N25" i="17" s="1"/>
  <c r="K24" i="17"/>
  <c r="N24" i="17" s="1"/>
  <c r="K23" i="17"/>
  <c r="N23" i="17" s="1"/>
  <c r="K22" i="17"/>
  <c r="N22" i="17" s="1"/>
  <c r="K21" i="17"/>
  <c r="N21" i="17" s="1"/>
  <c r="K11" i="17"/>
  <c r="K10" i="17"/>
  <c r="K7" i="17" s="1"/>
  <c r="K9" i="17"/>
  <c r="K8" i="17"/>
  <c r="K6" i="17" s="1"/>
  <c r="K28" i="16" l="1"/>
  <c r="N28" i="16" s="1"/>
  <c r="K27" i="16"/>
  <c r="N27" i="16" s="1"/>
  <c r="K26" i="16"/>
  <c r="N26" i="16" s="1"/>
  <c r="K25" i="16"/>
  <c r="N25" i="16" s="1"/>
  <c r="K24" i="16"/>
  <c r="N24" i="16" s="1"/>
  <c r="K23" i="16"/>
  <c r="N23" i="16" s="1"/>
  <c r="K22" i="16"/>
  <c r="N22" i="16" s="1"/>
  <c r="K21" i="16"/>
  <c r="N21" i="16" s="1"/>
  <c r="K11" i="16"/>
  <c r="K10" i="16"/>
  <c r="K7" i="16" s="1"/>
  <c r="K9" i="16"/>
  <c r="K8" i="16"/>
  <c r="K6" i="16" s="1"/>
  <c r="K28" i="15" l="1"/>
  <c r="N28" i="15" s="1"/>
  <c r="K27" i="15"/>
  <c r="N27" i="15" s="1"/>
  <c r="K26" i="15"/>
  <c r="N26" i="15" s="1"/>
  <c r="K25" i="15"/>
  <c r="N25" i="15" s="1"/>
  <c r="K24" i="15"/>
  <c r="N24" i="15" s="1"/>
  <c r="K23" i="15"/>
  <c r="N23" i="15" s="1"/>
  <c r="K22" i="15"/>
  <c r="N22" i="15" s="1"/>
  <c r="K21" i="15"/>
  <c r="N21" i="15" s="1"/>
  <c r="K11" i="15"/>
  <c r="K10" i="15"/>
  <c r="K7" i="15" s="1"/>
  <c r="K9" i="15"/>
  <c r="K8" i="15"/>
  <c r="K6" i="15"/>
  <c r="K28" i="13" l="1"/>
  <c r="N28" i="13" s="1"/>
  <c r="K27" i="13"/>
  <c r="N27" i="13" s="1"/>
  <c r="K26" i="13"/>
  <c r="N26" i="13" s="1"/>
  <c r="K25" i="13"/>
  <c r="N25" i="13" s="1"/>
  <c r="K24" i="13"/>
  <c r="N24" i="13" s="1"/>
  <c r="K23" i="13"/>
  <c r="N23" i="13" s="1"/>
  <c r="K22" i="13"/>
  <c r="N22" i="13" s="1"/>
  <c r="K21" i="13"/>
  <c r="N21" i="13" s="1"/>
  <c r="K11" i="13"/>
  <c r="K10" i="13"/>
  <c r="K7" i="13" s="1"/>
  <c r="K9" i="13"/>
  <c r="K8" i="13"/>
  <c r="K6" i="13" s="1"/>
  <c r="K28" i="62" l="1"/>
  <c r="N28" i="62" s="1"/>
  <c r="K27" i="62"/>
  <c r="N27" i="62" s="1"/>
  <c r="K26" i="62"/>
  <c r="N26" i="62" s="1"/>
  <c r="K25" i="62"/>
  <c r="N25" i="62" s="1"/>
  <c r="K24" i="62"/>
  <c r="N24" i="62" s="1"/>
  <c r="K23" i="62"/>
  <c r="N23" i="62" s="1"/>
  <c r="K22" i="62"/>
  <c r="N22" i="62" s="1"/>
  <c r="K21" i="62"/>
  <c r="N21" i="62" s="1"/>
  <c r="K11" i="62"/>
  <c r="K10" i="62"/>
  <c r="K7" i="62" s="1"/>
  <c r="K9" i="62"/>
  <c r="K8" i="62"/>
  <c r="K6" i="62" s="1"/>
  <c r="K28" i="12" l="1"/>
  <c r="N28" i="12" s="1"/>
  <c r="K27" i="12"/>
  <c r="N27" i="12" s="1"/>
  <c r="K26" i="12"/>
  <c r="N26" i="12" s="1"/>
  <c r="K25" i="12"/>
  <c r="N25" i="12" s="1"/>
  <c r="K24" i="12"/>
  <c r="N24" i="12" s="1"/>
  <c r="K23" i="12"/>
  <c r="N23" i="12" s="1"/>
  <c r="K22" i="12"/>
  <c r="N22" i="12" s="1"/>
  <c r="K21" i="12"/>
  <c r="N21" i="12" s="1"/>
  <c r="K11" i="12"/>
  <c r="K10" i="12"/>
  <c r="K7" i="12" s="1"/>
  <c r="K9" i="12"/>
  <c r="K8" i="12"/>
  <c r="K6" i="12"/>
  <c r="K28" i="11" l="1"/>
  <c r="N28" i="11" s="1"/>
  <c r="K27" i="11"/>
  <c r="N27" i="11" s="1"/>
  <c r="K26" i="11"/>
  <c r="N26" i="11" s="1"/>
  <c r="K25" i="11"/>
  <c r="N25" i="11" s="1"/>
  <c r="K24" i="11"/>
  <c r="N24" i="11" s="1"/>
  <c r="K23" i="11"/>
  <c r="N23" i="11" s="1"/>
  <c r="K22" i="11"/>
  <c r="N22" i="11" s="1"/>
  <c r="K21" i="11"/>
  <c r="N21" i="11" s="1"/>
  <c r="K11" i="11"/>
  <c r="K10" i="11"/>
  <c r="K9" i="11"/>
  <c r="K8" i="11"/>
  <c r="K6" i="11" s="1"/>
  <c r="K7" i="11"/>
  <c r="K8" i="10"/>
  <c r="K6" i="10" s="1"/>
  <c r="K9" i="10"/>
  <c r="K10" i="10"/>
  <c r="K11" i="10"/>
  <c r="K7" i="10" s="1"/>
  <c r="K21" i="10"/>
  <c r="N21" i="10"/>
  <c r="K22" i="10"/>
  <c r="N22" i="10"/>
  <c r="K23" i="10"/>
  <c r="N23" i="10"/>
  <c r="K24" i="10"/>
  <c r="N24" i="10"/>
  <c r="K25" i="10"/>
  <c r="N25" i="10"/>
  <c r="K26" i="10"/>
  <c r="N26" i="10"/>
  <c r="K27" i="10"/>
  <c r="N27" i="10"/>
  <c r="K28" i="10"/>
  <c r="N28" i="10"/>
  <c r="K28" i="9" l="1"/>
  <c r="N28" i="9" s="1"/>
  <c r="K27" i="9"/>
  <c r="N27" i="9" s="1"/>
  <c r="K26" i="9"/>
  <c r="N26" i="9" s="1"/>
  <c r="K25" i="9"/>
  <c r="N25" i="9" s="1"/>
  <c r="K24" i="9"/>
  <c r="N24" i="9" s="1"/>
  <c r="K23" i="9"/>
  <c r="N23" i="9" s="1"/>
  <c r="K22" i="9"/>
  <c r="N22" i="9" s="1"/>
  <c r="K21" i="9"/>
  <c r="N21" i="9" s="1"/>
  <c r="K11" i="9"/>
  <c r="K10" i="9"/>
  <c r="K7" i="9" s="1"/>
  <c r="K9" i="9"/>
  <c r="K8" i="9"/>
  <c r="K6" i="9"/>
  <c r="K8" i="61" l="1"/>
  <c r="K9" i="61"/>
  <c r="K10" i="61"/>
  <c r="K11" i="61"/>
  <c r="K21" i="61"/>
  <c r="N21" i="61"/>
  <c r="K22" i="61"/>
  <c r="N22" i="61" s="1"/>
  <c r="K23" i="61"/>
  <c r="N23" i="61" s="1"/>
  <c r="K24" i="61"/>
  <c r="N24" i="61" s="1"/>
  <c r="K25" i="61"/>
  <c r="N25" i="61" s="1"/>
  <c r="K26" i="61"/>
  <c r="N26" i="61" s="1"/>
  <c r="K27" i="61"/>
  <c r="N27" i="61" s="1"/>
  <c r="K28" i="61"/>
  <c r="N28" i="61" s="1"/>
  <c r="K7" i="61" l="1"/>
  <c r="K6" i="61"/>
  <c r="K28" i="8" l="1"/>
  <c r="N28" i="8" s="1"/>
  <c r="K27" i="8"/>
  <c r="N27" i="8" s="1"/>
  <c r="K26" i="8"/>
  <c r="N26" i="8" s="1"/>
  <c r="K25" i="8"/>
  <c r="N25" i="8" s="1"/>
  <c r="K24" i="8"/>
  <c r="N24" i="8" s="1"/>
  <c r="K23" i="8"/>
  <c r="N23" i="8" s="1"/>
  <c r="K22" i="8"/>
  <c r="N22" i="8" s="1"/>
  <c r="K21" i="8"/>
  <c r="N21" i="8" s="1"/>
  <c r="K11" i="8"/>
  <c r="K10" i="8"/>
  <c r="K7" i="8" s="1"/>
  <c r="K9" i="8"/>
  <c r="K8" i="8"/>
  <c r="K6" i="8" s="1"/>
  <c r="K28" i="7" l="1"/>
  <c r="N28" i="7" s="1"/>
  <c r="K27" i="7"/>
  <c r="N27" i="7" s="1"/>
  <c r="K26" i="7"/>
  <c r="N26" i="7" s="1"/>
  <c r="K25" i="7"/>
  <c r="N25" i="7" s="1"/>
  <c r="K24" i="7"/>
  <c r="N24" i="7" s="1"/>
  <c r="K23" i="7"/>
  <c r="N23" i="7" s="1"/>
  <c r="K22" i="7"/>
  <c r="N22" i="7" s="1"/>
  <c r="K21" i="7"/>
  <c r="N21" i="7" s="1"/>
  <c r="K11" i="7"/>
  <c r="K10" i="7"/>
  <c r="K7" i="7" s="1"/>
  <c r="K9" i="7"/>
  <c r="K8" i="7"/>
  <c r="K6" i="7"/>
  <c r="K28" i="6" l="1"/>
  <c r="N28" i="6" s="1"/>
  <c r="K27" i="6"/>
  <c r="N27" i="6" s="1"/>
  <c r="K26" i="6"/>
  <c r="N26" i="6" s="1"/>
  <c r="K25" i="6"/>
  <c r="N25" i="6" s="1"/>
  <c r="K24" i="6"/>
  <c r="N24" i="6" s="1"/>
  <c r="K23" i="6"/>
  <c r="N23" i="6" s="1"/>
  <c r="K22" i="6"/>
  <c r="N22" i="6" s="1"/>
  <c r="K21" i="6"/>
  <c r="N21" i="6" s="1"/>
  <c r="K11" i="6"/>
  <c r="K10" i="6"/>
  <c r="K7" i="6" s="1"/>
  <c r="K9" i="6"/>
  <c r="K8" i="6"/>
  <c r="K6" i="6"/>
  <c r="K28" i="5" l="1"/>
  <c r="N28" i="5" s="1"/>
  <c r="K27" i="5"/>
  <c r="N27" i="5" s="1"/>
  <c r="K26" i="5"/>
  <c r="N26" i="5" s="1"/>
  <c r="K25" i="5"/>
  <c r="N25" i="5" s="1"/>
  <c r="K24" i="5"/>
  <c r="N24" i="5" s="1"/>
  <c r="K23" i="5"/>
  <c r="N23" i="5" s="1"/>
  <c r="K22" i="5"/>
  <c r="N22" i="5" s="1"/>
  <c r="K21" i="5"/>
  <c r="N21" i="5" s="1"/>
  <c r="K11" i="5"/>
  <c r="K10" i="5"/>
  <c r="K7" i="5" s="1"/>
  <c r="K9" i="5"/>
  <c r="K8" i="5"/>
  <c r="K6" i="5"/>
  <c r="K28" i="2" l="1"/>
  <c r="N28" i="2" s="1"/>
  <c r="K27" i="2"/>
  <c r="N27" i="2" s="1"/>
  <c r="K26" i="2"/>
  <c r="N26" i="2" s="1"/>
  <c r="K25" i="2"/>
  <c r="N25" i="2" s="1"/>
  <c r="K24" i="2"/>
  <c r="N24" i="2" s="1"/>
  <c r="K23" i="2"/>
  <c r="N23" i="2" s="1"/>
  <c r="K22" i="2"/>
  <c r="N22" i="2" s="1"/>
  <c r="K21" i="2"/>
  <c r="N21" i="2" s="1"/>
  <c r="K11" i="2"/>
  <c r="K10" i="2"/>
  <c r="K7" i="2" s="1"/>
  <c r="K9" i="2"/>
  <c r="K8" i="2"/>
  <c r="K6" i="2" s="1"/>
</calcChain>
</file>

<file path=xl/sharedStrings.xml><?xml version="1.0" encoding="utf-8"?>
<sst xmlns="http://schemas.openxmlformats.org/spreadsheetml/2006/main" count="11300" uniqueCount="609">
  <si>
    <t>Daily Traffic Volume (AADT)</t>
  </si>
  <si>
    <t>STREET</t>
  </si>
  <si>
    <t>LOCATION</t>
  </si>
  <si>
    <t>Sta-tion #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</si>
  <si>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</si>
  <si>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</si>
  <si>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</si>
  <si>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</si>
  <si>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</si>
  <si>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</si>
  <si>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</si>
  <si>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</si>
  <si>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</si>
  <si>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</si>
  <si>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</si>
  <si>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</si>
  <si>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</si>
  <si>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</si>
  <si>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</si>
  <si>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</si>
  <si>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</si>
  <si>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</si>
  <si>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</si>
  <si>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</si>
  <si>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</si>
  <si>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</si>
  <si>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</si>
  <si>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</si>
  <si>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</si>
  <si>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</si>
  <si>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</si>
  <si>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</si>
  <si>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</si>
  <si>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</si>
  <si>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</si>
  <si>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</si>
  <si>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</si>
  <si>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</si>
  <si>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</si>
  <si>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</si>
  <si>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</si>
  <si>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</si>
  <si>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</si>
  <si>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</si>
  <si>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</si>
  <si>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</si>
  <si>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</si>
  <si>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</si>
  <si>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</si>
  <si>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</si>
  <si>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</si>
  <si>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</si>
  <si>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</si>
  <si>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</si>
  <si>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</si>
  <si>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</si>
  <si>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</si>
  <si>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</si>
  <si>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</si>
  <si>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</si>
  <si>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</si>
  <si>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</si>
  <si>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</si>
  <si>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</si>
  <si>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</si>
  <si>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</si>
  <si>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</si>
  <si>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</si>
  <si>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</si>
  <si>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</si>
  <si>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</si>
  <si>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</si>
  <si>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</si>
  <si>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</si>
  <si>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</si>
  <si>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</si>
  <si>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</si>
  <si>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</si>
  <si>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</si>
  <si>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</si>
  <si>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</si>
  <si>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</si>
  <si>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</si>
  <si>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</si>
  <si>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</si>
  <si>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</si>
  <si>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</si>
  <si>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</si>
  <si>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</si>
  <si>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</si>
  <si>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</si>
  <si>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</si>
  <si>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</si>
  <si>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</si>
  <si>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</si>
  <si>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</si>
  <si>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</si>
  <si>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</si>
  <si>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</si>
  <si>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</si>
  <si>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</si>
  <si>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</si>
  <si>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</si>
  <si>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</si>
  <si>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</si>
  <si>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</si>
  <si>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</si>
  <si>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</si>
  <si>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</si>
  <si>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</si>
  <si>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</si>
  <si>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</si>
  <si>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</si>
  <si>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</si>
  <si>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</si>
  <si>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</si>
  <si>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</si>
  <si>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</si>
  <si>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</si>
  <si>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</si>
  <si>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</si>
  <si>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</si>
  <si>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CORONADO PKWY</t>
  </si>
  <si>
    <t>S OF CORNWALLIS PKWY</t>
  </si>
  <si>
    <t>S OF EVEREST PKWY</t>
  </si>
  <si>
    <t>N OF VETERANS PKWY</t>
  </si>
  <si>
    <t>S OF CORAL POINT DR</t>
  </si>
  <si>
    <t>AT FOUR MILE COVE RD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</si>
  <si>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</si>
  <si>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</si>
  <si>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</si>
  <si>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</si>
  <si>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</si>
  <si>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</si>
  <si>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</si>
  <si>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</si>
  <si>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</si>
  <si>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</si>
  <si>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</si>
  <si>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</si>
  <si>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</si>
  <si>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</si>
  <si>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</si>
  <si>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</si>
  <si>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</si>
  <si>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</si>
  <si>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</si>
  <si>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</si>
  <si>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</si>
  <si>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</si>
  <si>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</si>
  <si>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</si>
  <si>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</si>
  <si>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</si>
  <si>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</si>
  <si>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</si>
  <si>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</si>
  <si>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</si>
  <si>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</si>
  <si>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</si>
  <si>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</si>
  <si>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</si>
  <si>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</si>
  <si>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</si>
  <si>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</si>
  <si>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</si>
  <si>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</si>
  <si>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</si>
  <si>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</si>
  <si>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</si>
  <si>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</si>
  <si>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</si>
  <si>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</si>
  <si>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</si>
  <si>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</si>
  <si>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</si>
  <si>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</si>
  <si>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</si>
  <si>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</si>
  <si>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</si>
  <si>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</si>
  <si>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</si>
  <si>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</si>
  <si>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</si>
  <si>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</si>
  <si>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</si>
  <si>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</si>
  <si>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</si>
  <si>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</si>
  <si>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</si>
  <si>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</si>
  <si>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</si>
  <si>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</si>
  <si>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</si>
  <si>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</si>
  <si>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</si>
  <si>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</si>
  <si>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</si>
  <si>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</si>
  <si>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</si>
  <si>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</si>
  <si>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</si>
  <si>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</si>
  <si>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</si>
  <si>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KORESHAN BLVD</t>
  </si>
  <si>
    <t>SEE ESTERO PARKWAY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</si>
  <si>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</si>
  <si>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</si>
  <si>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</si>
  <si>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</si>
  <si>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</si>
  <si>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</si>
  <si>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</si>
  <si>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</si>
  <si>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</si>
  <si>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</si>
  <si>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</si>
  <si>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</si>
  <si>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</si>
  <si>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</si>
  <si>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</si>
  <si>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</si>
  <si>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</si>
  <si>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</si>
  <si>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</si>
  <si>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</si>
  <si>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</si>
  <si>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</si>
  <si>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</si>
  <si>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</si>
  <si>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</si>
  <si>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</si>
  <si>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</si>
  <si>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</si>
  <si>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</si>
  <si>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</si>
  <si>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</si>
  <si>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</si>
  <si>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</si>
  <si>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</si>
  <si>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</si>
  <si>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</si>
  <si>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</si>
  <si>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</si>
  <si>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</si>
  <si>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</si>
  <si>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</si>
  <si>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</si>
  <si>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</si>
  <si>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</si>
  <si>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</si>
  <si>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</si>
  <si>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</si>
  <si>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</si>
  <si>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</si>
  <si>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</si>
  <si>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</si>
  <si>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</si>
  <si>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</si>
  <si>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</si>
  <si>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</si>
  <si>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</si>
  <si>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</si>
  <si>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</si>
  <si>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</si>
  <si>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</si>
  <si>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</si>
  <si>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</si>
  <si>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</si>
  <si>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</si>
  <si>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</si>
  <si>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</si>
  <si>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</si>
  <si>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</si>
  <si>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</si>
  <si>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</si>
  <si>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</si>
  <si>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</si>
  <si>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</si>
  <si>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</si>
  <si>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</si>
  <si>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</si>
  <si>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</si>
  <si>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</si>
  <si>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</si>
  <si>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</si>
  <si>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</si>
  <si>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</si>
  <si>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</si>
  <si>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</si>
  <si>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</si>
  <si>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</si>
  <si>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</si>
  <si>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</si>
  <si>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</si>
  <si>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</si>
  <si>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</si>
  <si>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</si>
  <si>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</si>
  <si>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</si>
  <si>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</si>
  <si>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</si>
  <si>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</si>
  <si>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</si>
  <si>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</si>
  <si>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</si>
  <si>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</si>
  <si>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</si>
  <si>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</si>
  <si>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</si>
  <si>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</si>
  <si>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</si>
  <si>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</si>
  <si>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</si>
  <si>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</si>
  <si>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</si>
  <si>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</si>
  <si>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</si>
  <si>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</si>
  <si>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</si>
  <si>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</si>
  <si>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</si>
  <si>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</si>
  <si>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</si>
  <si>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</si>
  <si>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</si>
  <si>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</si>
  <si>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</si>
  <si>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</si>
  <si>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</si>
  <si>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</si>
  <si>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</si>
  <si>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</si>
  <si>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</si>
  <si>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</si>
  <si>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</si>
  <si>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</si>
  <si>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</si>
  <si>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</si>
  <si>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</si>
  <si>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</si>
  <si>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</si>
  <si>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</si>
  <si>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</si>
  <si>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</si>
  <si>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</si>
  <si>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</si>
  <si>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</si>
  <si>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</si>
  <si>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</si>
  <si>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</si>
  <si>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</si>
  <si>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</si>
  <si>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</si>
  <si>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</si>
  <si>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</si>
  <si>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</si>
  <si>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</si>
  <si>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</si>
  <si>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</si>
  <si>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</si>
  <si>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</si>
  <si>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</si>
  <si>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</si>
  <si>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</si>
  <si>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</si>
  <si>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</si>
  <si>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</si>
  <si>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</si>
  <si>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</si>
  <si>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</si>
  <si>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</si>
  <si>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</si>
  <si>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</si>
  <si>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</si>
  <si>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</si>
  <si>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</si>
  <si>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</si>
  <si>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</si>
  <si>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</si>
  <si>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</si>
  <si>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</si>
  <si>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</si>
  <si>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</si>
  <si>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</si>
  <si>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</si>
  <si>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</si>
  <si>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</si>
  <si>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</si>
  <si>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</si>
  <si>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</si>
  <si>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</si>
  <si>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</si>
  <si>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</si>
  <si>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</si>
  <si>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</si>
  <si>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</si>
  <si>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</si>
  <si>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</si>
  <si>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</si>
  <si>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</si>
  <si>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</si>
  <si>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</si>
  <si>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</si>
  <si>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</si>
  <si>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</si>
  <si>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</si>
  <si>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</si>
  <si>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</si>
  <si>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</si>
  <si>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</si>
  <si>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</si>
  <si>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</si>
  <si>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</si>
  <si>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</si>
  <si>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</si>
  <si>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</si>
  <si>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</si>
  <si>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</si>
  <si>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Area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</si>
  <si>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</si>
  <si>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</si>
  <si>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</si>
  <si>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</si>
  <si>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</si>
  <si>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</si>
  <si>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</si>
  <si>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PCS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</si>
  <si>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</si>
  <si>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</si>
  <si>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</si>
  <si>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</si>
  <si>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</si>
  <si>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</si>
  <si>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</si>
  <si>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</si>
  <si>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</si>
  <si>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</si>
  <si>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</si>
  <si>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</si>
  <si>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</si>
  <si>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</si>
  <si>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</si>
  <si>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</si>
  <si>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</si>
  <si>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</si>
  <si>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</si>
  <si>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</si>
  <si>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</si>
  <si>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</si>
  <si>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</si>
  <si>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</si>
  <si>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</si>
  <si>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</si>
  <si>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</si>
  <si>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</si>
  <si>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</si>
  <si>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</si>
  <si>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</si>
  <si>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</si>
  <si>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</si>
  <si>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</si>
  <si>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</si>
  <si>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</si>
  <si>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</si>
  <si>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</si>
  <si>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</si>
  <si>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</si>
  <si>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</si>
  <si>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</si>
  <si>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</si>
  <si>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</si>
  <si>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</si>
  <si>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</si>
  <si>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</si>
  <si>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</si>
  <si>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</si>
  <si>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</si>
  <si>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</si>
  <si>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</si>
  <si>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</si>
  <si>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</si>
  <si>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</si>
  <si>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</si>
  <si>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</si>
  <si>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</si>
  <si>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</si>
  <si>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</si>
  <si>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</si>
  <si>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</si>
  <si>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</si>
  <si>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</si>
  <si>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</si>
  <si>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</si>
  <si>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</si>
  <si>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</si>
  <si>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</si>
  <si>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</si>
  <si>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</si>
  <si>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</si>
  <si>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</si>
  <si>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</si>
  <si>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</si>
  <si>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</si>
  <si>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</si>
  <si>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</si>
  <si>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</si>
  <si>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</si>
  <si>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</si>
  <si>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15 - Corkscrew Rd west of I-75</t>
  </si>
  <si>
    <t>PCS 16 - Old 41 Rd north of Collier County Line</t>
  </si>
  <si>
    <t>PCS 17 - Hancock Bridge Pkwy west of Beau Dr</t>
  </si>
  <si>
    <t>PCS 21 - Immokalee Rd (SR 82) east of Gunnery Rd</t>
  </si>
  <si>
    <t>PCS 22 - Lee Blvd west of Gunnery Rd</t>
  </si>
  <si>
    <t>PCS 23 - US 41 north of Collier County Line</t>
  </si>
  <si>
    <t>PCS 30 - Daniels Pkwy west of Metro Pkwy</t>
  </si>
  <si>
    <t>PCS 36 - Summerlin Rd east of John Morris Rd</t>
  </si>
  <si>
    <t>PCS 37 - McGregor Blvd south of Pine Ridge Rd</t>
  </si>
  <si>
    <t>PCS 38 - McGregor Blvd north of Kelly Rd</t>
  </si>
  <si>
    <t>PCS 43 - College Pkwy east of Winkler Rd</t>
  </si>
  <si>
    <t>PCS 96 - US 41 north of Boy Scout Dr</t>
  </si>
  <si>
    <t>PCS 97 - US 41 north of Winkler Ave</t>
  </si>
  <si>
    <t>PCS 98 - US 41 south of Victoria Ave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</si>
  <si>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</si>
  <si>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</si>
  <si>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</si>
  <si>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</si>
  <si>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</si>
  <si>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</si>
  <si>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</si>
  <si>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</si>
  <si>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</si>
  <si>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</si>
  <si>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</si>
  <si>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</si>
  <si>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</si>
  <si>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</si>
  <si>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</si>
  <si>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</si>
  <si>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</si>
  <si>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</si>
  <si>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10pm-11pm</t>
  </si>
  <si>
    <t>8pm-9pm</t>
  </si>
  <si>
    <t>11pm-12am</t>
  </si>
  <si>
    <t>2am-3am</t>
  </si>
  <si>
    <t>7pm-8pm</t>
  </si>
  <si>
    <t>2017 from Bridge Replacement PD&amp;E</t>
  </si>
  <si>
    <t xml:space="preserve">2017 AADT = </t>
  </si>
  <si>
    <t>PCS 3 - Pine Island Rd at Matlacha</t>
  </si>
  <si>
    <t>PCS 5 - Palm Beach Blvd (SR 80) east of Verandah Blvd</t>
  </si>
  <si>
    <t>PCS 6 - Homestead Rd south of Westminster St</t>
  </si>
  <si>
    <t>PCS 8 - San Carlos Blvd (SR 865) south of Prescott St</t>
  </si>
  <si>
    <t>PCS 9 - US 41 North of Brantley Rd</t>
  </si>
  <si>
    <t>PCS 10 - Alico Rd West of I-75</t>
  </si>
  <si>
    <t>PCS 11 - Buckingham Rd south of SR 80</t>
  </si>
  <si>
    <t>4am-5am</t>
  </si>
  <si>
    <t>PCS 13 - Cape Coral Pkwy east of Skyline Blvd</t>
  </si>
  <si>
    <t>PCS 18 - Six Mile Cypress Pkwy at Winkler Rd</t>
  </si>
  <si>
    <t>PCS 19 - Summerlin Rd east of Pine Ridge Rd</t>
  </si>
  <si>
    <t>PCS 20 - Dr. Martin Luther King, Jr. Blvd west of I-75</t>
  </si>
  <si>
    <t>PCS 27 - Stringfellow Rd north of Castille Rd</t>
  </si>
  <si>
    <t>PCS 28 - Fowler Street south of Moreno Ave</t>
  </si>
  <si>
    <t>5am-6am</t>
  </si>
  <si>
    <t>12pm-1am</t>
  </si>
  <si>
    <t>6am-7am</t>
  </si>
  <si>
    <t>1am-2am</t>
  </si>
  <si>
    <t>3am-4am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</si>
  <si>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</si>
  <si>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</si>
  <si>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</si>
  <si>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</si>
  <si>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42 - Bonita Beach Rd west of I-75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</si>
  <si>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</si>
  <si>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</si>
  <si>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</si>
  <si>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</si>
  <si>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</si>
  <si>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52 - Daniels Pkwy east of I-75</t>
  </si>
  <si>
    <t>PCS 53 - Alico Rd east of I-75</t>
  </si>
  <si>
    <t>PCS 54 - Santa Barbara Blvd south of SE 22nd Terr</t>
  </si>
  <si>
    <t>PCS 55 - Santa Barbara Blvd south of Kamal Pkwy</t>
  </si>
  <si>
    <t>PCS 57 - Pine Island Rd east of SW 19th Ave</t>
  </si>
  <si>
    <t>PCS 62 - Treeline Ave south of Pelican Preserve Blvd</t>
  </si>
  <si>
    <t>PCS 63 - Imperial Pkwy north of Strike Ln</t>
  </si>
  <si>
    <t>PCS 64 - Bayshore Rd east of First St</t>
  </si>
  <si>
    <t>PCS 66 - Summerlin Rd south of FSW Pkwy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</si>
  <si>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</si>
  <si>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</si>
  <si>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</si>
  <si>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</si>
  <si>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72 - Three Oaks Pkwy south of Estero Pkwy</t>
  </si>
  <si>
    <t>PCS 73 - Cypress Lake Dr east of Overlook Dr</t>
  </si>
  <si>
    <t>PCS 74 - Summerlin Rd north of Matthews Dr</t>
  </si>
  <si>
    <t>PCS 76 - SR 739 (N. Tamiami Trail) north of Littleton Rd</t>
  </si>
  <si>
    <t>PCS 81 - Cypress Lake  Dr east of South Pointe Blvd</t>
  </si>
  <si>
    <t>PCS 82 - Cypress Lake  Dr east of Reflections Blvd</t>
  </si>
  <si>
    <t>PCS 84 - Dr. Martin Luther King, Jr. Blvd east of Cranford St</t>
  </si>
  <si>
    <t>PCS 93 - US 41 south of Coconut Rd</t>
  </si>
  <si>
    <t>PCS 94 - US 41 north of Constitution Blvd</t>
  </si>
  <si>
    <t>PCS 103 - US 41 south of Tara Woods Blvd</t>
  </si>
  <si>
    <t>PCS 122 - Cape Coral Toll Plaza</t>
  </si>
  <si>
    <t>PCS 25 - US 41 south of Hickory Dr</t>
  </si>
  <si>
    <t>PCS 39 - Gladiolus Dr east of A&amp;W Bulb Rd</t>
  </si>
  <si>
    <t>PCS 61 - Treeline Ave north of Terminal Road</t>
  </si>
  <si>
    <t>PCS 7 - Bonita Beach Rd east of Vanderbilt Rd</t>
  </si>
  <si>
    <t>PCS 120 - McGregor Blvd at Sanibel Toll Plaza</t>
  </si>
  <si>
    <t>PCS 48- Daniels Pkwy east of Chamberlin Pkwy</t>
  </si>
  <si>
    <t>PCS 104 - Bayshore Rd west of Hart Rd</t>
  </si>
  <si>
    <t>UPDATED 18-Apr-2018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</si>
</sst>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"/>
    <numFmt numFmtId="165" formatCode="0.000"/>
    <numFmt numFmtId="166" formatCode="_(* #,##0_);_(* \(#,##0\);_(* &quot;-&quot;??_);_(@_)"/>
  </numFmts>
  <fonts count="24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b/>
      <sz val="8"/>
      <color indexed="8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sz val="18"/>
      <color theme="3" tint="0.39997558519241921"/>
      <name val="Calibri"/>
      <family val="2"/>
      <scheme val="minor"/>
    </font>
    <font>
      <u/>
      <sz val="11"/>
      <color rgb="FF0070C0"/>
      <name val="Arial"/>
      <family val="2"/>
    </font>
    <font>
      <b/>
      <sz val="1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9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99">
    <xf numFmtId="0" fontId="0" fillId="0" borderId="0" xfId="0"/>
    <xf numFmtId="0" fontId="3" fillId="3" borderId="0" xfId="0" applyFont="1" applyFill="1" applyBorder="1" applyAlignment="1"/>
    <xf numFmtId="0" fontId="3" fillId="3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" fontId="3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0" xfId="0" quotePrefix="1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64" fontId="4" fillId="0" borderId="0" xfId="0" applyNumberFormat="1" applyFont="1"/>
    <xf numFmtId="0" fontId="4" fillId="0" borderId="0" xfId="0" applyFont="1" applyAlignment="1">
      <alignment horizontal="right"/>
    </xf>
    <xf numFmtId="1" fontId="4" fillId="0" borderId="0" xfId="0" applyNumberFormat="1" applyFont="1" applyAlignment="1">
      <alignment horizontal="right"/>
    </xf>
    <xf numFmtId="0" fontId="3" fillId="5" borderId="0" xfId="0" applyFont="1" applyFill="1" applyBorder="1" applyAlignment="1"/>
    <xf numFmtId="0" fontId="3" fillId="5" borderId="0" xfId="0" applyFont="1" applyFill="1" applyBorder="1" applyAlignment="1">
      <alignment horizontal="center"/>
    </xf>
    <xf numFmtId="0" fontId="3" fillId="6" borderId="0" xfId="0" applyFont="1" applyFill="1" applyBorder="1" applyAlignment="1"/>
    <xf numFmtId="0" fontId="3" fillId="6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Continuous"/>
    </xf>
    <xf numFmtId="0" fontId="3" fillId="2" borderId="2" xfId="0" applyFont="1" applyFill="1" applyBorder="1" applyAlignment="1"/>
    <xf numFmtId="0" fontId="3" fillId="2" borderId="3" xfId="0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3" borderId="3" xfId="0" applyFont="1" applyFill="1" applyBorder="1" applyAlignment="1">
      <alignment horizontal="center"/>
    </xf>
    <xf numFmtId="0" fontId="3" fillId="5" borderId="2" xfId="0" applyFont="1" applyFill="1" applyBorder="1" applyAlignment="1"/>
    <xf numFmtId="0" fontId="3" fillId="6" borderId="2" xfId="0" applyFont="1" applyFill="1" applyBorder="1" applyAlignment="1"/>
    <xf numFmtId="0" fontId="3" fillId="6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6" fillId="4" borderId="4" xfId="0" applyFont="1" applyFill="1" applyBorder="1" applyAlignment="1"/>
    <xf numFmtId="0" fontId="6" fillId="4" borderId="1" xfId="0" applyFont="1" applyFill="1" applyBorder="1" applyAlignment="1"/>
    <xf numFmtId="0" fontId="6" fillId="4" borderId="1" xfId="0" quotePrefix="1" applyFont="1" applyFill="1" applyBorder="1" applyAlignment="1">
      <alignment horizontal="center" wrapText="1"/>
    </xf>
    <xf numFmtId="164" fontId="6" fillId="4" borderId="1" xfId="0" applyNumberFormat="1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textRotation="90" wrapText="1"/>
    </xf>
    <xf numFmtId="0" fontId="8" fillId="4" borderId="5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1" fillId="0" borderId="0" xfId="0" applyFont="1" applyAlignment="1">
      <alignment horizontal="right"/>
    </xf>
    <xf numFmtId="3" fontId="12" fillId="0" borderId="0" xfId="0" applyNumberFormat="1" applyFont="1"/>
    <xf numFmtId="0" fontId="11" fillId="0" borderId="0" xfId="0" applyFont="1"/>
    <xf numFmtId="0" fontId="13" fillId="7" borderId="6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wrapText="1"/>
    </xf>
    <xf numFmtId="0" fontId="16" fillId="8" borderId="17" xfId="0" applyFont="1" applyFill="1" applyBorder="1" applyAlignment="1">
      <alignment horizontal="center" wrapText="1"/>
    </xf>
    <xf numFmtId="2" fontId="16" fillId="8" borderId="17" xfId="0" applyNumberFormat="1" applyFont="1" applyFill="1" applyBorder="1" applyAlignment="1">
      <alignment horizontal="center" wrapText="1"/>
    </xf>
    <xf numFmtId="0" fontId="16" fillId="8" borderId="10" xfId="0" applyFont="1" applyFill="1" applyBorder="1" applyAlignment="1">
      <alignment horizontal="center" wrapText="1"/>
    </xf>
    <xf numFmtId="0" fontId="9" fillId="0" borderId="0" xfId="0" applyFont="1"/>
    <xf numFmtId="0" fontId="13" fillId="7" borderId="17" xfId="0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wrapText="1"/>
    </xf>
    <xf numFmtId="0" fontId="0" fillId="0" borderId="20" xfId="0" applyBorder="1"/>
    <xf numFmtId="0" fontId="17" fillId="3" borderId="0" xfId="3" applyFill="1" applyBorder="1" applyAlignment="1" applyProtection="1"/>
    <xf numFmtId="0" fontId="17" fillId="2" borderId="0" xfId="3" applyFill="1" applyBorder="1" applyAlignment="1" applyProtection="1"/>
    <xf numFmtId="0" fontId="17" fillId="5" borderId="0" xfId="3" applyFill="1" applyBorder="1" applyAlignment="1" applyProtection="1"/>
    <xf numFmtId="165" fontId="16" fillId="8" borderId="10" xfId="0" applyNumberFormat="1" applyFont="1" applyFill="1" applyBorder="1" applyAlignment="1">
      <alignment horizontal="center" wrapText="1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4" fillId="8" borderId="10" xfId="0" applyFont="1" applyFill="1" applyBorder="1" applyAlignment="1">
      <alignment horizontal="center" vertical="center" wrapText="1"/>
    </xf>
    <xf numFmtId="10" fontId="14" fillId="8" borderId="10" xfId="0" applyNumberFormat="1" applyFont="1" applyFill="1" applyBorder="1" applyAlignment="1">
      <alignment horizontal="center" vertical="center" wrapText="1"/>
    </xf>
    <xf numFmtId="3" fontId="14" fillId="8" borderId="10" xfId="0" applyNumberFormat="1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 wrapText="1"/>
    </xf>
    <xf numFmtId="2" fontId="14" fillId="8" borderId="10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0" fillId="6" borderId="8" xfId="0" applyFill="1" applyBorder="1" applyAlignment="1">
      <alignment horizontal="center"/>
    </xf>
    <xf numFmtId="0" fontId="17" fillId="0" borderId="0" xfId="3" applyAlignment="1" applyProtection="1"/>
    <xf numFmtId="0" fontId="20" fillId="5" borderId="2" xfId="5" applyFont="1" applyFill="1" applyBorder="1" applyAlignment="1"/>
    <xf numFmtId="0" fontId="20" fillId="5" borderId="0" xfId="5" applyFont="1" applyFill="1" applyBorder="1" applyAlignment="1"/>
    <xf numFmtId="0" fontId="20" fillId="5" borderId="0" xfId="5" applyFont="1" applyFill="1" applyBorder="1" applyAlignment="1">
      <alignment horizontal="center"/>
    </xf>
    <xf numFmtId="0" fontId="20" fillId="5" borderId="3" xfId="5" applyFont="1" applyFill="1" applyBorder="1" applyAlignment="1">
      <alignment horizontal="center"/>
    </xf>
    <xf numFmtId="0" fontId="20" fillId="5" borderId="2" xfId="4" applyFont="1" applyFill="1" applyBorder="1" applyAlignment="1"/>
    <xf numFmtId="0" fontId="20" fillId="5" borderId="0" xfId="4" applyFont="1" applyFill="1" applyBorder="1" applyAlignment="1"/>
    <xf numFmtId="0" fontId="20" fillId="5" borderId="0" xfId="4" applyFont="1" applyFill="1" applyBorder="1" applyAlignment="1">
      <alignment horizontal="center"/>
    </xf>
    <xf numFmtId="0" fontId="22" fillId="5" borderId="0" xfId="3" applyFont="1" applyFill="1" applyBorder="1" applyAlignment="1" applyProtection="1"/>
    <xf numFmtId="0" fontId="20" fillId="6" borderId="2" xfId="4" applyFont="1" applyFill="1" applyBorder="1" applyAlignment="1"/>
    <xf numFmtId="0" fontId="20" fillId="6" borderId="0" xfId="4" applyFont="1" applyFill="1" applyBorder="1" applyAlignment="1"/>
    <xf numFmtId="0" fontId="20" fillId="6" borderId="0" xfId="4" applyFont="1" applyFill="1" applyBorder="1" applyAlignment="1">
      <alignment horizontal="center"/>
    </xf>
    <xf numFmtId="0" fontId="20" fillId="6" borderId="3" xfId="4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3" fillId="2" borderId="2" xfId="0" applyFont="1" applyFill="1" applyBorder="1" applyAlignment="1">
      <alignment horizontal="left"/>
    </xf>
  </cellXfs>
  <cellStyles count="6">
    <cellStyle name="Bad" xfId="4" builtinId="27"/>
    <cellStyle name="Explanatory Text" xfId="5" builtinId="53"/>
    <cellStyle name="Hyperlink" xfId="3" builtinId="8"/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externalLink" Target="externalLinks/externalLink11.xml"/><Relationship Id="rId138" Type="http://schemas.openxmlformats.org/officeDocument/2006/relationships/externalLink" Target="externalLinks/externalLink65.xml"/><Relationship Id="rId159" Type="http://schemas.openxmlformats.org/officeDocument/2006/relationships/externalLink" Target="externalLinks/externalLink86.xml"/><Relationship Id="rId170" Type="http://schemas.openxmlformats.org/officeDocument/2006/relationships/externalLink" Target="externalLinks/externalLink97.xml"/><Relationship Id="rId191" Type="http://schemas.openxmlformats.org/officeDocument/2006/relationships/externalLink" Target="externalLinks/externalLink118.xml"/><Relationship Id="rId205" Type="http://schemas.openxmlformats.org/officeDocument/2006/relationships/customXml" Target="../customXml/item2.xml"/><Relationship Id="rId107" Type="http://schemas.openxmlformats.org/officeDocument/2006/relationships/externalLink" Target="externalLinks/externalLink3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.xml"/><Relationship Id="rId128" Type="http://schemas.openxmlformats.org/officeDocument/2006/relationships/externalLink" Target="externalLinks/externalLink55.xml"/><Relationship Id="rId149" Type="http://schemas.openxmlformats.org/officeDocument/2006/relationships/externalLink" Target="externalLinks/externalLink7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22.xml"/><Relationship Id="rId160" Type="http://schemas.openxmlformats.org/officeDocument/2006/relationships/externalLink" Target="externalLinks/externalLink87.xml"/><Relationship Id="rId181" Type="http://schemas.openxmlformats.org/officeDocument/2006/relationships/externalLink" Target="externalLinks/externalLink10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45.xml"/><Relationship Id="rId139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12.xml"/><Relationship Id="rId150" Type="http://schemas.openxmlformats.org/officeDocument/2006/relationships/externalLink" Target="externalLinks/externalLink77.xml"/><Relationship Id="rId171" Type="http://schemas.openxmlformats.org/officeDocument/2006/relationships/externalLink" Target="externalLinks/externalLink98.xml"/><Relationship Id="rId192" Type="http://schemas.openxmlformats.org/officeDocument/2006/relationships/externalLink" Target="externalLinks/externalLink119.xml"/><Relationship Id="rId206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35.xml"/><Relationship Id="rId129" Type="http://schemas.openxmlformats.org/officeDocument/2006/relationships/externalLink" Target="externalLinks/externalLink56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2.xml"/><Relationship Id="rId96" Type="http://schemas.openxmlformats.org/officeDocument/2006/relationships/externalLink" Target="externalLinks/externalLink23.xml"/><Relationship Id="rId140" Type="http://schemas.openxmlformats.org/officeDocument/2006/relationships/externalLink" Target="externalLinks/externalLink67.xml"/><Relationship Id="rId161" Type="http://schemas.openxmlformats.org/officeDocument/2006/relationships/externalLink" Target="externalLinks/externalLink88.xml"/><Relationship Id="rId182" Type="http://schemas.openxmlformats.org/officeDocument/2006/relationships/externalLink" Target="externalLinks/externalLink109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4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externalLink" Target="externalLinks/externalLink13.xml"/><Relationship Id="rId130" Type="http://schemas.openxmlformats.org/officeDocument/2006/relationships/externalLink" Target="externalLinks/externalLink57.xml"/><Relationship Id="rId151" Type="http://schemas.openxmlformats.org/officeDocument/2006/relationships/externalLink" Target="externalLinks/externalLink78.xml"/><Relationship Id="rId172" Type="http://schemas.openxmlformats.org/officeDocument/2006/relationships/externalLink" Target="externalLinks/externalLink99.xml"/><Relationship Id="rId193" Type="http://schemas.openxmlformats.org/officeDocument/2006/relationships/externalLink" Target="externalLinks/externalLink120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36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97" Type="http://schemas.openxmlformats.org/officeDocument/2006/relationships/externalLink" Target="externalLinks/externalLink24.xml"/><Relationship Id="rId120" Type="http://schemas.openxmlformats.org/officeDocument/2006/relationships/externalLink" Target="externalLinks/externalLink47.xml"/><Relationship Id="rId141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89.xml"/><Relationship Id="rId183" Type="http://schemas.openxmlformats.org/officeDocument/2006/relationships/externalLink" Target="externalLinks/externalLink110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4.xml"/><Relationship Id="rId110" Type="http://schemas.openxmlformats.org/officeDocument/2006/relationships/externalLink" Target="externalLinks/externalLink37.xml"/><Relationship Id="rId115" Type="http://schemas.openxmlformats.org/officeDocument/2006/relationships/externalLink" Target="externalLinks/externalLink42.xml"/><Relationship Id="rId131" Type="http://schemas.openxmlformats.org/officeDocument/2006/relationships/externalLink" Target="externalLinks/externalLink58.xml"/><Relationship Id="rId136" Type="http://schemas.openxmlformats.org/officeDocument/2006/relationships/externalLink" Target="externalLinks/externalLink63.xml"/><Relationship Id="rId157" Type="http://schemas.openxmlformats.org/officeDocument/2006/relationships/externalLink" Target="externalLinks/externalLink84.xml"/><Relationship Id="rId178" Type="http://schemas.openxmlformats.org/officeDocument/2006/relationships/externalLink" Target="externalLinks/externalLink10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9.xml"/><Relationship Id="rId152" Type="http://schemas.openxmlformats.org/officeDocument/2006/relationships/externalLink" Target="externalLinks/externalLink79.xml"/><Relationship Id="rId173" Type="http://schemas.openxmlformats.org/officeDocument/2006/relationships/externalLink" Target="externalLinks/externalLink100.xml"/><Relationship Id="rId194" Type="http://schemas.openxmlformats.org/officeDocument/2006/relationships/externalLink" Target="externalLinks/externalLink121.xml"/><Relationship Id="rId199" Type="http://schemas.openxmlformats.org/officeDocument/2006/relationships/externalLink" Target="externalLinks/externalLink126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4.xml"/><Relationship Id="rId100" Type="http://schemas.openxmlformats.org/officeDocument/2006/relationships/externalLink" Target="externalLinks/externalLink27.xml"/><Relationship Id="rId105" Type="http://schemas.openxmlformats.org/officeDocument/2006/relationships/externalLink" Target="externalLinks/externalLink32.xml"/><Relationship Id="rId126" Type="http://schemas.openxmlformats.org/officeDocument/2006/relationships/externalLink" Target="externalLinks/externalLink53.xml"/><Relationship Id="rId147" Type="http://schemas.openxmlformats.org/officeDocument/2006/relationships/externalLink" Target="externalLinks/externalLink74.xml"/><Relationship Id="rId168" Type="http://schemas.openxmlformats.org/officeDocument/2006/relationships/externalLink" Target="externalLinks/externalLink9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0.xml"/><Relationship Id="rId98" Type="http://schemas.openxmlformats.org/officeDocument/2006/relationships/externalLink" Target="externalLinks/externalLink25.xml"/><Relationship Id="rId121" Type="http://schemas.openxmlformats.org/officeDocument/2006/relationships/externalLink" Target="externalLinks/externalLink48.xml"/><Relationship Id="rId142" Type="http://schemas.openxmlformats.org/officeDocument/2006/relationships/externalLink" Target="externalLinks/externalLink69.xml"/><Relationship Id="rId163" Type="http://schemas.openxmlformats.org/officeDocument/2006/relationships/externalLink" Target="externalLinks/externalLink90.xml"/><Relationship Id="rId184" Type="http://schemas.openxmlformats.org/officeDocument/2006/relationships/externalLink" Target="externalLinks/externalLink111.xml"/><Relationship Id="rId189" Type="http://schemas.openxmlformats.org/officeDocument/2006/relationships/externalLink" Target="externalLinks/externalLink11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3.xml"/><Relationship Id="rId137" Type="http://schemas.openxmlformats.org/officeDocument/2006/relationships/externalLink" Target="externalLinks/externalLink64.xml"/><Relationship Id="rId158" Type="http://schemas.openxmlformats.org/officeDocument/2006/relationships/externalLink" Target="externalLinks/externalLink8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10.xml"/><Relationship Id="rId88" Type="http://schemas.openxmlformats.org/officeDocument/2006/relationships/externalLink" Target="externalLinks/externalLink15.xml"/><Relationship Id="rId111" Type="http://schemas.openxmlformats.org/officeDocument/2006/relationships/externalLink" Target="externalLinks/externalLink38.xml"/><Relationship Id="rId132" Type="http://schemas.openxmlformats.org/officeDocument/2006/relationships/externalLink" Target="externalLinks/externalLink59.xml"/><Relationship Id="rId153" Type="http://schemas.openxmlformats.org/officeDocument/2006/relationships/externalLink" Target="externalLinks/externalLink80.xml"/><Relationship Id="rId174" Type="http://schemas.openxmlformats.org/officeDocument/2006/relationships/externalLink" Target="externalLinks/externalLink101.xml"/><Relationship Id="rId179" Type="http://schemas.openxmlformats.org/officeDocument/2006/relationships/externalLink" Target="externalLinks/externalLink106.xml"/><Relationship Id="rId195" Type="http://schemas.openxmlformats.org/officeDocument/2006/relationships/externalLink" Target="externalLinks/externalLink122.xml"/><Relationship Id="rId190" Type="http://schemas.openxmlformats.org/officeDocument/2006/relationships/externalLink" Target="externalLinks/externalLink117.xml"/><Relationship Id="rId204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3.xml"/><Relationship Id="rId127" Type="http://schemas.openxmlformats.org/officeDocument/2006/relationships/externalLink" Target="externalLinks/externalLink5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94" Type="http://schemas.openxmlformats.org/officeDocument/2006/relationships/externalLink" Target="externalLinks/externalLink21.xml"/><Relationship Id="rId99" Type="http://schemas.openxmlformats.org/officeDocument/2006/relationships/externalLink" Target="externalLinks/externalLink26.xml"/><Relationship Id="rId101" Type="http://schemas.openxmlformats.org/officeDocument/2006/relationships/externalLink" Target="externalLinks/externalLink28.xml"/><Relationship Id="rId122" Type="http://schemas.openxmlformats.org/officeDocument/2006/relationships/externalLink" Target="externalLinks/externalLink49.xml"/><Relationship Id="rId143" Type="http://schemas.openxmlformats.org/officeDocument/2006/relationships/externalLink" Target="externalLinks/externalLink70.xml"/><Relationship Id="rId148" Type="http://schemas.openxmlformats.org/officeDocument/2006/relationships/externalLink" Target="externalLinks/externalLink75.xml"/><Relationship Id="rId164" Type="http://schemas.openxmlformats.org/officeDocument/2006/relationships/externalLink" Target="externalLinks/externalLink91.xml"/><Relationship Id="rId169" Type="http://schemas.openxmlformats.org/officeDocument/2006/relationships/externalLink" Target="externalLinks/externalLink96.xml"/><Relationship Id="rId185" Type="http://schemas.openxmlformats.org/officeDocument/2006/relationships/externalLink" Target="externalLinks/externalLink1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07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16.xml"/><Relationship Id="rId112" Type="http://schemas.openxmlformats.org/officeDocument/2006/relationships/externalLink" Target="externalLinks/externalLink39.xml"/><Relationship Id="rId133" Type="http://schemas.openxmlformats.org/officeDocument/2006/relationships/externalLink" Target="externalLinks/externalLink60.xml"/><Relationship Id="rId154" Type="http://schemas.openxmlformats.org/officeDocument/2006/relationships/externalLink" Target="externalLinks/externalLink81.xml"/><Relationship Id="rId175" Type="http://schemas.openxmlformats.org/officeDocument/2006/relationships/externalLink" Target="externalLinks/externalLink102.xml"/><Relationship Id="rId196" Type="http://schemas.openxmlformats.org/officeDocument/2006/relationships/externalLink" Target="externalLinks/externalLink123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6.xml"/><Relationship Id="rId102" Type="http://schemas.openxmlformats.org/officeDocument/2006/relationships/externalLink" Target="externalLinks/externalLink29.xml"/><Relationship Id="rId123" Type="http://schemas.openxmlformats.org/officeDocument/2006/relationships/externalLink" Target="externalLinks/externalLink50.xml"/><Relationship Id="rId144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17.xml"/><Relationship Id="rId165" Type="http://schemas.openxmlformats.org/officeDocument/2006/relationships/externalLink" Target="externalLinks/externalLink92.xml"/><Relationship Id="rId186" Type="http://schemas.openxmlformats.org/officeDocument/2006/relationships/externalLink" Target="externalLinks/externalLink11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40.xml"/><Relationship Id="rId134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.xml"/><Relationship Id="rId155" Type="http://schemas.openxmlformats.org/officeDocument/2006/relationships/externalLink" Target="externalLinks/externalLink82.xml"/><Relationship Id="rId176" Type="http://schemas.openxmlformats.org/officeDocument/2006/relationships/externalLink" Target="externalLinks/externalLink103.xml"/><Relationship Id="rId197" Type="http://schemas.openxmlformats.org/officeDocument/2006/relationships/externalLink" Target="externalLinks/externalLink124.xml"/><Relationship Id="rId201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0.xml"/><Relationship Id="rId124" Type="http://schemas.openxmlformats.org/officeDocument/2006/relationships/externalLink" Target="externalLinks/externalLink51.xml"/><Relationship Id="rId70" Type="http://schemas.openxmlformats.org/officeDocument/2006/relationships/worksheet" Target="worksheets/sheet70.xml"/><Relationship Id="rId91" Type="http://schemas.openxmlformats.org/officeDocument/2006/relationships/externalLink" Target="externalLinks/externalLink18.xml"/><Relationship Id="rId145" Type="http://schemas.openxmlformats.org/officeDocument/2006/relationships/externalLink" Target="externalLinks/externalLink72.xml"/><Relationship Id="rId166" Type="http://schemas.openxmlformats.org/officeDocument/2006/relationships/externalLink" Target="externalLinks/externalLink93.xml"/><Relationship Id="rId187" Type="http://schemas.openxmlformats.org/officeDocument/2006/relationships/externalLink" Target="externalLinks/externalLink114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1.xml"/><Relationship Id="rId60" Type="http://schemas.openxmlformats.org/officeDocument/2006/relationships/worksheet" Target="worksheets/sheet60.xml"/><Relationship Id="rId81" Type="http://schemas.openxmlformats.org/officeDocument/2006/relationships/externalLink" Target="externalLinks/externalLink8.xml"/><Relationship Id="rId135" Type="http://schemas.openxmlformats.org/officeDocument/2006/relationships/externalLink" Target="externalLinks/externalLink62.xml"/><Relationship Id="rId156" Type="http://schemas.openxmlformats.org/officeDocument/2006/relationships/externalLink" Target="externalLinks/externalLink83.xml"/><Relationship Id="rId177" Type="http://schemas.openxmlformats.org/officeDocument/2006/relationships/externalLink" Target="externalLinks/externalLink104.xml"/><Relationship Id="rId198" Type="http://schemas.openxmlformats.org/officeDocument/2006/relationships/externalLink" Target="externalLinks/externalLink125.xml"/><Relationship Id="rId202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31.xml"/><Relationship Id="rId125" Type="http://schemas.openxmlformats.org/officeDocument/2006/relationships/externalLink" Target="externalLinks/externalLink52.xml"/><Relationship Id="rId146" Type="http://schemas.openxmlformats.org/officeDocument/2006/relationships/externalLink" Target="externalLinks/externalLink73.xml"/><Relationship Id="rId167" Type="http://schemas.openxmlformats.org/officeDocument/2006/relationships/externalLink" Target="externalLinks/externalLink94.xml"/><Relationship Id="rId188" Type="http://schemas.openxmlformats.org/officeDocument/2006/relationships/externalLink" Target="externalLinks/externalLink115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[1]Sheet1!$B$5:$B$28</c:f>
              <c:numCache>
                <c:formatCode>General</c:formatCode>
                <c:ptCount val="24"/>
                <c:pt idx="0">
                  <c:v>236</c:v>
                </c:pt>
                <c:pt idx="1">
                  <c:v>171</c:v>
                </c:pt>
                <c:pt idx="2">
                  <c:v>159</c:v>
                </c:pt>
                <c:pt idx="3">
                  <c:v>95</c:v>
                </c:pt>
                <c:pt idx="4">
                  <c:v>102</c:v>
                </c:pt>
                <c:pt idx="5">
                  <c:v>210</c:v>
                </c:pt>
                <c:pt idx="6">
                  <c:v>496</c:v>
                </c:pt>
                <c:pt idx="7">
                  <c:v>857</c:v>
                </c:pt>
                <c:pt idx="8">
                  <c:v>922</c:v>
                </c:pt>
                <c:pt idx="9">
                  <c:v>1024</c:v>
                </c:pt>
                <c:pt idx="10">
                  <c:v>1193</c:v>
                </c:pt>
                <c:pt idx="11">
                  <c:v>1415</c:v>
                </c:pt>
                <c:pt idx="12">
                  <c:v>1597</c:v>
                </c:pt>
                <c:pt idx="13">
                  <c:v>1626</c:v>
                </c:pt>
                <c:pt idx="14">
                  <c:v>1731</c:v>
                </c:pt>
                <c:pt idx="15">
                  <c:v>1982</c:v>
                </c:pt>
                <c:pt idx="16">
                  <c:v>2224</c:v>
                </c:pt>
                <c:pt idx="17">
                  <c:v>2327</c:v>
                </c:pt>
                <c:pt idx="18">
                  <c:v>1710</c:v>
                </c:pt>
                <c:pt idx="19">
                  <c:v>1320</c:v>
                </c:pt>
                <c:pt idx="20">
                  <c:v>1073</c:v>
                </c:pt>
                <c:pt idx="21">
                  <c:v>922</c:v>
                </c:pt>
                <c:pt idx="22">
                  <c:v>644</c:v>
                </c:pt>
                <c:pt idx="23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B-42A4-ADF5-61C8CE148A3E}"/>
            </c:ext>
          </c:extLst>
        </c:ser>
        <c:ser>
          <c:idx val="1"/>
          <c:order val="1"/>
          <c:tx>
            <c:strRef>
              <c:f>[1]Sheet1!$C$4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[1]Sheet1!$C$5:$C$28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7.0000000000000001E-3</c:v>
                </c:pt>
                <c:pt idx="2">
                  <c:v>6.4999999999999997E-3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8.6E-3</c:v>
                </c:pt>
                <c:pt idx="6">
                  <c:v>2.0299999999999999E-2</c:v>
                </c:pt>
                <c:pt idx="7">
                  <c:v>3.5099999999999999E-2</c:v>
                </c:pt>
                <c:pt idx="8">
                  <c:v>3.7699999999999997E-2</c:v>
                </c:pt>
                <c:pt idx="9">
                  <c:v>4.19E-2</c:v>
                </c:pt>
                <c:pt idx="10">
                  <c:v>4.8800000000000003E-2</c:v>
                </c:pt>
                <c:pt idx="11">
                  <c:v>5.79E-2</c:v>
                </c:pt>
                <c:pt idx="12">
                  <c:v>6.5299999999999997E-2</c:v>
                </c:pt>
                <c:pt idx="13">
                  <c:v>6.6500000000000004E-2</c:v>
                </c:pt>
                <c:pt idx="14">
                  <c:v>7.0800000000000002E-2</c:v>
                </c:pt>
                <c:pt idx="15">
                  <c:v>8.1100000000000005E-2</c:v>
                </c:pt>
                <c:pt idx="16">
                  <c:v>9.0999999999999998E-2</c:v>
                </c:pt>
                <c:pt idx="17">
                  <c:v>9.5200000000000007E-2</c:v>
                </c:pt>
                <c:pt idx="18">
                  <c:v>6.9900000000000004E-2</c:v>
                </c:pt>
                <c:pt idx="19">
                  <c:v>5.3999999999999999E-2</c:v>
                </c:pt>
                <c:pt idx="20">
                  <c:v>4.3900000000000002E-2</c:v>
                </c:pt>
                <c:pt idx="21">
                  <c:v>3.7699999999999997E-2</c:v>
                </c:pt>
                <c:pt idx="22">
                  <c:v>2.64E-2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B-42A4-ADF5-61C8CE148A3E}"/>
            </c:ext>
          </c:extLst>
        </c:ser>
        <c:ser>
          <c:idx val="2"/>
          <c:order val="2"/>
          <c:tx>
            <c:strRef>
              <c:f>[1]Sheet1!$D$4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[1]Sheet1!$D$5:$D$28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5.4000000000000003E-3</c:v>
                </c:pt>
                <c:pt idx="2">
                  <c:v>4.7999999999999996E-3</c:v>
                </c:pt>
                <c:pt idx="3">
                  <c:v>3.5000000000000001E-3</c:v>
                </c:pt>
                <c:pt idx="4">
                  <c:v>5.3E-3</c:v>
                </c:pt>
                <c:pt idx="5">
                  <c:v>1.2500000000000001E-2</c:v>
                </c:pt>
                <c:pt idx="6">
                  <c:v>3.6799999999999999E-2</c:v>
                </c:pt>
                <c:pt idx="7">
                  <c:v>6.25E-2</c:v>
                </c:pt>
                <c:pt idx="8">
                  <c:v>5.91E-2</c:v>
                </c:pt>
                <c:pt idx="9">
                  <c:v>5.3800000000000001E-2</c:v>
                </c:pt>
                <c:pt idx="10">
                  <c:v>5.6500000000000002E-2</c:v>
                </c:pt>
                <c:pt idx="11">
                  <c:v>6.0199999999999997E-2</c:v>
                </c:pt>
                <c:pt idx="12">
                  <c:v>6.5699999999999995E-2</c:v>
                </c:pt>
                <c:pt idx="13">
                  <c:v>6.5100000000000005E-2</c:v>
                </c:pt>
                <c:pt idx="14">
                  <c:v>6.7000000000000004E-2</c:v>
                </c:pt>
                <c:pt idx="15">
                  <c:v>7.0900000000000005E-2</c:v>
                </c:pt>
                <c:pt idx="16">
                  <c:v>7.6899999999999996E-2</c:v>
                </c:pt>
                <c:pt idx="17">
                  <c:v>7.8899999999999998E-2</c:v>
                </c:pt>
                <c:pt idx="18">
                  <c:v>6.0400000000000002E-2</c:v>
                </c:pt>
                <c:pt idx="19">
                  <c:v>4.4999999999999998E-2</c:v>
                </c:pt>
                <c:pt idx="20">
                  <c:v>3.5700000000000003E-2</c:v>
                </c:pt>
                <c:pt idx="21">
                  <c:v>3.04E-2</c:v>
                </c:pt>
                <c:pt idx="22">
                  <c:v>2.1899999999999999E-2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B-42A4-ADF5-61C8CE148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11392"/>
        <c:axId val="70412928"/>
      </c:lineChart>
      <c:catAx>
        <c:axId val="704113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0412928"/>
        <c:crosses val="autoZero"/>
        <c:auto val="1"/>
        <c:lblAlgn val="ctr"/>
        <c:lblOffset val="100"/>
        <c:noMultiLvlLbl val="0"/>
      </c:catAx>
      <c:valAx>
        <c:axId val="70412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04113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411" l="0.25" r="0.25" t="0.750000000000004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1.23</c:v>
                </c:pt>
                <c:pt idx="2">
                  <c:v>1.23</c:v>
                </c:pt>
                <c:pt idx="3">
                  <c:v>1.08</c:v>
                </c:pt>
                <c:pt idx="4">
                  <c:v>0.97</c:v>
                </c:pt>
                <c:pt idx="5">
                  <c:v>0.87</c:v>
                </c:pt>
                <c:pt idx="6">
                  <c:v>0.86</c:v>
                </c:pt>
                <c:pt idx="7">
                  <c:v>0.84</c:v>
                </c:pt>
                <c:pt idx="8">
                  <c:v>0.74</c:v>
                </c:pt>
                <c:pt idx="9">
                  <c:v>0.93</c:v>
                </c:pt>
                <c:pt idx="10">
                  <c:v>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D-4F5E-B4EA-EF169D588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[49]Sheet1!$H$4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[49]Sheet1!$H$5:$H$16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1.1299999999999999</c:v>
                </c:pt>
                <c:pt idx="2">
                  <c:v>1.1100000000000001</c:v>
                </c:pt>
                <c:pt idx="3">
                  <c:v>1.03</c:v>
                </c:pt>
                <c:pt idx="4">
                  <c:v>0.97</c:v>
                </c:pt>
                <c:pt idx="5">
                  <c:v>0.86</c:v>
                </c:pt>
                <c:pt idx="6">
                  <c:v>0.9</c:v>
                </c:pt>
                <c:pt idx="7">
                  <c:v>0.93</c:v>
                </c:pt>
                <c:pt idx="8">
                  <c:v>0.92</c:v>
                </c:pt>
                <c:pt idx="9">
                  <c:v>0.98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3-462A-B625-C6652439D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05696"/>
        <c:axId val="76619776"/>
      </c:lineChart>
      <c:catAx>
        <c:axId val="766056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6619776"/>
        <c:crosses val="autoZero"/>
        <c:auto val="1"/>
        <c:lblAlgn val="ctr"/>
        <c:lblOffset val="100"/>
        <c:noMultiLvlLbl val="0"/>
      </c:catAx>
      <c:valAx>
        <c:axId val="7661977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6605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[48]Sheet1!$B$5:$B$28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3.5000000000000001E-3</c:v>
                </c:pt>
                <c:pt idx="2">
                  <c:v>3.0999999999999999E-3</c:v>
                </c:pt>
                <c:pt idx="3">
                  <c:v>3.5999999999999999E-3</c:v>
                </c:pt>
                <c:pt idx="4">
                  <c:v>6.7000000000000002E-3</c:v>
                </c:pt>
                <c:pt idx="5">
                  <c:v>1.3899999999999999E-2</c:v>
                </c:pt>
                <c:pt idx="6">
                  <c:v>3.6499999999999998E-2</c:v>
                </c:pt>
                <c:pt idx="7">
                  <c:v>5.5599999999999997E-2</c:v>
                </c:pt>
                <c:pt idx="8">
                  <c:v>5.67E-2</c:v>
                </c:pt>
                <c:pt idx="9">
                  <c:v>5.3999999999999999E-2</c:v>
                </c:pt>
                <c:pt idx="10">
                  <c:v>5.8500000000000003E-2</c:v>
                </c:pt>
                <c:pt idx="11">
                  <c:v>6.4000000000000001E-2</c:v>
                </c:pt>
                <c:pt idx="12">
                  <c:v>7.1300000000000002E-2</c:v>
                </c:pt>
                <c:pt idx="13">
                  <c:v>7.2999999999999995E-2</c:v>
                </c:pt>
                <c:pt idx="14">
                  <c:v>7.3400000000000007E-2</c:v>
                </c:pt>
                <c:pt idx="15">
                  <c:v>7.4999999999999997E-2</c:v>
                </c:pt>
                <c:pt idx="16">
                  <c:v>7.51E-2</c:v>
                </c:pt>
                <c:pt idx="17">
                  <c:v>7.2999999999999995E-2</c:v>
                </c:pt>
                <c:pt idx="18">
                  <c:v>5.6599999999999998E-2</c:v>
                </c:pt>
                <c:pt idx="19">
                  <c:v>4.4400000000000002E-2</c:v>
                </c:pt>
                <c:pt idx="20">
                  <c:v>3.7400000000000003E-2</c:v>
                </c:pt>
                <c:pt idx="21">
                  <c:v>2.87E-2</c:v>
                </c:pt>
                <c:pt idx="22">
                  <c:v>1.9599999999999999E-2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4-4F9F-9280-9DE38C55022F}"/>
            </c:ext>
          </c:extLst>
        </c:ser>
        <c:ser>
          <c:idx val="1"/>
          <c:order val="1"/>
          <c:tx>
            <c:strRef>
              <c:f>[48]Sheet1!$C$4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[48]Sheet1!$C$5:$C$28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4.1999999999999997E-3</c:v>
                </c:pt>
                <c:pt idx="2">
                  <c:v>2.8E-3</c:v>
                </c:pt>
                <c:pt idx="3">
                  <c:v>2.8999999999999998E-3</c:v>
                </c:pt>
                <c:pt idx="4">
                  <c:v>3.8E-3</c:v>
                </c:pt>
                <c:pt idx="5">
                  <c:v>8.3999999999999995E-3</c:v>
                </c:pt>
                <c:pt idx="6">
                  <c:v>2.4799999999999999E-2</c:v>
                </c:pt>
                <c:pt idx="7">
                  <c:v>5.2699999999999997E-2</c:v>
                </c:pt>
                <c:pt idx="8">
                  <c:v>6.1600000000000002E-2</c:v>
                </c:pt>
                <c:pt idx="9">
                  <c:v>5.9700000000000003E-2</c:v>
                </c:pt>
                <c:pt idx="10">
                  <c:v>6.4299999999999996E-2</c:v>
                </c:pt>
                <c:pt idx="11">
                  <c:v>7.1199999999999999E-2</c:v>
                </c:pt>
                <c:pt idx="12">
                  <c:v>7.6300000000000007E-2</c:v>
                </c:pt>
                <c:pt idx="13">
                  <c:v>7.1400000000000005E-2</c:v>
                </c:pt>
                <c:pt idx="14">
                  <c:v>6.9199999999999998E-2</c:v>
                </c:pt>
                <c:pt idx="15">
                  <c:v>7.3300000000000004E-2</c:v>
                </c:pt>
                <c:pt idx="16">
                  <c:v>7.4999999999999997E-2</c:v>
                </c:pt>
                <c:pt idx="17">
                  <c:v>7.9699999999999993E-2</c:v>
                </c:pt>
                <c:pt idx="18">
                  <c:v>6.0999999999999999E-2</c:v>
                </c:pt>
                <c:pt idx="19">
                  <c:v>4.4699999999999997E-2</c:v>
                </c:pt>
                <c:pt idx="20">
                  <c:v>3.2399999999999998E-2</c:v>
                </c:pt>
                <c:pt idx="21">
                  <c:v>2.3900000000000001E-2</c:v>
                </c:pt>
                <c:pt idx="22">
                  <c:v>1.7500000000000002E-2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4-4F9F-9280-9DE38C55022F}"/>
            </c:ext>
          </c:extLst>
        </c:ser>
        <c:ser>
          <c:idx val="2"/>
          <c:order val="2"/>
          <c:tx>
            <c:strRef>
              <c:f>[48]Sheet1!$D$4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[48]Sheet1!$D$5:$D$28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3.2000000000000002E-3</c:v>
                </c:pt>
                <c:pt idx="4">
                  <c:v>5.1999999999999998E-3</c:v>
                </c:pt>
                <c:pt idx="5">
                  <c:v>1.11E-2</c:v>
                </c:pt>
                <c:pt idx="6">
                  <c:v>3.0499999999999999E-2</c:v>
                </c:pt>
                <c:pt idx="7">
                  <c:v>5.4199999999999998E-2</c:v>
                </c:pt>
                <c:pt idx="8">
                  <c:v>5.9200000000000003E-2</c:v>
                </c:pt>
                <c:pt idx="9">
                  <c:v>5.6899999999999999E-2</c:v>
                </c:pt>
                <c:pt idx="10">
                  <c:v>6.1400000000000003E-2</c:v>
                </c:pt>
                <c:pt idx="11">
                  <c:v>6.7599999999999993E-2</c:v>
                </c:pt>
                <c:pt idx="12">
                  <c:v>7.3899999999999993E-2</c:v>
                </c:pt>
                <c:pt idx="13">
                  <c:v>7.22E-2</c:v>
                </c:pt>
                <c:pt idx="14">
                  <c:v>7.1300000000000002E-2</c:v>
                </c:pt>
                <c:pt idx="15">
                  <c:v>7.4200000000000002E-2</c:v>
                </c:pt>
                <c:pt idx="16">
                  <c:v>7.51E-2</c:v>
                </c:pt>
                <c:pt idx="17">
                  <c:v>7.6399999999999996E-2</c:v>
                </c:pt>
                <c:pt idx="18">
                  <c:v>5.8799999999999998E-2</c:v>
                </c:pt>
                <c:pt idx="19">
                  <c:v>4.4499999999999998E-2</c:v>
                </c:pt>
                <c:pt idx="20">
                  <c:v>3.4799999999999998E-2</c:v>
                </c:pt>
                <c:pt idx="21">
                  <c:v>2.63E-2</c:v>
                </c:pt>
                <c:pt idx="22">
                  <c:v>1.8499999999999999E-2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4-4F9F-9280-9DE38C550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[48]Sheet1!$H$5:$H$16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1.03</c:v>
                </c:pt>
                <c:pt idx="4">
                  <c:v>0.97</c:v>
                </c:pt>
                <c:pt idx="5">
                  <c:v>0.95</c:v>
                </c:pt>
                <c:pt idx="6">
                  <c:v>0.89</c:v>
                </c:pt>
                <c:pt idx="7">
                  <c:v>0.95</c:v>
                </c:pt>
                <c:pt idx="8">
                  <c:v>0.81</c:v>
                </c:pt>
                <c:pt idx="9">
                  <c:v>1.04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A-4034-A242-EB04F4A7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[51]Sheet1!$B$5:$B$28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3.8E-3</c:v>
                </c:pt>
                <c:pt idx="2">
                  <c:v>3.3E-3</c:v>
                </c:pt>
                <c:pt idx="3">
                  <c:v>4.8999999999999998E-3</c:v>
                </c:pt>
                <c:pt idx="4">
                  <c:v>1.1599999999999999E-2</c:v>
                </c:pt>
                <c:pt idx="5">
                  <c:v>2.6499999999999999E-2</c:v>
                </c:pt>
                <c:pt idx="6">
                  <c:v>6.6500000000000004E-2</c:v>
                </c:pt>
                <c:pt idx="7">
                  <c:v>9.6299999999999997E-2</c:v>
                </c:pt>
                <c:pt idx="8">
                  <c:v>8.0100000000000005E-2</c:v>
                </c:pt>
                <c:pt idx="9">
                  <c:v>6.2399999999999997E-2</c:v>
                </c:pt>
                <c:pt idx="10">
                  <c:v>5.91E-2</c:v>
                </c:pt>
                <c:pt idx="11">
                  <c:v>5.8400000000000001E-2</c:v>
                </c:pt>
                <c:pt idx="12">
                  <c:v>6.0199999999999997E-2</c:v>
                </c:pt>
                <c:pt idx="13">
                  <c:v>6.13E-2</c:v>
                </c:pt>
                <c:pt idx="14">
                  <c:v>6.0900000000000003E-2</c:v>
                </c:pt>
                <c:pt idx="15">
                  <c:v>6.0499999999999998E-2</c:v>
                </c:pt>
                <c:pt idx="16">
                  <c:v>6.1400000000000003E-2</c:v>
                </c:pt>
                <c:pt idx="17">
                  <c:v>5.9499999999999997E-2</c:v>
                </c:pt>
                <c:pt idx="18">
                  <c:v>4.7800000000000002E-2</c:v>
                </c:pt>
                <c:pt idx="19">
                  <c:v>3.5200000000000002E-2</c:v>
                </c:pt>
                <c:pt idx="20">
                  <c:v>2.69E-2</c:v>
                </c:pt>
                <c:pt idx="21">
                  <c:v>2.1700000000000001E-2</c:v>
                </c:pt>
                <c:pt idx="22">
                  <c:v>1.52E-2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20E-BBFB-45BCF0AFB943}"/>
            </c:ext>
          </c:extLst>
        </c:ser>
        <c:ser>
          <c:idx val="1"/>
          <c:order val="1"/>
          <c:tx>
            <c:strRef>
              <c:f>[51]Sheet1!$C$4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[51]Sheet1!$C$5:$C$28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6.0000000000000001E-3</c:v>
                </c:pt>
                <c:pt idx="2">
                  <c:v>5.1999999999999998E-3</c:v>
                </c:pt>
                <c:pt idx="3">
                  <c:v>3.3999999999999998E-3</c:v>
                </c:pt>
                <c:pt idx="4">
                  <c:v>4.4000000000000003E-3</c:v>
                </c:pt>
                <c:pt idx="5">
                  <c:v>1.11E-2</c:v>
                </c:pt>
                <c:pt idx="6">
                  <c:v>3.04E-2</c:v>
                </c:pt>
                <c:pt idx="7">
                  <c:v>4.1099999999999998E-2</c:v>
                </c:pt>
                <c:pt idx="8">
                  <c:v>4.3299999999999998E-2</c:v>
                </c:pt>
                <c:pt idx="9">
                  <c:v>4.2900000000000001E-2</c:v>
                </c:pt>
                <c:pt idx="10">
                  <c:v>4.7300000000000002E-2</c:v>
                </c:pt>
                <c:pt idx="11">
                  <c:v>5.3400000000000003E-2</c:v>
                </c:pt>
                <c:pt idx="12">
                  <c:v>6.1699999999999998E-2</c:v>
                </c:pt>
                <c:pt idx="13">
                  <c:v>6.4500000000000002E-2</c:v>
                </c:pt>
                <c:pt idx="14">
                  <c:v>6.9800000000000001E-2</c:v>
                </c:pt>
                <c:pt idx="15">
                  <c:v>8.0100000000000005E-2</c:v>
                </c:pt>
                <c:pt idx="16">
                  <c:v>9.5200000000000007E-2</c:v>
                </c:pt>
                <c:pt idx="17">
                  <c:v>0.1045</c:v>
                </c:pt>
                <c:pt idx="18">
                  <c:v>7.2999999999999995E-2</c:v>
                </c:pt>
                <c:pt idx="19">
                  <c:v>4.8599999999999997E-2</c:v>
                </c:pt>
                <c:pt idx="20">
                  <c:v>3.7400000000000003E-2</c:v>
                </c:pt>
                <c:pt idx="21">
                  <c:v>3.0800000000000001E-2</c:v>
                </c:pt>
                <c:pt idx="22">
                  <c:v>2.24E-2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20E-BBFB-45BCF0AFB943}"/>
            </c:ext>
          </c:extLst>
        </c:ser>
        <c:ser>
          <c:idx val="2"/>
          <c:order val="2"/>
          <c:tx>
            <c:strRef>
              <c:f>[51]Sheet1!$D$4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[51]Sheet1!$D$5:$D$28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4.8999999999999998E-3</c:v>
                </c:pt>
                <c:pt idx="2">
                  <c:v>4.3E-3</c:v>
                </c:pt>
                <c:pt idx="3">
                  <c:v>4.1000000000000003E-3</c:v>
                </c:pt>
                <c:pt idx="4">
                  <c:v>7.7999999999999996E-3</c:v>
                </c:pt>
                <c:pt idx="5">
                  <c:v>1.84E-2</c:v>
                </c:pt>
                <c:pt idx="6">
                  <c:v>4.7500000000000001E-2</c:v>
                </c:pt>
                <c:pt idx="7">
                  <c:v>6.7199999999999996E-2</c:v>
                </c:pt>
                <c:pt idx="8">
                  <c:v>6.0699999999999997E-2</c:v>
                </c:pt>
                <c:pt idx="9">
                  <c:v>5.2200000000000003E-2</c:v>
                </c:pt>
                <c:pt idx="10">
                  <c:v>5.2900000000000003E-2</c:v>
                </c:pt>
                <c:pt idx="11">
                  <c:v>5.5800000000000002E-2</c:v>
                </c:pt>
                <c:pt idx="12">
                  <c:v>6.0999999999999999E-2</c:v>
                </c:pt>
                <c:pt idx="13">
                  <c:v>6.3E-2</c:v>
                </c:pt>
                <c:pt idx="14">
                  <c:v>6.5600000000000006E-2</c:v>
                </c:pt>
                <c:pt idx="15">
                  <c:v>7.0800000000000002E-2</c:v>
                </c:pt>
                <c:pt idx="16">
                  <c:v>7.9200000000000007E-2</c:v>
                </c:pt>
                <c:pt idx="17">
                  <c:v>8.3199999999999996E-2</c:v>
                </c:pt>
                <c:pt idx="18">
                  <c:v>6.1100000000000002E-2</c:v>
                </c:pt>
                <c:pt idx="19">
                  <c:v>4.2299999999999997E-2</c:v>
                </c:pt>
                <c:pt idx="20">
                  <c:v>3.2500000000000001E-2</c:v>
                </c:pt>
                <c:pt idx="21">
                  <c:v>2.6499999999999999E-2</c:v>
                </c:pt>
                <c:pt idx="22">
                  <c:v>1.9E-2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20E-BBFB-45BCF0AFB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25728"/>
        <c:axId val="76827264"/>
      </c:lineChart>
      <c:catAx>
        <c:axId val="768257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6827264"/>
        <c:crosses val="autoZero"/>
        <c:auto val="1"/>
        <c:lblAlgn val="ctr"/>
        <c:lblOffset val="100"/>
        <c:noMultiLvlLbl val="0"/>
      </c:catAx>
      <c:valAx>
        <c:axId val="768272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682572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[51]Sheet1!$H$4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[51]Sheet1!$H$5:$H$16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0.98</c:v>
                </c:pt>
                <c:pt idx="5">
                  <c:v>0.97</c:v>
                </c:pt>
                <c:pt idx="6">
                  <c:v>0.93</c:v>
                </c:pt>
                <c:pt idx="7">
                  <c:v>0.99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7-4B5D-90BC-4BA7F22A8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11904"/>
        <c:axId val="77217792"/>
      </c:lineChart>
      <c:catAx>
        <c:axId val="7721190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7217792"/>
        <c:crosses val="autoZero"/>
        <c:auto val="1"/>
        <c:lblAlgn val="ctr"/>
        <c:lblOffset val="100"/>
        <c:noMultiLvlLbl val="0"/>
      </c:catAx>
      <c:valAx>
        <c:axId val="7721779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7211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[50]Sheet1!$B$5:$B$28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4.0000000000000001E-3</c:v>
                </c:pt>
                <c:pt idx="2">
                  <c:v>3.3999999999999998E-3</c:v>
                </c:pt>
                <c:pt idx="3">
                  <c:v>4.8999999999999998E-3</c:v>
                </c:pt>
                <c:pt idx="4">
                  <c:v>1.17E-2</c:v>
                </c:pt>
                <c:pt idx="5">
                  <c:v>2.8000000000000001E-2</c:v>
                </c:pt>
                <c:pt idx="6">
                  <c:v>6.7400000000000002E-2</c:v>
                </c:pt>
                <c:pt idx="7">
                  <c:v>9.5100000000000004E-2</c:v>
                </c:pt>
                <c:pt idx="8">
                  <c:v>7.85E-2</c:v>
                </c:pt>
                <c:pt idx="9">
                  <c:v>6.2100000000000002E-2</c:v>
                </c:pt>
                <c:pt idx="10">
                  <c:v>5.8799999999999998E-2</c:v>
                </c:pt>
                <c:pt idx="11">
                  <c:v>5.8099999999999999E-2</c:v>
                </c:pt>
                <c:pt idx="12">
                  <c:v>0.06</c:v>
                </c:pt>
                <c:pt idx="13">
                  <c:v>6.13E-2</c:v>
                </c:pt>
                <c:pt idx="14">
                  <c:v>6.08E-2</c:v>
                </c:pt>
                <c:pt idx="15">
                  <c:v>6.0699999999999997E-2</c:v>
                </c:pt>
                <c:pt idx="16">
                  <c:v>6.0900000000000003E-2</c:v>
                </c:pt>
                <c:pt idx="17">
                  <c:v>5.8999999999999997E-2</c:v>
                </c:pt>
                <c:pt idx="18">
                  <c:v>4.82E-2</c:v>
                </c:pt>
                <c:pt idx="19">
                  <c:v>3.5999999999999997E-2</c:v>
                </c:pt>
                <c:pt idx="20">
                  <c:v>2.76E-2</c:v>
                </c:pt>
                <c:pt idx="21">
                  <c:v>2.1999999999999999E-2</c:v>
                </c:pt>
                <c:pt idx="22">
                  <c:v>1.52E-2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9-4394-983B-2E62841C796F}"/>
            </c:ext>
          </c:extLst>
        </c:ser>
        <c:ser>
          <c:idx val="1"/>
          <c:order val="1"/>
          <c:tx>
            <c:strRef>
              <c:f>[50]Sheet1!$C$4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[50]Sheet1!$C$5:$C$28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6.1999999999999998E-3</c:v>
                </c:pt>
                <c:pt idx="2">
                  <c:v>5.1000000000000004E-3</c:v>
                </c:pt>
                <c:pt idx="3">
                  <c:v>3.5999999999999999E-3</c:v>
                </c:pt>
                <c:pt idx="4">
                  <c:v>4.8999999999999998E-3</c:v>
                </c:pt>
                <c:pt idx="5">
                  <c:v>1.17E-2</c:v>
                </c:pt>
                <c:pt idx="6">
                  <c:v>3.0700000000000002E-2</c:v>
                </c:pt>
                <c:pt idx="7">
                  <c:v>4.2099999999999999E-2</c:v>
                </c:pt>
                <c:pt idx="8">
                  <c:v>4.2900000000000001E-2</c:v>
                </c:pt>
                <c:pt idx="9">
                  <c:v>4.2900000000000001E-2</c:v>
                </c:pt>
                <c:pt idx="10">
                  <c:v>4.7300000000000002E-2</c:v>
                </c:pt>
                <c:pt idx="11">
                  <c:v>5.3900000000000003E-2</c:v>
                </c:pt>
                <c:pt idx="12">
                  <c:v>6.1100000000000002E-2</c:v>
                </c:pt>
                <c:pt idx="13">
                  <c:v>6.3500000000000001E-2</c:v>
                </c:pt>
                <c:pt idx="14">
                  <c:v>6.9599999999999995E-2</c:v>
                </c:pt>
                <c:pt idx="15">
                  <c:v>8.0500000000000002E-2</c:v>
                </c:pt>
                <c:pt idx="16">
                  <c:v>9.3600000000000003E-2</c:v>
                </c:pt>
                <c:pt idx="17">
                  <c:v>0.1026</c:v>
                </c:pt>
                <c:pt idx="18">
                  <c:v>7.4200000000000002E-2</c:v>
                </c:pt>
                <c:pt idx="19">
                  <c:v>0.05</c:v>
                </c:pt>
                <c:pt idx="20">
                  <c:v>3.8199999999999998E-2</c:v>
                </c:pt>
                <c:pt idx="21">
                  <c:v>3.0499999999999999E-2</c:v>
                </c:pt>
                <c:pt idx="22">
                  <c:v>2.1999999999999999E-2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9-4394-983B-2E62841C796F}"/>
            </c:ext>
          </c:extLst>
        </c:ser>
        <c:ser>
          <c:idx val="2"/>
          <c:order val="2"/>
          <c:tx>
            <c:strRef>
              <c:f>[50]Sheet1!$D$4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[50]Sheet1!$D$5:$D$28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4.3E-3</c:v>
                </c:pt>
                <c:pt idx="4">
                  <c:v>8.2000000000000007E-3</c:v>
                </c:pt>
                <c:pt idx="5">
                  <c:v>1.95E-2</c:v>
                </c:pt>
                <c:pt idx="6">
                  <c:v>4.82E-2</c:v>
                </c:pt>
                <c:pt idx="7">
                  <c:v>6.7299999999999999E-2</c:v>
                </c:pt>
                <c:pt idx="8">
                  <c:v>5.9799999999999999E-2</c:v>
                </c:pt>
                <c:pt idx="9">
                  <c:v>5.1999999999999998E-2</c:v>
                </c:pt>
                <c:pt idx="10">
                  <c:v>5.28E-2</c:v>
                </c:pt>
                <c:pt idx="11">
                  <c:v>5.5899999999999998E-2</c:v>
                </c:pt>
                <c:pt idx="12">
                  <c:v>6.0600000000000001E-2</c:v>
                </c:pt>
                <c:pt idx="13">
                  <c:v>6.2399999999999997E-2</c:v>
                </c:pt>
                <c:pt idx="14">
                  <c:v>6.54E-2</c:v>
                </c:pt>
                <c:pt idx="15">
                  <c:v>7.1099999999999997E-2</c:v>
                </c:pt>
                <c:pt idx="16">
                  <c:v>7.8100000000000003E-2</c:v>
                </c:pt>
                <c:pt idx="17">
                  <c:v>8.1900000000000001E-2</c:v>
                </c:pt>
                <c:pt idx="18">
                  <c:v>6.1800000000000001E-2</c:v>
                </c:pt>
                <c:pt idx="19">
                  <c:v>4.3299999999999998E-2</c:v>
                </c:pt>
                <c:pt idx="20">
                  <c:v>3.32E-2</c:v>
                </c:pt>
                <c:pt idx="21">
                  <c:v>2.6499999999999999E-2</c:v>
                </c:pt>
                <c:pt idx="22">
                  <c:v>1.8700000000000001E-2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9-4394-983B-2E62841C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[50]Sheet1!$H$5:$H$16</c:f>
              <c:numCache>
                <c:formatCode>General</c:formatCode>
                <c:ptCount val="12"/>
                <c:pt idx="0">
                  <c:v>0.9948257208711605</c:v>
                </c:pt>
                <c:pt idx="1">
                  <c:v>1.0627969330636435</c:v>
                </c:pt>
                <c:pt idx="2">
                  <c:v>1.0822239992473777</c:v>
                </c:pt>
                <c:pt idx="3">
                  <c:v>1.0142057481537232</c:v>
                </c:pt>
                <c:pt idx="4">
                  <c:v>1.0385248600592689</c:v>
                </c:pt>
                <c:pt idx="5">
                  <c:v>0.98212521755491788</c:v>
                </c:pt>
                <c:pt idx="6">
                  <c:v>0.94077802342537276</c:v>
                </c:pt>
                <c:pt idx="7">
                  <c:v>0.98038477821158099</c:v>
                </c:pt>
                <c:pt idx="8">
                  <c:v>0.88357871960111012</c:v>
                </c:pt>
                <c:pt idx="9">
                  <c:v>1.0169340044216566</c:v>
                </c:pt>
                <c:pt idx="10">
                  <c:v>1.0119008419963309</c:v>
                </c:pt>
                <c:pt idx="11">
                  <c:v>0.99172115339385669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B-4B16-B4E3-E6859D85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[52]Sheet1!$B$5:$B$28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4.4000000000000003E-3</c:v>
                </c:pt>
                <c:pt idx="2">
                  <c:v>3.3999999999999998E-3</c:v>
                </c:pt>
                <c:pt idx="3">
                  <c:v>2.3E-3</c:v>
                </c:pt>
                <c:pt idx="4">
                  <c:v>3.2000000000000002E-3</c:v>
                </c:pt>
                <c:pt idx="5">
                  <c:v>7.1999999999999998E-3</c:v>
                </c:pt>
                <c:pt idx="6">
                  <c:v>2.41E-2</c:v>
                </c:pt>
                <c:pt idx="7">
                  <c:v>5.3600000000000002E-2</c:v>
                </c:pt>
                <c:pt idx="8">
                  <c:v>5.91E-2</c:v>
                </c:pt>
                <c:pt idx="9">
                  <c:v>5.62E-2</c:v>
                </c:pt>
                <c:pt idx="10">
                  <c:v>5.91E-2</c:v>
                </c:pt>
                <c:pt idx="11">
                  <c:v>6.3899999999999998E-2</c:v>
                </c:pt>
                <c:pt idx="12">
                  <c:v>7.0099999999999996E-2</c:v>
                </c:pt>
                <c:pt idx="13">
                  <c:v>6.9500000000000006E-2</c:v>
                </c:pt>
                <c:pt idx="14">
                  <c:v>7.4200000000000002E-2</c:v>
                </c:pt>
                <c:pt idx="15">
                  <c:v>7.9500000000000001E-2</c:v>
                </c:pt>
                <c:pt idx="16">
                  <c:v>8.5699999999999998E-2</c:v>
                </c:pt>
                <c:pt idx="17">
                  <c:v>8.4699999999999998E-2</c:v>
                </c:pt>
                <c:pt idx="18">
                  <c:v>5.5899999999999998E-2</c:v>
                </c:pt>
                <c:pt idx="19">
                  <c:v>4.3200000000000002E-2</c:v>
                </c:pt>
                <c:pt idx="20">
                  <c:v>3.4700000000000002E-2</c:v>
                </c:pt>
                <c:pt idx="21">
                  <c:v>2.52E-2</c:v>
                </c:pt>
                <c:pt idx="22">
                  <c:v>2.01E-2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8-4179-9D25-6797AE86F3DC}"/>
            </c:ext>
          </c:extLst>
        </c:ser>
        <c:ser>
          <c:idx val="1"/>
          <c:order val="1"/>
          <c:tx>
            <c:strRef>
              <c:f>[52]Sheet1!$C$4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[52]Sheet1!$C$5:$C$28</c:f>
              <c:numCache>
                <c:formatCode>General</c:formatCode>
                <c:ptCount val="24"/>
                <c:pt idx="0">
                  <c:v>5.3E-3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1.21E-2</c:v>
                </c:pt>
                <c:pt idx="6">
                  <c:v>3.78E-2</c:v>
                </c:pt>
                <c:pt idx="7">
                  <c:v>6.7699999999999996E-2</c:v>
                </c:pt>
                <c:pt idx="8">
                  <c:v>7.4499999999999997E-2</c:v>
                </c:pt>
                <c:pt idx="9">
                  <c:v>6.6299999999999998E-2</c:v>
                </c:pt>
                <c:pt idx="10">
                  <c:v>6.5600000000000006E-2</c:v>
                </c:pt>
                <c:pt idx="11">
                  <c:v>6.5199999999999994E-2</c:v>
                </c:pt>
                <c:pt idx="12">
                  <c:v>7.0199999999999999E-2</c:v>
                </c:pt>
                <c:pt idx="13">
                  <c:v>6.8900000000000003E-2</c:v>
                </c:pt>
                <c:pt idx="14">
                  <c:v>7.0300000000000001E-2</c:v>
                </c:pt>
                <c:pt idx="15">
                  <c:v>7.1800000000000003E-2</c:v>
                </c:pt>
                <c:pt idx="16">
                  <c:v>6.9900000000000004E-2</c:v>
                </c:pt>
                <c:pt idx="17">
                  <c:v>7.51E-2</c:v>
                </c:pt>
                <c:pt idx="18">
                  <c:v>5.1999999999999998E-2</c:v>
                </c:pt>
                <c:pt idx="19">
                  <c:v>3.7499999999999999E-2</c:v>
                </c:pt>
                <c:pt idx="20">
                  <c:v>2.93E-2</c:v>
                </c:pt>
                <c:pt idx="21">
                  <c:v>2.2599999999999999E-2</c:v>
                </c:pt>
                <c:pt idx="22">
                  <c:v>1.4999999999999999E-2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8-4179-9D25-6797AE86F3DC}"/>
            </c:ext>
          </c:extLst>
        </c:ser>
        <c:ser>
          <c:idx val="2"/>
          <c:order val="2"/>
          <c:tx>
            <c:strRef>
              <c:f>[52]Sheet1!$D$4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[52]Sheet1!$D$5:$D$28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2.5000000000000001E-3</c:v>
                </c:pt>
                <c:pt idx="4">
                  <c:v>3.8E-3</c:v>
                </c:pt>
                <c:pt idx="5">
                  <c:v>9.5999999999999992E-3</c:v>
                </c:pt>
                <c:pt idx="6">
                  <c:v>3.0800000000000001E-2</c:v>
                </c:pt>
                <c:pt idx="7">
                  <c:v>6.0499999999999998E-2</c:v>
                </c:pt>
                <c:pt idx="8">
                  <c:v>6.6600000000000006E-2</c:v>
                </c:pt>
                <c:pt idx="9">
                  <c:v>6.1100000000000002E-2</c:v>
                </c:pt>
                <c:pt idx="10">
                  <c:v>6.2300000000000001E-2</c:v>
                </c:pt>
                <c:pt idx="11">
                  <c:v>6.4500000000000002E-2</c:v>
                </c:pt>
                <c:pt idx="12">
                  <c:v>7.0199999999999999E-2</c:v>
                </c:pt>
                <c:pt idx="13">
                  <c:v>6.9199999999999998E-2</c:v>
                </c:pt>
                <c:pt idx="14">
                  <c:v>7.2300000000000003E-2</c:v>
                </c:pt>
                <c:pt idx="15">
                  <c:v>7.5700000000000003E-2</c:v>
                </c:pt>
                <c:pt idx="16">
                  <c:v>7.8E-2</c:v>
                </c:pt>
                <c:pt idx="17">
                  <c:v>0.08</c:v>
                </c:pt>
                <c:pt idx="18">
                  <c:v>5.3999999999999999E-2</c:v>
                </c:pt>
                <c:pt idx="19">
                  <c:v>4.0399999999999998E-2</c:v>
                </c:pt>
                <c:pt idx="20">
                  <c:v>3.2099999999999997E-2</c:v>
                </c:pt>
                <c:pt idx="21">
                  <c:v>2.3900000000000001E-2</c:v>
                </c:pt>
                <c:pt idx="22">
                  <c:v>1.7600000000000001E-2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8-4179-9D25-6797AE86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[52]Sheet1!$H$5:$H$16</c:f>
              <c:numCache>
                <c:formatCode>General</c:formatCode>
                <c:ptCount val="12"/>
                <c:pt idx="2">
                  <c:v>1.1299999999999999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0.94</c:v>
                </c:pt>
                <c:pt idx="6">
                  <c:v>0.89</c:v>
                </c:pt>
                <c:pt idx="7">
                  <c:v>0.96</c:v>
                </c:pt>
                <c:pt idx="8">
                  <c:v>0.88</c:v>
                </c:pt>
                <c:pt idx="9">
                  <c:v>1.0900000000000001</c:v>
                </c:pt>
                <c:pt idx="1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3-4D84-80C0-8D5F87E07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[54]Sheet1!$B$5:$B$28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2.3999999999999998E-3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4.0000000000000001E-3</c:v>
                </c:pt>
                <c:pt idx="5">
                  <c:v>7.1000000000000004E-3</c:v>
                </c:pt>
                <c:pt idx="6">
                  <c:v>1.84E-2</c:v>
                </c:pt>
                <c:pt idx="7">
                  <c:v>3.73E-2</c:v>
                </c:pt>
                <c:pt idx="8">
                  <c:v>4.7800000000000002E-2</c:v>
                </c:pt>
                <c:pt idx="9">
                  <c:v>5.8799999999999998E-2</c:v>
                </c:pt>
                <c:pt idx="10">
                  <c:v>6.9500000000000006E-2</c:v>
                </c:pt>
                <c:pt idx="11">
                  <c:v>7.2599999999999998E-2</c:v>
                </c:pt>
                <c:pt idx="12">
                  <c:v>7.3499999999999996E-2</c:v>
                </c:pt>
                <c:pt idx="13">
                  <c:v>7.4999999999999997E-2</c:v>
                </c:pt>
                <c:pt idx="14">
                  <c:v>0.08</c:v>
                </c:pt>
                <c:pt idx="15">
                  <c:v>8.9499999999999996E-2</c:v>
                </c:pt>
                <c:pt idx="16">
                  <c:v>9.01E-2</c:v>
                </c:pt>
                <c:pt idx="17">
                  <c:v>7.8299999999999995E-2</c:v>
                </c:pt>
                <c:pt idx="18">
                  <c:v>5.8400000000000001E-2</c:v>
                </c:pt>
                <c:pt idx="19">
                  <c:v>4.1500000000000002E-2</c:v>
                </c:pt>
                <c:pt idx="20">
                  <c:v>3.09E-2</c:v>
                </c:pt>
                <c:pt idx="21">
                  <c:v>2.52E-2</c:v>
                </c:pt>
                <c:pt idx="22">
                  <c:v>1.9199999999999998E-2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2-4EC3-9B59-D8225C277828}"/>
            </c:ext>
          </c:extLst>
        </c:ser>
        <c:ser>
          <c:idx val="1"/>
          <c:order val="1"/>
          <c:tx>
            <c:strRef>
              <c:f>[54]Sheet1!$C$4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[54]Sheet1!$C$5:$C$28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2.8E-3</c:v>
                </c:pt>
                <c:pt idx="2">
                  <c:v>1.9E-3</c:v>
                </c:pt>
                <c:pt idx="3">
                  <c:v>1.5E-3</c:v>
                </c:pt>
                <c:pt idx="4">
                  <c:v>3.2000000000000002E-3</c:v>
                </c:pt>
                <c:pt idx="5">
                  <c:v>1.1900000000000001E-2</c:v>
                </c:pt>
                <c:pt idx="6">
                  <c:v>3.3799999999999997E-2</c:v>
                </c:pt>
                <c:pt idx="7">
                  <c:v>6.1600000000000002E-2</c:v>
                </c:pt>
                <c:pt idx="8">
                  <c:v>6.7100000000000007E-2</c:v>
                </c:pt>
                <c:pt idx="9">
                  <c:v>6.8599999999999994E-2</c:v>
                </c:pt>
                <c:pt idx="10">
                  <c:v>7.2999999999999995E-2</c:v>
                </c:pt>
                <c:pt idx="11">
                  <c:v>7.7200000000000005E-2</c:v>
                </c:pt>
                <c:pt idx="12">
                  <c:v>7.7200000000000005E-2</c:v>
                </c:pt>
                <c:pt idx="13">
                  <c:v>7.5499999999999998E-2</c:v>
                </c:pt>
                <c:pt idx="14">
                  <c:v>7.6499999999999999E-2</c:v>
                </c:pt>
                <c:pt idx="15">
                  <c:v>7.4300000000000005E-2</c:v>
                </c:pt>
                <c:pt idx="16">
                  <c:v>6.8500000000000005E-2</c:v>
                </c:pt>
                <c:pt idx="17">
                  <c:v>5.8799999999999998E-2</c:v>
                </c:pt>
                <c:pt idx="18">
                  <c:v>4.82E-2</c:v>
                </c:pt>
                <c:pt idx="19">
                  <c:v>3.6900000000000002E-2</c:v>
                </c:pt>
                <c:pt idx="20">
                  <c:v>2.86E-2</c:v>
                </c:pt>
                <c:pt idx="21">
                  <c:v>2.3E-2</c:v>
                </c:pt>
                <c:pt idx="22">
                  <c:v>1.6199999999999999E-2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2-4EC3-9B59-D8225C277828}"/>
            </c:ext>
          </c:extLst>
        </c:ser>
        <c:ser>
          <c:idx val="2"/>
          <c:order val="2"/>
          <c:tx>
            <c:strRef>
              <c:f>[54]Sheet1!$D$4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[54]Sheet1!$D$5:$D$28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2.5999999999999999E-3</c:v>
                </c:pt>
                <c:pt idx="2">
                  <c:v>1.8E-3</c:v>
                </c:pt>
                <c:pt idx="3">
                  <c:v>1.6999999999999999E-3</c:v>
                </c:pt>
                <c:pt idx="4">
                  <c:v>3.5999999999999999E-3</c:v>
                </c:pt>
                <c:pt idx="5">
                  <c:v>9.4999999999999998E-3</c:v>
                </c:pt>
                <c:pt idx="6">
                  <c:v>2.6100000000000002E-2</c:v>
                </c:pt>
                <c:pt idx="7">
                  <c:v>4.9399999999999999E-2</c:v>
                </c:pt>
                <c:pt idx="8">
                  <c:v>5.74E-2</c:v>
                </c:pt>
                <c:pt idx="9">
                  <c:v>6.3700000000000007E-2</c:v>
                </c:pt>
                <c:pt idx="10">
                  <c:v>7.1300000000000002E-2</c:v>
                </c:pt>
                <c:pt idx="11">
                  <c:v>7.4899999999999994E-2</c:v>
                </c:pt>
                <c:pt idx="12">
                  <c:v>7.5300000000000006E-2</c:v>
                </c:pt>
                <c:pt idx="13">
                  <c:v>7.5300000000000006E-2</c:v>
                </c:pt>
                <c:pt idx="14">
                  <c:v>7.8299999999999995E-2</c:v>
                </c:pt>
                <c:pt idx="15">
                  <c:v>8.1900000000000001E-2</c:v>
                </c:pt>
                <c:pt idx="16">
                  <c:v>7.9299999999999995E-2</c:v>
                </c:pt>
                <c:pt idx="17">
                  <c:v>6.8599999999999994E-2</c:v>
                </c:pt>
                <c:pt idx="18">
                  <c:v>5.33E-2</c:v>
                </c:pt>
                <c:pt idx="19">
                  <c:v>3.9199999999999999E-2</c:v>
                </c:pt>
                <c:pt idx="20">
                  <c:v>2.9700000000000001E-2</c:v>
                </c:pt>
                <c:pt idx="21">
                  <c:v>2.41E-2</c:v>
                </c:pt>
                <c:pt idx="22">
                  <c:v>1.77E-2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2-4EC3-9B59-D8225C277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43520"/>
        <c:axId val="77245056"/>
      </c:lineChart>
      <c:catAx>
        <c:axId val="7724352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7245056"/>
        <c:crosses val="autoZero"/>
        <c:auto val="1"/>
        <c:lblAlgn val="ctr"/>
        <c:lblOffset val="100"/>
        <c:noMultiLvlLbl val="0"/>
      </c:catAx>
      <c:valAx>
        <c:axId val="772450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724352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[5]Sheet1!$B$5:$B$28</c:f>
              <c:numCache>
                <c:formatCode>General</c:formatCode>
                <c:ptCount val="24"/>
                <c:pt idx="0">
                  <c:v>7.1999999999999998E-3</c:v>
                </c:pt>
                <c:pt idx="1">
                  <c:v>4.7000000000000002E-3</c:v>
                </c:pt>
                <c:pt idx="2">
                  <c:v>4.0000000000000001E-3</c:v>
                </c:pt>
                <c:pt idx="3">
                  <c:v>3.2000000000000002E-3</c:v>
                </c:pt>
                <c:pt idx="4">
                  <c:v>5.1000000000000004E-3</c:v>
                </c:pt>
                <c:pt idx="5">
                  <c:v>1.2200000000000001E-2</c:v>
                </c:pt>
                <c:pt idx="6">
                  <c:v>2.76E-2</c:v>
                </c:pt>
                <c:pt idx="7">
                  <c:v>3.5499999999999997E-2</c:v>
                </c:pt>
                <c:pt idx="8">
                  <c:v>4.5499999999999999E-2</c:v>
                </c:pt>
                <c:pt idx="9">
                  <c:v>4.8000000000000001E-2</c:v>
                </c:pt>
                <c:pt idx="10">
                  <c:v>5.2200000000000003E-2</c:v>
                </c:pt>
                <c:pt idx="11">
                  <c:v>5.79E-2</c:v>
                </c:pt>
                <c:pt idx="12">
                  <c:v>6.4299999999999996E-2</c:v>
                </c:pt>
                <c:pt idx="13">
                  <c:v>6.5600000000000006E-2</c:v>
                </c:pt>
                <c:pt idx="14">
                  <c:v>7.0900000000000005E-2</c:v>
                </c:pt>
                <c:pt idx="15">
                  <c:v>8.1900000000000001E-2</c:v>
                </c:pt>
                <c:pt idx="16">
                  <c:v>9.3700000000000006E-2</c:v>
                </c:pt>
                <c:pt idx="17">
                  <c:v>0.1018</c:v>
                </c:pt>
                <c:pt idx="18">
                  <c:v>6.9400000000000003E-2</c:v>
                </c:pt>
                <c:pt idx="19">
                  <c:v>4.82E-2</c:v>
                </c:pt>
                <c:pt idx="20">
                  <c:v>3.85E-2</c:v>
                </c:pt>
                <c:pt idx="21">
                  <c:v>3.04E-2</c:v>
                </c:pt>
                <c:pt idx="22">
                  <c:v>2.0199999999999999E-2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9-4741-95CD-B38BF109C17C}"/>
            </c:ext>
          </c:extLst>
        </c:ser>
        <c:ser>
          <c:idx val="1"/>
          <c:order val="1"/>
          <c:tx>
            <c:strRef>
              <c:f>[5]Sheet1!$C$4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3.3999999999999998E-3</c:v>
                </c:pt>
                <c:pt idx="2">
                  <c:v>3.5000000000000001E-3</c:v>
                </c:pt>
                <c:pt idx="3">
                  <c:v>4.1000000000000003E-3</c:v>
                </c:pt>
                <c:pt idx="4">
                  <c:v>8.9999999999999993E-3</c:v>
                </c:pt>
                <c:pt idx="5">
                  <c:v>3.09E-2</c:v>
                </c:pt>
                <c:pt idx="6">
                  <c:v>7.3700000000000002E-2</c:v>
                </c:pt>
                <c:pt idx="7">
                  <c:v>8.48E-2</c:v>
                </c:pt>
                <c:pt idx="8">
                  <c:v>7.0199999999999999E-2</c:v>
                </c:pt>
                <c:pt idx="9">
                  <c:v>6.4600000000000005E-2</c:v>
                </c:pt>
                <c:pt idx="10">
                  <c:v>6.5199999999999994E-2</c:v>
                </c:pt>
                <c:pt idx="11">
                  <c:v>6.4699999999999994E-2</c:v>
                </c:pt>
                <c:pt idx="12">
                  <c:v>6.6000000000000003E-2</c:v>
                </c:pt>
                <c:pt idx="13">
                  <c:v>6.4299999999999996E-2</c:v>
                </c:pt>
                <c:pt idx="14">
                  <c:v>6.2600000000000003E-2</c:v>
                </c:pt>
                <c:pt idx="15">
                  <c:v>6.0699999999999997E-2</c:v>
                </c:pt>
                <c:pt idx="16">
                  <c:v>6.0100000000000001E-2</c:v>
                </c:pt>
                <c:pt idx="17">
                  <c:v>5.8799999999999998E-2</c:v>
                </c:pt>
                <c:pt idx="18">
                  <c:v>4.7899999999999998E-2</c:v>
                </c:pt>
                <c:pt idx="19">
                  <c:v>3.4599999999999999E-2</c:v>
                </c:pt>
                <c:pt idx="20">
                  <c:v>2.5700000000000001E-2</c:v>
                </c:pt>
                <c:pt idx="21">
                  <c:v>1.9199999999999998E-2</c:v>
                </c:pt>
                <c:pt idx="22">
                  <c:v>1.3100000000000001E-2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9-4741-95CD-B38BF109C17C}"/>
            </c:ext>
          </c:extLst>
        </c:ser>
        <c:ser>
          <c:idx val="2"/>
          <c:order val="2"/>
          <c:tx>
            <c:strRef>
              <c:f>[5]Sheet1!$D$4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3.8E-3</c:v>
                </c:pt>
                <c:pt idx="3">
                  <c:v>3.7000000000000002E-3</c:v>
                </c:pt>
                <c:pt idx="4">
                  <c:v>7.1000000000000004E-3</c:v>
                </c:pt>
                <c:pt idx="5">
                  <c:v>2.1700000000000001E-2</c:v>
                </c:pt>
                <c:pt idx="6">
                  <c:v>5.0900000000000001E-2</c:v>
                </c:pt>
                <c:pt idx="7">
                  <c:v>6.0400000000000002E-2</c:v>
                </c:pt>
                <c:pt idx="8">
                  <c:v>5.8000000000000003E-2</c:v>
                </c:pt>
                <c:pt idx="9">
                  <c:v>5.6399999999999999E-2</c:v>
                </c:pt>
                <c:pt idx="10">
                  <c:v>5.8799999999999998E-2</c:v>
                </c:pt>
                <c:pt idx="11">
                  <c:v>6.13E-2</c:v>
                </c:pt>
                <c:pt idx="12">
                  <c:v>6.5199999999999994E-2</c:v>
                </c:pt>
                <c:pt idx="13">
                  <c:v>6.5000000000000002E-2</c:v>
                </c:pt>
                <c:pt idx="14">
                  <c:v>6.6699999999999995E-2</c:v>
                </c:pt>
                <c:pt idx="15">
                  <c:v>7.1199999999999999E-2</c:v>
                </c:pt>
                <c:pt idx="16">
                  <c:v>7.6799999999999993E-2</c:v>
                </c:pt>
                <c:pt idx="17">
                  <c:v>8.0100000000000005E-2</c:v>
                </c:pt>
                <c:pt idx="18">
                  <c:v>5.8599999999999999E-2</c:v>
                </c:pt>
                <c:pt idx="19">
                  <c:v>4.1300000000000003E-2</c:v>
                </c:pt>
                <c:pt idx="20">
                  <c:v>3.2099999999999997E-2</c:v>
                </c:pt>
                <c:pt idx="21">
                  <c:v>2.4799999999999999E-2</c:v>
                </c:pt>
                <c:pt idx="22">
                  <c:v>1.66E-2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9-4741-95CD-B38BF109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18432"/>
        <c:axId val="72419968"/>
      </c:lineChart>
      <c:catAx>
        <c:axId val="7241843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419968"/>
        <c:crosses val="autoZero"/>
        <c:auto val="1"/>
        <c:lblAlgn val="ctr"/>
        <c:lblOffset val="100"/>
        <c:noMultiLvlLbl val="0"/>
      </c:catAx>
      <c:valAx>
        <c:axId val="724199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41843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[54]Sheet1!$H$4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[54]Sheet1!$H$5:$H$16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1.23</c:v>
                </c:pt>
                <c:pt idx="2">
                  <c:v>1.28</c:v>
                </c:pt>
                <c:pt idx="3">
                  <c:v>1.1200000000000001</c:v>
                </c:pt>
                <c:pt idx="4">
                  <c:v>0.94</c:v>
                </c:pt>
                <c:pt idx="5">
                  <c:v>0.89</c:v>
                </c:pt>
                <c:pt idx="6">
                  <c:v>0.9</c:v>
                </c:pt>
                <c:pt idx="7">
                  <c:v>0.81</c:v>
                </c:pt>
                <c:pt idx="8">
                  <c:v>0.78</c:v>
                </c:pt>
                <c:pt idx="9">
                  <c:v>0.91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4-45BA-9937-E7956F8F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43680"/>
        <c:axId val="77549568"/>
      </c:lineChart>
      <c:catAx>
        <c:axId val="7754368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7549568"/>
        <c:crosses val="autoZero"/>
        <c:auto val="1"/>
        <c:lblAlgn val="ctr"/>
        <c:lblOffset val="100"/>
        <c:noMultiLvlLbl val="0"/>
      </c:catAx>
      <c:valAx>
        <c:axId val="7754956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7543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[53]Sheet1!$B$5:$B$28</c:f>
              <c:numCache>
                <c:formatCode>General</c:formatCode>
                <c:ptCount val="24"/>
                <c:pt idx="0">
                  <c:v>4.5999999999999999E-3</c:v>
                </c:pt>
                <c:pt idx="1">
                  <c:v>2.3E-3</c:v>
                </c:pt>
                <c:pt idx="2">
                  <c:v>1.5E-3</c:v>
                </c:pt>
                <c:pt idx="3">
                  <c:v>1.6999999999999999E-3</c:v>
                </c:pt>
                <c:pt idx="4">
                  <c:v>4.1000000000000003E-3</c:v>
                </c:pt>
                <c:pt idx="5">
                  <c:v>7.4999999999999997E-3</c:v>
                </c:pt>
                <c:pt idx="6">
                  <c:v>1.9E-2</c:v>
                </c:pt>
                <c:pt idx="7">
                  <c:v>3.7600000000000001E-2</c:v>
                </c:pt>
                <c:pt idx="8">
                  <c:v>4.7699999999999999E-2</c:v>
                </c:pt>
                <c:pt idx="9">
                  <c:v>5.8400000000000001E-2</c:v>
                </c:pt>
                <c:pt idx="10">
                  <c:v>6.8099999999999994E-2</c:v>
                </c:pt>
                <c:pt idx="11">
                  <c:v>7.1999999999999995E-2</c:v>
                </c:pt>
                <c:pt idx="12">
                  <c:v>7.4200000000000002E-2</c:v>
                </c:pt>
                <c:pt idx="13">
                  <c:v>7.5800000000000006E-2</c:v>
                </c:pt>
                <c:pt idx="14">
                  <c:v>8.09E-2</c:v>
                </c:pt>
                <c:pt idx="15">
                  <c:v>8.9700000000000002E-2</c:v>
                </c:pt>
                <c:pt idx="16">
                  <c:v>9.0399999999999994E-2</c:v>
                </c:pt>
                <c:pt idx="17">
                  <c:v>7.9699999999999993E-2</c:v>
                </c:pt>
                <c:pt idx="18">
                  <c:v>5.8400000000000001E-2</c:v>
                </c:pt>
                <c:pt idx="19">
                  <c:v>4.0399999999999998E-2</c:v>
                </c:pt>
                <c:pt idx="20">
                  <c:v>3.09E-2</c:v>
                </c:pt>
                <c:pt idx="21">
                  <c:v>2.4799999999999999E-2</c:v>
                </c:pt>
                <c:pt idx="22">
                  <c:v>1.8499999999999999E-2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2-4EB8-AB2B-141AD1A1C596}"/>
            </c:ext>
          </c:extLst>
        </c:ser>
        <c:ser>
          <c:idx val="1"/>
          <c:order val="1"/>
          <c:tx>
            <c:strRef>
              <c:f>[53]Sheet1!$C$4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[53]Sheet1!$C$5:$C$28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2.7000000000000001E-3</c:v>
                </c:pt>
                <c:pt idx="2">
                  <c:v>1.6999999999999999E-3</c:v>
                </c:pt>
                <c:pt idx="3">
                  <c:v>1.8E-3</c:v>
                </c:pt>
                <c:pt idx="4">
                  <c:v>3.5000000000000001E-3</c:v>
                </c:pt>
                <c:pt idx="5">
                  <c:v>1.2800000000000001E-2</c:v>
                </c:pt>
                <c:pt idx="6">
                  <c:v>3.5499999999999997E-2</c:v>
                </c:pt>
                <c:pt idx="7">
                  <c:v>6.4899999999999999E-2</c:v>
                </c:pt>
                <c:pt idx="8">
                  <c:v>6.9900000000000004E-2</c:v>
                </c:pt>
                <c:pt idx="9">
                  <c:v>6.9500000000000006E-2</c:v>
                </c:pt>
                <c:pt idx="10">
                  <c:v>7.2700000000000001E-2</c:v>
                </c:pt>
                <c:pt idx="11">
                  <c:v>7.6499999999999999E-2</c:v>
                </c:pt>
                <c:pt idx="12">
                  <c:v>7.5999999999999998E-2</c:v>
                </c:pt>
                <c:pt idx="13">
                  <c:v>7.4700000000000003E-2</c:v>
                </c:pt>
                <c:pt idx="14">
                  <c:v>7.4800000000000005E-2</c:v>
                </c:pt>
                <c:pt idx="15">
                  <c:v>7.2400000000000006E-2</c:v>
                </c:pt>
                <c:pt idx="16">
                  <c:v>6.7299999999999999E-2</c:v>
                </c:pt>
                <c:pt idx="17">
                  <c:v>5.79E-2</c:v>
                </c:pt>
                <c:pt idx="18">
                  <c:v>4.7300000000000002E-2</c:v>
                </c:pt>
                <c:pt idx="19">
                  <c:v>3.5900000000000001E-2</c:v>
                </c:pt>
                <c:pt idx="20">
                  <c:v>2.7900000000000001E-2</c:v>
                </c:pt>
                <c:pt idx="21">
                  <c:v>2.3099999999999999E-2</c:v>
                </c:pt>
                <c:pt idx="22">
                  <c:v>1.66E-2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2-4EB8-AB2B-141AD1A1C596}"/>
            </c:ext>
          </c:extLst>
        </c:ser>
        <c:ser>
          <c:idx val="2"/>
          <c:order val="2"/>
          <c:tx>
            <c:strRef>
              <c:f>[53]Sheet1!$D$4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[53]Sheet1!$D$5:$D$28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2.5000000000000001E-3</c:v>
                </c:pt>
                <c:pt idx="2">
                  <c:v>1.6000000000000001E-3</c:v>
                </c:pt>
                <c:pt idx="3">
                  <c:v>1.8E-3</c:v>
                </c:pt>
                <c:pt idx="4">
                  <c:v>3.8E-3</c:v>
                </c:pt>
                <c:pt idx="5">
                  <c:v>1.0200000000000001E-2</c:v>
                </c:pt>
                <c:pt idx="6">
                  <c:v>2.7199999999999998E-2</c:v>
                </c:pt>
                <c:pt idx="7">
                  <c:v>5.1200000000000002E-2</c:v>
                </c:pt>
                <c:pt idx="8">
                  <c:v>5.8799999999999998E-2</c:v>
                </c:pt>
                <c:pt idx="9">
                  <c:v>6.3899999999999998E-2</c:v>
                </c:pt>
                <c:pt idx="10">
                  <c:v>7.0400000000000004E-2</c:v>
                </c:pt>
                <c:pt idx="11">
                  <c:v>7.4200000000000002E-2</c:v>
                </c:pt>
                <c:pt idx="12">
                  <c:v>7.51E-2</c:v>
                </c:pt>
                <c:pt idx="13">
                  <c:v>7.5200000000000003E-2</c:v>
                </c:pt>
                <c:pt idx="14">
                  <c:v>7.7799999999999994E-2</c:v>
                </c:pt>
                <c:pt idx="15">
                  <c:v>8.1000000000000003E-2</c:v>
                </c:pt>
                <c:pt idx="16">
                  <c:v>7.8799999999999995E-2</c:v>
                </c:pt>
                <c:pt idx="17">
                  <c:v>6.88E-2</c:v>
                </c:pt>
                <c:pt idx="18">
                  <c:v>5.28E-2</c:v>
                </c:pt>
                <c:pt idx="19">
                  <c:v>3.8100000000000002E-2</c:v>
                </c:pt>
                <c:pt idx="20">
                  <c:v>2.9399999999999999E-2</c:v>
                </c:pt>
                <c:pt idx="21">
                  <c:v>2.4E-2</c:v>
                </c:pt>
                <c:pt idx="22">
                  <c:v>1.7500000000000002E-2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2-4EB8-AB2B-141AD1A1C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[53]Sheet1!$H$5:$H$16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1.24</c:v>
                </c:pt>
                <c:pt idx="3">
                  <c:v>1.1200000000000001</c:v>
                </c:pt>
                <c:pt idx="4">
                  <c:v>0.94</c:v>
                </c:pt>
                <c:pt idx="5">
                  <c:v>0.87</c:v>
                </c:pt>
                <c:pt idx="6">
                  <c:v>0.91</c:v>
                </c:pt>
                <c:pt idx="7">
                  <c:v>0.82</c:v>
                </c:pt>
                <c:pt idx="8">
                  <c:v>0.79</c:v>
                </c:pt>
                <c:pt idx="9">
                  <c:v>0.89</c:v>
                </c:pt>
                <c:pt idx="10">
                  <c:v>1.03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7-42CA-B7AB-05BC6DC9B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[56]Sheet1!$B$5:$B$28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5.7000000000000002E-3</c:v>
                </c:pt>
                <c:pt idx="2">
                  <c:v>4.4999999999999997E-3</c:v>
                </c:pt>
                <c:pt idx="3">
                  <c:v>2.8E-3</c:v>
                </c:pt>
                <c:pt idx="4">
                  <c:v>2.8999999999999998E-3</c:v>
                </c:pt>
                <c:pt idx="5">
                  <c:v>6.1000000000000004E-3</c:v>
                </c:pt>
                <c:pt idx="6">
                  <c:v>1.9800000000000002E-2</c:v>
                </c:pt>
                <c:pt idx="7">
                  <c:v>3.5700000000000003E-2</c:v>
                </c:pt>
                <c:pt idx="8">
                  <c:v>4.1700000000000001E-2</c:v>
                </c:pt>
                <c:pt idx="9">
                  <c:v>4.8599999999999997E-2</c:v>
                </c:pt>
                <c:pt idx="10">
                  <c:v>5.62E-2</c:v>
                </c:pt>
                <c:pt idx="11">
                  <c:v>6.2300000000000001E-2</c:v>
                </c:pt>
                <c:pt idx="12">
                  <c:v>6.6299999999999998E-2</c:v>
                </c:pt>
                <c:pt idx="13">
                  <c:v>6.9699999999999998E-2</c:v>
                </c:pt>
                <c:pt idx="14">
                  <c:v>7.5800000000000006E-2</c:v>
                </c:pt>
                <c:pt idx="15">
                  <c:v>8.6400000000000005E-2</c:v>
                </c:pt>
                <c:pt idx="16">
                  <c:v>9.2200000000000004E-2</c:v>
                </c:pt>
                <c:pt idx="17">
                  <c:v>8.4400000000000003E-2</c:v>
                </c:pt>
                <c:pt idx="18">
                  <c:v>6.3500000000000001E-2</c:v>
                </c:pt>
                <c:pt idx="19">
                  <c:v>4.6800000000000001E-2</c:v>
                </c:pt>
                <c:pt idx="20">
                  <c:v>3.7699999999999997E-2</c:v>
                </c:pt>
                <c:pt idx="21">
                  <c:v>3.4799999999999998E-2</c:v>
                </c:pt>
                <c:pt idx="22">
                  <c:v>2.87E-2</c:v>
                </c:pt>
                <c:pt idx="23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E-4867-8B5E-06034CB19639}"/>
            </c:ext>
          </c:extLst>
        </c:ser>
        <c:ser>
          <c:idx val="1"/>
          <c:order val="1"/>
          <c:tx>
            <c:strRef>
              <c:f>[56]Sheet1!$C$4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[56]Sheet1!$C$5:$C$28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2.8E-3</c:v>
                </c:pt>
                <c:pt idx="4">
                  <c:v>5.1000000000000004E-3</c:v>
                </c:pt>
                <c:pt idx="5">
                  <c:v>1.77E-2</c:v>
                </c:pt>
                <c:pt idx="6">
                  <c:v>4.1399999999999999E-2</c:v>
                </c:pt>
                <c:pt idx="7">
                  <c:v>6.8000000000000005E-2</c:v>
                </c:pt>
                <c:pt idx="8">
                  <c:v>7.46E-2</c:v>
                </c:pt>
                <c:pt idx="9">
                  <c:v>7.17E-2</c:v>
                </c:pt>
                <c:pt idx="10">
                  <c:v>7.1800000000000003E-2</c:v>
                </c:pt>
                <c:pt idx="11">
                  <c:v>7.3899999999999993E-2</c:v>
                </c:pt>
                <c:pt idx="12">
                  <c:v>7.3400000000000007E-2</c:v>
                </c:pt>
                <c:pt idx="13">
                  <c:v>6.8599999999999994E-2</c:v>
                </c:pt>
                <c:pt idx="14">
                  <c:v>6.8099999999999994E-2</c:v>
                </c:pt>
                <c:pt idx="15">
                  <c:v>6.59E-2</c:v>
                </c:pt>
                <c:pt idx="16">
                  <c:v>6.2E-2</c:v>
                </c:pt>
                <c:pt idx="17">
                  <c:v>5.8099999999999999E-2</c:v>
                </c:pt>
                <c:pt idx="18">
                  <c:v>4.9000000000000002E-2</c:v>
                </c:pt>
                <c:pt idx="19">
                  <c:v>3.7600000000000001E-2</c:v>
                </c:pt>
                <c:pt idx="20">
                  <c:v>2.9600000000000001E-2</c:v>
                </c:pt>
                <c:pt idx="21">
                  <c:v>2.3300000000000001E-2</c:v>
                </c:pt>
                <c:pt idx="22">
                  <c:v>1.61E-2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E-4867-8B5E-06034CB19639}"/>
            </c:ext>
          </c:extLst>
        </c:ser>
        <c:ser>
          <c:idx val="2"/>
          <c:order val="2"/>
          <c:tx>
            <c:strRef>
              <c:f>[56]Sheet1!$D$4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[56]Sheet1!$D$5:$D$28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2.8E-3</c:v>
                </c:pt>
                <c:pt idx="4">
                  <c:v>4.0000000000000001E-3</c:v>
                </c:pt>
                <c:pt idx="5">
                  <c:v>1.2E-2</c:v>
                </c:pt>
                <c:pt idx="6">
                  <c:v>3.0700000000000002E-2</c:v>
                </c:pt>
                <c:pt idx="7">
                  <c:v>5.21E-2</c:v>
                </c:pt>
                <c:pt idx="8">
                  <c:v>5.8400000000000001E-2</c:v>
                </c:pt>
                <c:pt idx="9">
                  <c:v>6.0299999999999999E-2</c:v>
                </c:pt>
                <c:pt idx="10">
                  <c:v>6.4100000000000004E-2</c:v>
                </c:pt>
                <c:pt idx="11">
                  <c:v>6.8199999999999997E-2</c:v>
                </c:pt>
                <c:pt idx="12">
                  <c:v>6.9900000000000004E-2</c:v>
                </c:pt>
                <c:pt idx="13">
                  <c:v>6.9099999999999995E-2</c:v>
                </c:pt>
                <c:pt idx="14">
                  <c:v>7.1900000000000006E-2</c:v>
                </c:pt>
                <c:pt idx="15">
                  <c:v>7.5999999999999998E-2</c:v>
                </c:pt>
                <c:pt idx="16">
                  <c:v>7.6899999999999996E-2</c:v>
                </c:pt>
                <c:pt idx="17">
                  <c:v>7.1099999999999997E-2</c:v>
                </c:pt>
                <c:pt idx="18">
                  <c:v>5.6099999999999997E-2</c:v>
                </c:pt>
                <c:pt idx="19">
                  <c:v>4.2099999999999999E-2</c:v>
                </c:pt>
                <c:pt idx="20">
                  <c:v>3.3599999999999998E-2</c:v>
                </c:pt>
                <c:pt idx="21">
                  <c:v>2.9000000000000001E-2</c:v>
                </c:pt>
                <c:pt idx="22">
                  <c:v>2.23E-2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E-4867-8B5E-06034CB19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26560"/>
        <c:axId val="78228096"/>
      </c:lineChart>
      <c:catAx>
        <c:axId val="782265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228096"/>
        <c:crosses val="autoZero"/>
        <c:auto val="1"/>
        <c:lblAlgn val="ctr"/>
        <c:lblOffset val="100"/>
        <c:noMultiLvlLbl val="0"/>
      </c:catAx>
      <c:valAx>
        <c:axId val="78228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2265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[56]Sheet1!$H$4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[56]Sheet1!$H$5:$H$16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1.1100000000000001</c:v>
                </c:pt>
                <c:pt idx="2">
                  <c:v>1.17</c:v>
                </c:pt>
                <c:pt idx="3">
                  <c:v>1.0900000000000001</c:v>
                </c:pt>
                <c:pt idx="4">
                  <c:v>0.98</c:v>
                </c:pt>
                <c:pt idx="5">
                  <c:v>0.93</c:v>
                </c:pt>
                <c:pt idx="6">
                  <c:v>0.92</c:v>
                </c:pt>
                <c:pt idx="7">
                  <c:v>0.89</c:v>
                </c:pt>
                <c:pt idx="8">
                  <c:v>0.88</c:v>
                </c:pt>
                <c:pt idx="9">
                  <c:v>0.95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D-4C7D-A414-C7518B614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96"/>
        <c:axId val="78331904"/>
      </c:lineChart>
      <c:catAx>
        <c:axId val="782440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331904"/>
        <c:crosses val="autoZero"/>
        <c:auto val="1"/>
        <c:lblAlgn val="ctr"/>
        <c:lblOffset val="100"/>
        <c:noMultiLvlLbl val="0"/>
      </c:catAx>
      <c:valAx>
        <c:axId val="7833190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244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[55]Sheet1!$B$5:$B$28</c:f>
              <c:numCache>
                <c:formatCode>General</c:formatCode>
                <c:ptCount val="24"/>
                <c:pt idx="0">
                  <c:v>8.6E-3</c:v>
                </c:pt>
                <c:pt idx="1">
                  <c:v>5.5999999999999999E-3</c:v>
                </c:pt>
                <c:pt idx="2">
                  <c:v>4.4000000000000003E-3</c:v>
                </c:pt>
                <c:pt idx="3">
                  <c:v>2.7000000000000001E-3</c:v>
                </c:pt>
                <c:pt idx="4">
                  <c:v>3.0999999999999999E-3</c:v>
                </c:pt>
                <c:pt idx="5">
                  <c:v>6.4000000000000003E-3</c:v>
                </c:pt>
                <c:pt idx="6">
                  <c:v>2.0299999999999999E-2</c:v>
                </c:pt>
                <c:pt idx="7">
                  <c:v>3.56E-2</c:v>
                </c:pt>
                <c:pt idx="8">
                  <c:v>4.1599999999999998E-2</c:v>
                </c:pt>
                <c:pt idx="9">
                  <c:v>4.8500000000000001E-2</c:v>
                </c:pt>
                <c:pt idx="10">
                  <c:v>5.67E-2</c:v>
                </c:pt>
                <c:pt idx="11">
                  <c:v>6.2799999999999995E-2</c:v>
                </c:pt>
                <c:pt idx="12">
                  <c:v>6.7100000000000007E-2</c:v>
                </c:pt>
                <c:pt idx="13">
                  <c:v>7.0099999999999996E-2</c:v>
                </c:pt>
                <c:pt idx="14">
                  <c:v>7.6799999999999993E-2</c:v>
                </c:pt>
                <c:pt idx="15">
                  <c:v>8.6999999999999994E-2</c:v>
                </c:pt>
                <c:pt idx="16">
                  <c:v>9.1600000000000001E-2</c:v>
                </c:pt>
                <c:pt idx="17">
                  <c:v>8.2000000000000003E-2</c:v>
                </c:pt>
                <c:pt idx="18">
                  <c:v>6.3799999999999996E-2</c:v>
                </c:pt>
                <c:pt idx="19">
                  <c:v>4.6899999999999997E-2</c:v>
                </c:pt>
                <c:pt idx="20">
                  <c:v>3.8100000000000002E-2</c:v>
                </c:pt>
                <c:pt idx="21">
                  <c:v>3.4299999999999997E-2</c:v>
                </c:pt>
                <c:pt idx="22">
                  <c:v>2.8000000000000001E-2</c:v>
                </c:pt>
                <c:pt idx="23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7-4785-BC26-BA5130FE87BA}"/>
            </c:ext>
          </c:extLst>
        </c:ser>
        <c:ser>
          <c:idx val="1"/>
          <c:order val="1"/>
          <c:tx>
            <c:strRef>
              <c:f>[55]Sheet1!$C$4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[55]Sheet1!$C$5:$C$28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2.5000000000000001E-3</c:v>
                </c:pt>
                <c:pt idx="4">
                  <c:v>5.7000000000000002E-3</c:v>
                </c:pt>
                <c:pt idx="5">
                  <c:v>1.78E-2</c:v>
                </c:pt>
                <c:pt idx="6">
                  <c:v>4.3499999999999997E-2</c:v>
                </c:pt>
                <c:pt idx="7">
                  <c:v>6.9000000000000006E-2</c:v>
                </c:pt>
                <c:pt idx="8">
                  <c:v>7.46E-2</c:v>
                </c:pt>
                <c:pt idx="9">
                  <c:v>7.2499999999999995E-2</c:v>
                </c:pt>
                <c:pt idx="10">
                  <c:v>7.2700000000000001E-2</c:v>
                </c:pt>
                <c:pt idx="11">
                  <c:v>7.46E-2</c:v>
                </c:pt>
                <c:pt idx="12">
                  <c:v>7.3099999999999998E-2</c:v>
                </c:pt>
                <c:pt idx="13">
                  <c:v>6.93E-2</c:v>
                </c:pt>
                <c:pt idx="14">
                  <c:v>6.8099999999999994E-2</c:v>
                </c:pt>
                <c:pt idx="15">
                  <c:v>6.5100000000000005E-2</c:v>
                </c:pt>
                <c:pt idx="16">
                  <c:v>6.1100000000000002E-2</c:v>
                </c:pt>
                <c:pt idx="17">
                  <c:v>5.7700000000000001E-2</c:v>
                </c:pt>
                <c:pt idx="18">
                  <c:v>4.8099999999999997E-2</c:v>
                </c:pt>
                <c:pt idx="19">
                  <c:v>3.6499999999999998E-2</c:v>
                </c:pt>
                <c:pt idx="20">
                  <c:v>2.9100000000000001E-2</c:v>
                </c:pt>
                <c:pt idx="21">
                  <c:v>2.2700000000000001E-2</c:v>
                </c:pt>
                <c:pt idx="22">
                  <c:v>1.5599999999999999E-2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7-4785-BC26-BA5130FE87BA}"/>
            </c:ext>
          </c:extLst>
        </c:ser>
        <c:ser>
          <c:idx val="2"/>
          <c:order val="2"/>
          <c:tx>
            <c:strRef>
              <c:f>[55]Sheet1!$D$4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[55]Sheet1!$D$5:$D$28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4.7000000000000002E-3</c:v>
                </c:pt>
                <c:pt idx="2">
                  <c:v>3.8E-3</c:v>
                </c:pt>
                <c:pt idx="3">
                  <c:v>2.5999999999999999E-3</c:v>
                </c:pt>
                <c:pt idx="4">
                  <c:v>4.4000000000000003E-3</c:v>
                </c:pt>
                <c:pt idx="5">
                  <c:v>1.2200000000000001E-2</c:v>
                </c:pt>
                <c:pt idx="6">
                  <c:v>3.2099999999999997E-2</c:v>
                </c:pt>
                <c:pt idx="7">
                  <c:v>5.2699999999999997E-2</c:v>
                </c:pt>
                <c:pt idx="8">
                  <c:v>5.8500000000000003E-2</c:v>
                </c:pt>
                <c:pt idx="9">
                  <c:v>6.08E-2</c:v>
                </c:pt>
                <c:pt idx="10">
                  <c:v>6.4899999999999999E-2</c:v>
                </c:pt>
                <c:pt idx="11">
                  <c:v>6.88E-2</c:v>
                </c:pt>
                <c:pt idx="12">
                  <c:v>7.0199999999999999E-2</c:v>
                </c:pt>
                <c:pt idx="13">
                  <c:v>6.9699999999999998E-2</c:v>
                </c:pt>
                <c:pt idx="14">
                  <c:v>7.2300000000000003E-2</c:v>
                </c:pt>
                <c:pt idx="15">
                  <c:v>7.5800000000000006E-2</c:v>
                </c:pt>
                <c:pt idx="16">
                  <c:v>7.5999999999999998E-2</c:v>
                </c:pt>
                <c:pt idx="17">
                  <c:v>6.9599999999999995E-2</c:v>
                </c:pt>
                <c:pt idx="18">
                  <c:v>5.5800000000000002E-2</c:v>
                </c:pt>
                <c:pt idx="19">
                  <c:v>4.1599999999999998E-2</c:v>
                </c:pt>
                <c:pt idx="20">
                  <c:v>3.3500000000000002E-2</c:v>
                </c:pt>
                <c:pt idx="21">
                  <c:v>2.8400000000000002E-2</c:v>
                </c:pt>
                <c:pt idx="22">
                  <c:v>2.1700000000000001E-2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7-4785-BC26-BA5130FE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[55]Sheet1!$H$5:$H$16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1.19</c:v>
                </c:pt>
                <c:pt idx="2">
                  <c:v>1.2</c:v>
                </c:pt>
                <c:pt idx="3">
                  <c:v>1.0900000000000001</c:v>
                </c:pt>
                <c:pt idx="4">
                  <c:v>0.97</c:v>
                </c:pt>
                <c:pt idx="5">
                  <c:v>0.91</c:v>
                </c:pt>
                <c:pt idx="6">
                  <c:v>0.92</c:v>
                </c:pt>
                <c:pt idx="7">
                  <c:v>0.89</c:v>
                </c:pt>
                <c:pt idx="8">
                  <c:v>0.74</c:v>
                </c:pt>
                <c:pt idx="9">
                  <c:v>0.97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4-4B74-9B9F-8A6BC8A0C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[58]Sheet1!$B$5:$B$28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4.0000000000000001E-3</c:v>
                </c:pt>
                <c:pt idx="2">
                  <c:v>2.5000000000000001E-3</c:v>
                </c:pt>
                <c:pt idx="3">
                  <c:v>1.4E-3</c:v>
                </c:pt>
                <c:pt idx="4">
                  <c:v>2E-3</c:v>
                </c:pt>
                <c:pt idx="5">
                  <c:v>4.7999999999999996E-3</c:v>
                </c:pt>
                <c:pt idx="6">
                  <c:v>1.5299999999999999E-2</c:v>
                </c:pt>
                <c:pt idx="7">
                  <c:v>3.1199999999999999E-2</c:v>
                </c:pt>
                <c:pt idx="8">
                  <c:v>4.2599999999999999E-2</c:v>
                </c:pt>
                <c:pt idx="9">
                  <c:v>5.0299999999999997E-2</c:v>
                </c:pt>
                <c:pt idx="10">
                  <c:v>5.96E-2</c:v>
                </c:pt>
                <c:pt idx="11">
                  <c:v>6.5299999999999997E-2</c:v>
                </c:pt>
                <c:pt idx="12">
                  <c:v>7.1099999999999997E-2</c:v>
                </c:pt>
                <c:pt idx="13">
                  <c:v>7.3899999999999993E-2</c:v>
                </c:pt>
                <c:pt idx="14">
                  <c:v>8.14E-2</c:v>
                </c:pt>
                <c:pt idx="15">
                  <c:v>9.2200000000000004E-2</c:v>
                </c:pt>
                <c:pt idx="16">
                  <c:v>9.7199999999999995E-2</c:v>
                </c:pt>
                <c:pt idx="17">
                  <c:v>8.7599999999999997E-2</c:v>
                </c:pt>
                <c:pt idx="18">
                  <c:v>6.2799999999999995E-2</c:v>
                </c:pt>
                <c:pt idx="19">
                  <c:v>4.2500000000000003E-2</c:v>
                </c:pt>
                <c:pt idx="20">
                  <c:v>3.2199999999999999E-2</c:v>
                </c:pt>
                <c:pt idx="21">
                  <c:v>3.1199999999999999E-2</c:v>
                </c:pt>
                <c:pt idx="22">
                  <c:v>2.5999999999999999E-2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1-4E93-90DC-3C6C1578A06B}"/>
            </c:ext>
          </c:extLst>
        </c:ser>
        <c:ser>
          <c:idx val="1"/>
          <c:order val="1"/>
          <c:tx>
            <c:strRef>
              <c:f>[58]Sheet1!$C$4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[58]Sheet1!$C$5:$C$28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2.5999999999999999E-3</c:v>
                </c:pt>
                <c:pt idx="2">
                  <c:v>2.2000000000000001E-3</c:v>
                </c:pt>
                <c:pt idx="3">
                  <c:v>1.9E-3</c:v>
                </c:pt>
                <c:pt idx="4">
                  <c:v>4.4000000000000003E-3</c:v>
                </c:pt>
                <c:pt idx="5">
                  <c:v>1.7600000000000001E-2</c:v>
                </c:pt>
                <c:pt idx="6">
                  <c:v>4.3400000000000001E-2</c:v>
                </c:pt>
                <c:pt idx="7">
                  <c:v>7.0499999999999993E-2</c:v>
                </c:pt>
                <c:pt idx="8">
                  <c:v>7.6899999999999996E-2</c:v>
                </c:pt>
                <c:pt idx="9">
                  <c:v>7.3599999999999999E-2</c:v>
                </c:pt>
                <c:pt idx="10">
                  <c:v>7.4999999999999997E-2</c:v>
                </c:pt>
                <c:pt idx="11">
                  <c:v>7.6499999999999999E-2</c:v>
                </c:pt>
                <c:pt idx="12">
                  <c:v>7.51E-2</c:v>
                </c:pt>
                <c:pt idx="13">
                  <c:v>7.0499999999999993E-2</c:v>
                </c:pt>
                <c:pt idx="14">
                  <c:v>7.2499999999999995E-2</c:v>
                </c:pt>
                <c:pt idx="15">
                  <c:v>7.1400000000000005E-2</c:v>
                </c:pt>
                <c:pt idx="16">
                  <c:v>6.5500000000000003E-2</c:v>
                </c:pt>
                <c:pt idx="17">
                  <c:v>5.45E-2</c:v>
                </c:pt>
                <c:pt idx="18">
                  <c:v>4.4600000000000001E-2</c:v>
                </c:pt>
                <c:pt idx="19">
                  <c:v>3.2899999999999999E-2</c:v>
                </c:pt>
                <c:pt idx="20">
                  <c:v>2.5399999999999999E-2</c:v>
                </c:pt>
                <c:pt idx="21">
                  <c:v>1.89E-2</c:v>
                </c:pt>
                <c:pt idx="22">
                  <c:v>1.3299999999999999E-2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1-4E93-90DC-3C6C1578A06B}"/>
            </c:ext>
          </c:extLst>
        </c:ser>
        <c:ser>
          <c:idx val="2"/>
          <c:order val="2"/>
          <c:tx>
            <c:strRef>
              <c:f>[58]Sheet1!$D$4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[58]Sheet1!$D$5:$D$28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1.1299999999999999E-2</c:v>
                </c:pt>
                <c:pt idx="6">
                  <c:v>2.9499999999999998E-2</c:v>
                </c:pt>
                <c:pt idx="7">
                  <c:v>5.11E-2</c:v>
                </c:pt>
                <c:pt idx="8">
                  <c:v>0.06</c:v>
                </c:pt>
                <c:pt idx="9">
                  <c:v>6.2100000000000002E-2</c:v>
                </c:pt>
                <c:pt idx="10">
                  <c:v>6.7400000000000002E-2</c:v>
                </c:pt>
                <c:pt idx="11">
                  <c:v>7.0999999999999994E-2</c:v>
                </c:pt>
                <c:pt idx="12">
                  <c:v>7.3099999999999998E-2</c:v>
                </c:pt>
                <c:pt idx="13">
                  <c:v>7.22E-2</c:v>
                </c:pt>
                <c:pt idx="14">
                  <c:v>7.6899999999999996E-2</c:v>
                </c:pt>
                <c:pt idx="15">
                  <c:v>8.1699999999999995E-2</c:v>
                </c:pt>
                <c:pt idx="16">
                  <c:v>8.1100000000000005E-2</c:v>
                </c:pt>
                <c:pt idx="17">
                  <c:v>7.0900000000000005E-2</c:v>
                </c:pt>
                <c:pt idx="18">
                  <c:v>5.3600000000000002E-2</c:v>
                </c:pt>
                <c:pt idx="19">
                  <c:v>3.7600000000000001E-2</c:v>
                </c:pt>
                <c:pt idx="20">
                  <c:v>2.87E-2</c:v>
                </c:pt>
                <c:pt idx="21">
                  <c:v>2.5000000000000001E-2</c:v>
                </c:pt>
                <c:pt idx="22">
                  <c:v>1.9599999999999999E-2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1-4E93-90DC-3C6C1578A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4016"/>
        <c:axId val="78375552"/>
      </c:lineChart>
      <c:catAx>
        <c:axId val="7837401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375552"/>
        <c:crosses val="autoZero"/>
        <c:auto val="1"/>
        <c:lblAlgn val="ctr"/>
        <c:lblOffset val="100"/>
        <c:noMultiLvlLbl val="0"/>
      </c:catAx>
      <c:valAx>
        <c:axId val="783755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37401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[58]Sheet1!$H$4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[58]Sheet1!$H$5:$H$16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1.2</c:v>
                </c:pt>
                <c:pt idx="2">
                  <c:v>1.25</c:v>
                </c:pt>
                <c:pt idx="3">
                  <c:v>1.0900000000000001</c:v>
                </c:pt>
                <c:pt idx="4">
                  <c:v>0.94</c:v>
                </c:pt>
                <c:pt idx="5">
                  <c:v>0.88</c:v>
                </c:pt>
                <c:pt idx="6">
                  <c:v>0.87</c:v>
                </c:pt>
                <c:pt idx="7">
                  <c:v>0.84</c:v>
                </c:pt>
                <c:pt idx="8">
                  <c:v>0.83</c:v>
                </c:pt>
                <c:pt idx="9">
                  <c:v>6.2099993228912354E-2</c:v>
                </c:pt>
                <c:pt idx="10">
                  <c:v>6.7399978637695313E-2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9-42DB-A70E-C85C33F5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77568"/>
        <c:axId val="78487552"/>
      </c:lineChart>
      <c:catAx>
        <c:axId val="7847756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487552"/>
        <c:crosses val="autoZero"/>
        <c:auto val="1"/>
        <c:lblAlgn val="ctr"/>
        <c:lblOffset val="100"/>
        <c:noMultiLvlLbl val="0"/>
      </c:catAx>
      <c:valAx>
        <c:axId val="7848755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477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[57]Sheet1!$B$5:$B$28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1.4E-3</c:v>
                </c:pt>
                <c:pt idx="4">
                  <c:v>2.2000000000000001E-3</c:v>
                </c:pt>
                <c:pt idx="5">
                  <c:v>5.0000000000000001E-3</c:v>
                </c:pt>
                <c:pt idx="6">
                  <c:v>1.66E-2</c:v>
                </c:pt>
                <c:pt idx="7">
                  <c:v>3.3300000000000003E-2</c:v>
                </c:pt>
                <c:pt idx="8">
                  <c:v>4.2500000000000003E-2</c:v>
                </c:pt>
                <c:pt idx="9">
                  <c:v>5.0700000000000002E-2</c:v>
                </c:pt>
                <c:pt idx="10">
                  <c:v>5.9799999999999999E-2</c:v>
                </c:pt>
                <c:pt idx="11">
                  <c:v>6.5199999999999994E-2</c:v>
                </c:pt>
                <c:pt idx="12">
                  <c:v>7.1999999999999995E-2</c:v>
                </c:pt>
                <c:pt idx="13">
                  <c:v>7.3800000000000004E-2</c:v>
                </c:pt>
                <c:pt idx="14">
                  <c:v>8.2299999999999998E-2</c:v>
                </c:pt>
                <c:pt idx="15">
                  <c:v>9.3399999999999997E-2</c:v>
                </c:pt>
                <c:pt idx="16">
                  <c:v>9.7500000000000003E-2</c:v>
                </c:pt>
                <c:pt idx="17">
                  <c:v>8.5599999999999996E-2</c:v>
                </c:pt>
                <c:pt idx="18">
                  <c:v>6.2399999999999997E-2</c:v>
                </c:pt>
                <c:pt idx="19">
                  <c:v>4.2000000000000003E-2</c:v>
                </c:pt>
                <c:pt idx="20">
                  <c:v>3.1399999999999997E-2</c:v>
                </c:pt>
                <c:pt idx="21">
                  <c:v>3.1E-2</c:v>
                </c:pt>
                <c:pt idx="22">
                  <c:v>2.47E-2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1-4A4D-A8E6-507BE599C864}"/>
            </c:ext>
          </c:extLst>
        </c:ser>
        <c:ser>
          <c:idx val="1"/>
          <c:order val="1"/>
          <c:tx>
            <c:strRef>
              <c:f>[57]Sheet1!$C$4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[57]Sheet1!$C$5:$C$28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1.8E-3</c:v>
                </c:pt>
                <c:pt idx="4">
                  <c:v>5.0000000000000001E-3</c:v>
                </c:pt>
                <c:pt idx="5">
                  <c:v>1.9E-2</c:v>
                </c:pt>
                <c:pt idx="6">
                  <c:v>4.6699999999999998E-2</c:v>
                </c:pt>
                <c:pt idx="7">
                  <c:v>7.3200000000000001E-2</c:v>
                </c:pt>
                <c:pt idx="8">
                  <c:v>7.6499999999999999E-2</c:v>
                </c:pt>
                <c:pt idx="9">
                  <c:v>7.3400000000000007E-2</c:v>
                </c:pt>
                <c:pt idx="10">
                  <c:v>7.46E-2</c:v>
                </c:pt>
                <c:pt idx="11">
                  <c:v>7.6399999999999996E-2</c:v>
                </c:pt>
                <c:pt idx="12">
                  <c:v>7.4399999999999994E-2</c:v>
                </c:pt>
                <c:pt idx="13">
                  <c:v>6.9900000000000004E-2</c:v>
                </c:pt>
                <c:pt idx="14">
                  <c:v>7.1499999999999994E-2</c:v>
                </c:pt>
                <c:pt idx="15">
                  <c:v>6.9000000000000006E-2</c:v>
                </c:pt>
                <c:pt idx="16">
                  <c:v>6.3799999999999996E-2</c:v>
                </c:pt>
                <c:pt idx="17">
                  <c:v>5.4800000000000001E-2</c:v>
                </c:pt>
                <c:pt idx="18">
                  <c:v>4.4499999999999998E-2</c:v>
                </c:pt>
                <c:pt idx="19">
                  <c:v>3.3000000000000002E-2</c:v>
                </c:pt>
                <c:pt idx="20">
                  <c:v>2.5600000000000001E-2</c:v>
                </c:pt>
                <c:pt idx="21">
                  <c:v>1.9300000000000001E-2</c:v>
                </c:pt>
                <c:pt idx="22">
                  <c:v>1.2999999999999999E-2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1-4A4D-A8E6-507BE599C864}"/>
            </c:ext>
          </c:extLst>
        </c:ser>
        <c:ser>
          <c:idx val="2"/>
          <c:order val="2"/>
          <c:tx>
            <c:strRef>
              <c:f>[57]Sheet1!$D$4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[57]Sheet1!$D$5:$D$28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1.6000000000000001E-3</c:v>
                </c:pt>
                <c:pt idx="4">
                  <c:v>3.5999999999999999E-3</c:v>
                </c:pt>
                <c:pt idx="5">
                  <c:v>1.21E-2</c:v>
                </c:pt>
                <c:pt idx="6">
                  <c:v>3.1899999999999998E-2</c:v>
                </c:pt>
                <c:pt idx="7">
                  <c:v>5.3499999999999999E-2</c:v>
                </c:pt>
                <c:pt idx="8">
                  <c:v>5.9700000000000003E-2</c:v>
                </c:pt>
                <c:pt idx="9">
                  <c:v>6.2199999999999998E-2</c:v>
                </c:pt>
                <c:pt idx="10">
                  <c:v>6.7299999999999999E-2</c:v>
                </c:pt>
                <c:pt idx="11">
                  <c:v>7.0900000000000005E-2</c:v>
                </c:pt>
                <c:pt idx="12">
                  <c:v>7.3200000000000001E-2</c:v>
                </c:pt>
                <c:pt idx="13">
                  <c:v>7.1800000000000003E-2</c:v>
                </c:pt>
                <c:pt idx="14">
                  <c:v>7.6799999999999993E-2</c:v>
                </c:pt>
                <c:pt idx="15">
                  <c:v>8.1100000000000005E-2</c:v>
                </c:pt>
                <c:pt idx="16">
                  <c:v>8.0500000000000002E-2</c:v>
                </c:pt>
                <c:pt idx="17">
                  <c:v>7.0000000000000007E-2</c:v>
                </c:pt>
                <c:pt idx="18">
                  <c:v>5.33E-2</c:v>
                </c:pt>
                <c:pt idx="19">
                  <c:v>3.7400000000000003E-2</c:v>
                </c:pt>
                <c:pt idx="20">
                  <c:v>2.8400000000000002E-2</c:v>
                </c:pt>
                <c:pt idx="21">
                  <c:v>2.5100000000000001E-2</c:v>
                </c:pt>
                <c:pt idx="22">
                  <c:v>1.8800000000000001E-2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1-4A4D-A8E6-507BE599C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1.04</c:v>
                </c:pt>
                <c:pt idx="4">
                  <c:v>0.97</c:v>
                </c:pt>
                <c:pt idx="5">
                  <c:v>0.94</c:v>
                </c:pt>
                <c:pt idx="6">
                  <c:v>0.91</c:v>
                </c:pt>
                <c:pt idx="7">
                  <c:v>0.95</c:v>
                </c:pt>
                <c:pt idx="8">
                  <c:v>0.96</c:v>
                </c:pt>
                <c:pt idx="9">
                  <c:v>0.92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6-4E44-9DDD-326A77F26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64640"/>
        <c:axId val="72474624"/>
      </c:lineChart>
      <c:catAx>
        <c:axId val="7246464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474624"/>
        <c:crosses val="autoZero"/>
        <c:auto val="1"/>
        <c:lblAlgn val="ctr"/>
        <c:lblOffset val="100"/>
        <c:noMultiLvlLbl val="0"/>
      </c:catAx>
      <c:valAx>
        <c:axId val="724746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46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[57]Sheet1!$H$5:$H$16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1.24</c:v>
                </c:pt>
                <c:pt idx="2">
                  <c:v>1.25</c:v>
                </c:pt>
                <c:pt idx="3">
                  <c:v>1.1100000000000001</c:v>
                </c:pt>
                <c:pt idx="4">
                  <c:v>0.95</c:v>
                </c:pt>
                <c:pt idx="5">
                  <c:v>0.88</c:v>
                </c:pt>
                <c:pt idx="6">
                  <c:v>0.88</c:v>
                </c:pt>
                <c:pt idx="7">
                  <c:v>0.88</c:v>
                </c:pt>
                <c:pt idx="8">
                  <c:v>0.73</c:v>
                </c:pt>
                <c:pt idx="9">
                  <c:v>0.94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1-42D7-A3D3-5E1676C75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[60]Sheet1!$B$5:$B$28</c:f>
              <c:numCache>
                <c:formatCode>General</c:formatCode>
                <c:ptCount val="24"/>
                <c:pt idx="0">
                  <c:v>4.3E-3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2.8999999999999998E-3</c:v>
                </c:pt>
                <c:pt idx="4">
                  <c:v>5.0000000000000001E-3</c:v>
                </c:pt>
                <c:pt idx="5">
                  <c:v>1.2E-2</c:v>
                </c:pt>
                <c:pt idx="6">
                  <c:v>4.3499999999999997E-2</c:v>
                </c:pt>
                <c:pt idx="7">
                  <c:v>6.9400000000000003E-2</c:v>
                </c:pt>
                <c:pt idx="8">
                  <c:v>6.5500000000000003E-2</c:v>
                </c:pt>
                <c:pt idx="9">
                  <c:v>6.6199999999999995E-2</c:v>
                </c:pt>
                <c:pt idx="10">
                  <c:v>7.0499999999999993E-2</c:v>
                </c:pt>
                <c:pt idx="11">
                  <c:v>7.1800000000000003E-2</c:v>
                </c:pt>
                <c:pt idx="12">
                  <c:v>7.2499999999999995E-2</c:v>
                </c:pt>
                <c:pt idx="13">
                  <c:v>7.0599999999999996E-2</c:v>
                </c:pt>
                <c:pt idx="14">
                  <c:v>7.3999999999999996E-2</c:v>
                </c:pt>
                <c:pt idx="15">
                  <c:v>6.9800000000000001E-2</c:v>
                </c:pt>
                <c:pt idx="16">
                  <c:v>7.2400000000000006E-2</c:v>
                </c:pt>
                <c:pt idx="17">
                  <c:v>6.7199999999999996E-2</c:v>
                </c:pt>
                <c:pt idx="18">
                  <c:v>5.3800000000000001E-2</c:v>
                </c:pt>
                <c:pt idx="19">
                  <c:v>3.5200000000000002E-2</c:v>
                </c:pt>
                <c:pt idx="20">
                  <c:v>2.5999999999999999E-2</c:v>
                </c:pt>
                <c:pt idx="21">
                  <c:v>2.0400000000000001E-2</c:v>
                </c:pt>
                <c:pt idx="22">
                  <c:v>1.37E-2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F-4169-85B1-28360A7476C2}"/>
            </c:ext>
          </c:extLst>
        </c:ser>
        <c:ser>
          <c:idx val="1"/>
          <c:order val="1"/>
          <c:tx>
            <c:strRef>
              <c:f>[60]Sheet1!$C$4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[60]Sheet1!$C$5:$C$28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4.8999999999999998E-3</c:v>
                </c:pt>
                <c:pt idx="2">
                  <c:v>3.2000000000000002E-3</c:v>
                </c:pt>
                <c:pt idx="3">
                  <c:v>2.3999999999999998E-3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1.89E-2</c:v>
                </c:pt>
                <c:pt idx="7">
                  <c:v>5.1799999999999999E-2</c:v>
                </c:pt>
                <c:pt idx="8">
                  <c:v>5.04E-2</c:v>
                </c:pt>
                <c:pt idx="9">
                  <c:v>5.57E-2</c:v>
                </c:pt>
                <c:pt idx="10">
                  <c:v>6.1400000000000003E-2</c:v>
                </c:pt>
                <c:pt idx="11">
                  <c:v>6.9000000000000006E-2</c:v>
                </c:pt>
                <c:pt idx="12">
                  <c:v>7.2800000000000004E-2</c:v>
                </c:pt>
                <c:pt idx="13">
                  <c:v>7.2599999999999998E-2</c:v>
                </c:pt>
                <c:pt idx="14">
                  <c:v>7.6799999999999993E-2</c:v>
                </c:pt>
                <c:pt idx="15">
                  <c:v>8.0600000000000005E-2</c:v>
                </c:pt>
                <c:pt idx="16">
                  <c:v>8.3400000000000002E-2</c:v>
                </c:pt>
                <c:pt idx="17">
                  <c:v>8.0399999999999999E-2</c:v>
                </c:pt>
                <c:pt idx="18">
                  <c:v>6.2E-2</c:v>
                </c:pt>
                <c:pt idx="19">
                  <c:v>5.0799999999999998E-2</c:v>
                </c:pt>
                <c:pt idx="20">
                  <c:v>3.4200000000000001E-2</c:v>
                </c:pt>
                <c:pt idx="21">
                  <c:v>2.53E-2</c:v>
                </c:pt>
                <c:pt idx="22">
                  <c:v>1.7500000000000002E-2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F-4169-85B1-28360A7476C2}"/>
            </c:ext>
          </c:extLst>
        </c:ser>
        <c:ser>
          <c:idx val="2"/>
          <c:order val="2"/>
          <c:tx>
            <c:strRef>
              <c:f>[60]Sheet1!$D$4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[60]Sheet1!$D$5:$D$28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4.0000000000000001E-3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3.7000000000000002E-3</c:v>
                </c:pt>
                <c:pt idx="5">
                  <c:v>8.6E-3</c:v>
                </c:pt>
                <c:pt idx="6">
                  <c:v>3.1E-2</c:v>
                </c:pt>
                <c:pt idx="7">
                  <c:v>6.0499999999999998E-2</c:v>
                </c:pt>
                <c:pt idx="8">
                  <c:v>5.7799999999999997E-2</c:v>
                </c:pt>
                <c:pt idx="9">
                  <c:v>6.0900000000000003E-2</c:v>
                </c:pt>
                <c:pt idx="10">
                  <c:v>6.59E-2</c:v>
                </c:pt>
                <c:pt idx="11">
                  <c:v>7.0400000000000004E-2</c:v>
                </c:pt>
                <c:pt idx="12">
                  <c:v>7.2599999999999998E-2</c:v>
                </c:pt>
                <c:pt idx="13">
                  <c:v>7.1599999999999997E-2</c:v>
                </c:pt>
                <c:pt idx="14">
                  <c:v>7.5399999999999995E-2</c:v>
                </c:pt>
                <c:pt idx="15">
                  <c:v>7.5300000000000006E-2</c:v>
                </c:pt>
                <c:pt idx="16">
                  <c:v>7.8E-2</c:v>
                </c:pt>
                <c:pt idx="17">
                  <c:v>7.3899999999999993E-2</c:v>
                </c:pt>
                <c:pt idx="18">
                  <c:v>5.79E-2</c:v>
                </c:pt>
                <c:pt idx="19">
                  <c:v>4.3099999999999999E-2</c:v>
                </c:pt>
                <c:pt idx="20">
                  <c:v>3.0200000000000001E-2</c:v>
                </c:pt>
                <c:pt idx="21">
                  <c:v>2.29E-2</c:v>
                </c:pt>
                <c:pt idx="22">
                  <c:v>1.5699999999999999E-2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F-4169-85B1-28360A747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62432"/>
        <c:axId val="78563968"/>
      </c:lineChart>
      <c:catAx>
        <c:axId val="7856243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563968"/>
        <c:crosses val="autoZero"/>
        <c:auto val="1"/>
        <c:lblAlgn val="ctr"/>
        <c:lblOffset val="100"/>
        <c:noMultiLvlLbl val="0"/>
      </c:catAx>
      <c:valAx>
        <c:axId val="785639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56243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[60]Sheet1!$H$4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[60]Sheet1!$H$5:$H$16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1.1599999999999999</c:v>
                </c:pt>
                <c:pt idx="3">
                  <c:v>1.04</c:v>
                </c:pt>
                <c:pt idx="4">
                  <c:v>0.95</c:v>
                </c:pt>
                <c:pt idx="5">
                  <c:v>0.88</c:v>
                </c:pt>
                <c:pt idx="6">
                  <c:v>0.82</c:v>
                </c:pt>
                <c:pt idx="7">
                  <c:v>6.0499995946884155E-2</c:v>
                </c:pt>
                <c:pt idx="8">
                  <c:v>0.9</c:v>
                </c:pt>
                <c:pt idx="9">
                  <c:v>0.94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D-448C-8B63-711CEB7BA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65984"/>
        <c:axId val="78671872"/>
      </c:lineChart>
      <c:catAx>
        <c:axId val="786659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671872"/>
        <c:crosses val="autoZero"/>
        <c:auto val="1"/>
        <c:lblAlgn val="ctr"/>
        <c:lblOffset val="100"/>
        <c:noMultiLvlLbl val="0"/>
      </c:catAx>
      <c:valAx>
        <c:axId val="786718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665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[60]Sheet1!$B$5:$B$28</c:f>
              <c:numCache>
                <c:formatCode>General</c:formatCode>
                <c:ptCount val="24"/>
                <c:pt idx="0">
                  <c:v>4.3E-3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2.8999999999999998E-3</c:v>
                </c:pt>
                <c:pt idx="4">
                  <c:v>5.0000000000000001E-3</c:v>
                </c:pt>
                <c:pt idx="5">
                  <c:v>1.2E-2</c:v>
                </c:pt>
                <c:pt idx="6">
                  <c:v>4.3499999999999997E-2</c:v>
                </c:pt>
                <c:pt idx="7">
                  <c:v>6.9400000000000003E-2</c:v>
                </c:pt>
                <c:pt idx="8">
                  <c:v>6.5500000000000003E-2</c:v>
                </c:pt>
                <c:pt idx="9">
                  <c:v>6.6199999999999995E-2</c:v>
                </c:pt>
                <c:pt idx="10">
                  <c:v>7.0499999999999993E-2</c:v>
                </c:pt>
                <c:pt idx="11">
                  <c:v>7.1800000000000003E-2</c:v>
                </c:pt>
                <c:pt idx="12">
                  <c:v>7.2499999999999995E-2</c:v>
                </c:pt>
                <c:pt idx="13">
                  <c:v>7.0599999999999996E-2</c:v>
                </c:pt>
                <c:pt idx="14">
                  <c:v>7.3999999999999996E-2</c:v>
                </c:pt>
                <c:pt idx="15">
                  <c:v>6.9800000000000001E-2</c:v>
                </c:pt>
                <c:pt idx="16">
                  <c:v>7.2400000000000006E-2</c:v>
                </c:pt>
                <c:pt idx="17">
                  <c:v>6.7199999999999996E-2</c:v>
                </c:pt>
                <c:pt idx="18">
                  <c:v>5.3800000000000001E-2</c:v>
                </c:pt>
                <c:pt idx="19">
                  <c:v>3.5200000000000002E-2</c:v>
                </c:pt>
                <c:pt idx="20">
                  <c:v>2.5999999999999999E-2</c:v>
                </c:pt>
                <c:pt idx="21">
                  <c:v>2.0400000000000001E-2</c:v>
                </c:pt>
                <c:pt idx="22">
                  <c:v>1.37E-2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2-48AD-B9CF-A0ABA776BDBF}"/>
            </c:ext>
          </c:extLst>
        </c:ser>
        <c:ser>
          <c:idx val="1"/>
          <c:order val="1"/>
          <c:tx>
            <c:strRef>
              <c:f>[60]Sheet1!$C$4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[60]Sheet1!$C$5:$C$28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4.8999999999999998E-3</c:v>
                </c:pt>
                <c:pt idx="2">
                  <c:v>3.2000000000000002E-3</c:v>
                </c:pt>
                <c:pt idx="3">
                  <c:v>2.3999999999999998E-3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1.89E-2</c:v>
                </c:pt>
                <c:pt idx="7">
                  <c:v>5.1799999999999999E-2</c:v>
                </c:pt>
                <c:pt idx="8">
                  <c:v>5.04E-2</c:v>
                </c:pt>
                <c:pt idx="9">
                  <c:v>5.57E-2</c:v>
                </c:pt>
                <c:pt idx="10">
                  <c:v>6.1400000000000003E-2</c:v>
                </c:pt>
                <c:pt idx="11">
                  <c:v>6.9000000000000006E-2</c:v>
                </c:pt>
                <c:pt idx="12">
                  <c:v>7.2800000000000004E-2</c:v>
                </c:pt>
                <c:pt idx="13">
                  <c:v>7.2599999999999998E-2</c:v>
                </c:pt>
                <c:pt idx="14">
                  <c:v>7.6799999999999993E-2</c:v>
                </c:pt>
                <c:pt idx="15">
                  <c:v>8.0600000000000005E-2</c:v>
                </c:pt>
                <c:pt idx="16">
                  <c:v>8.3400000000000002E-2</c:v>
                </c:pt>
                <c:pt idx="17">
                  <c:v>8.0399999999999999E-2</c:v>
                </c:pt>
                <c:pt idx="18">
                  <c:v>6.2E-2</c:v>
                </c:pt>
                <c:pt idx="19">
                  <c:v>5.0799999999999998E-2</c:v>
                </c:pt>
                <c:pt idx="20">
                  <c:v>3.4200000000000001E-2</c:v>
                </c:pt>
                <c:pt idx="21">
                  <c:v>2.53E-2</c:v>
                </c:pt>
                <c:pt idx="22">
                  <c:v>1.7500000000000002E-2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2-48AD-B9CF-A0ABA776BDBF}"/>
            </c:ext>
          </c:extLst>
        </c:ser>
        <c:ser>
          <c:idx val="2"/>
          <c:order val="2"/>
          <c:tx>
            <c:strRef>
              <c:f>[60]Sheet1!$D$4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[60]Sheet1!$D$5:$D$28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4.0000000000000001E-3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3.7000000000000002E-3</c:v>
                </c:pt>
                <c:pt idx="5">
                  <c:v>8.6E-3</c:v>
                </c:pt>
                <c:pt idx="6">
                  <c:v>3.1E-2</c:v>
                </c:pt>
                <c:pt idx="7">
                  <c:v>6.0499999999999998E-2</c:v>
                </c:pt>
                <c:pt idx="8">
                  <c:v>5.7799999999999997E-2</c:v>
                </c:pt>
                <c:pt idx="9">
                  <c:v>6.0900000000000003E-2</c:v>
                </c:pt>
                <c:pt idx="10">
                  <c:v>6.59E-2</c:v>
                </c:pt>
                <c:pt idx="11">
                  <c:v>7.0400000000000004E-2</c:v>
                </c:pt>
                <c:pt idx="12">
                  <c:v>7.2599999999999998E-2</c:v>
                </c:pt>
                <c:pt idx="13">
                  <c:v>7.1599999999999997E-2</c:v>
                </c:pt>
                <c:pt idx="14">
                  <c:v>7.5399999999999995E-2</c:v>
                </c:pt>
                <c:pt idx="15">
                  <c:v>7.5300000000000006E-2</c:v>
                </c:pt>
                <c:pt idx="16">
                  <c:v>7.8E-2</c:v>
                </c:pt>
                <c:pt idx="17">
                  <c:v>7.3899999999999993E-2</c:v>
                </c:pt>
                <c:pt idx="18">
                  <c:v>5.79E-2</c:v>
                </c:pt>
                <c:pt idx="19">
                  <c:v>4.3099999999999999E-2</c:v>
                </c:pt>
                <c:pt idx="20">
                  <c:v>3.0200000000000001E-2</c:v>
                </c:pt>
                <c:pt idx="21">
                  <c:v>2.29E-2</c:v>
                </c:pt>
                <c:pt idx="22">
                  <c:v>1.5699999999999999E-2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2-48AD-B9CF-A0ABA776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55360"/>
        <c:axId val="90669440"/>
      </c:lineChart>
      <c:catAx>
        <c:axId val="906553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90669440"/>
        <c:crosses val="autoZero"/>
        <c:auto val="1"/>
        <c:lblAlgn val="ctr"/>
        <c:lblOffset val="100"/>
        <c:noMultiLvlLbl val="0"/>
      </c:catAx>
      <c:valAx>
        <c:axId val="906694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06553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[60]Sheet1!$H$4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[60]Sheet1!$H$5:$H$16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1.1599999999999999</c:v>
                </c:pt>
                <c:pt idx="3">
                  <c:v>1.04</c:v>
                </c:pt>
                <c:pt idx="4">
                  <c:v>0.95</c:v>
                </c:pt>
                <c:pt idx="5">
                  <c:v>0.88</c:v>
                </c:pt>
                <c:pt idx="6">
                  <c:v>0.82</c:v>
                </c:pt>
                <c:pt idx="7">
                  <c:v>6.0499995946884155E-2</c:v>
                </c:pt>
                <c:pt idx="8">
                  <c:v>0.9</c:v>
                </c:pt>
                <c:pt idx="9">
                  <c:v>0.94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0-42BF-BBA4-7D207F9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77024"/>
        <c:axId val="136578560"/>
      </c:lineChart>
      <c:catAx>
        <c:axId val="1365770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6578560"/>
        <c:crosses val="autoZero"/>
        <c:auto val="1"/>
        <c:lblAlgn val="ctr"/>
        <c:lblOffset val="100"/>
        <c:noMultiLvlLbl val="0"/>
      </c:catAx>
      <c:valAx>
        <c:axId val="1365785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36577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[59]Sheet1!$B$5:$B$28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2.8999999999999998E-3</c:v>
                </c:pt>
                <c:pt idx="2">
                  <c:v>2.5000000000000001E-3</c:v>
                </c:pt>
                <c:pt idx="3">
                  <c:v>2.5999999999999999E-3</c:v>
                </c:pt>
                <c:pt idx="4">
                  <c:v>5.1000000000000004E-3</c:v>
                </c:pt>
                <c:pt idx="5">
                  <c:v>1.2800000000000001E-2</c:v>
                </c:pt>
                <c:pt idx="6">
                  <c:v>4.4200000000000003E-2</c:v>
                </c:pt>
                <c:pt idx="7">
                  <c:v>6.9199999999999998E-2</c:v>
                </c:pt>
                <c:pt idx="8">
                  <c:v>6.4199999999999993E-2</c:v>
                </c:pt>
                <c:pt idx="9">
                  <c:v>6.7000000000000004E-2</c:v>
                </c:pt>
                <c:pt idx="10">
                  <c:v>6.9800000000000001E-2</c:v>
                </c:pt>
                <c:pt idx="11">
                  <c:v>7.1499999999999994E-2</c:v>
                </c:pt>
                <c:pt idx="12">
                  <c:v>7.2099999999999997E-2</c:v>
                </c:pt>
                <c:pt idx="13">
                  <c:v>6.9599999999999995E-2</c:v>
                </c:pt>
                <c:pt idx="14">
                  <c:v>7.3300000000000004E-2</c:v>
                </c:pt>
                <c:pt idx="15">
                  <c:v>6.9900000000000004E-2</c:v>
                </c:pt>
                <c:pt idx="16">
                  <c:v>7.3899999999999993E-2</c:v>
                </c:pt>
                <c:pt idx="17">
                  <c:v>6.8000000000000005E-2</c:v>
                </c:pt>
                <c:pt idx="18">
                  <c:v>5.4600000000000003E-2</c:v>
                </c:pt>
                <c:pt idx="19">
                  <c:v>3.5099999999999999E-2</c:v>
                </c:pt>
                <c:pt idx="20">
                  <c:v>2.6200000000000001E-2</c:v>
                </c:pt>
                <c:pt idx="21">
                  <c:v>2.0299999999999999E-2</c:v>
                </c:pt>
                <c:pt idx="22">
                  <c:v>1.38E-2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2-4EC2-A97A-EB1A1F0B08E0}"/>
            </c:ext>
          </c:extLst>
        </c:ser>
        <c:ser>
          <c:idx val="1"/>
          <c:order val="1"/>
          <c:tx>
            <c:strRef>
              <c:f>[59]Sheet1!$C$4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[59]Sheet1!$C$5:$C$28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4.7999999999999996E-3</c:v>
                </c:pt>
                <c:pt idx="2">
                  <c:v>3.0999999999999999E-3</c:v>
                </c:pt>
                <c:pt idx="3">
                  <c:v>2.3E-3</c:v>
                </c:pt>
                <c:pt idx="4">
                  <c:v>2.8E-3</c:v>
                </c:pt>
                <c:pt idx="5">
                  <c:v>5.8999999999999999E-3</c:v>
                </c:pt>
                <c:pt idx="6">
                  <c:v>0.02</c:v>
                </c:pt>
                <c:pt idx="7">
                  <c:v>5.2900000000000003E-2</c:v>
                </c:pt>
                <c:pt idx="8">
                  <c:v>4.9799999999999997E-2</c:v>
                </c:pt>
                <c:pt idx="9">
                  <c:v>5.6000000000000001E-2</c:v>
                </c:pt>
                <c:pt idx="10">
                  <c:v>6.13E-2</c:v>
                </c:pt>
                <c:pt idx="11">
                  <c:v>6.88E-2</c:v>
                </c:pt>
                <c:pt idx="12">
                  <c:v>7.1999999999999995E-2</c:v>
                </c:pt>
                <c:pt idx="13">
                  <c:v>7.2400000000000006E-2</c:v>
                </c:pt>
                <c:pt idx="14">
                  <c:v>7.4899999999999994E-2</c:v>
                </c:pt>
                <c:pt idx="15">
                  <c:v>7.9399999999999998E-2</c:v>
                </c:pt>
                <c:pt idx="16">
                  <c:v>8.4099999999999994E-2</c:v>
                </c:pt>
                <c:pt idx="17">
                  <c:v>8.0699999999999994E-2</c:v>
                </c:pt>
                <c:pt idx="18">
                  <c:v>6.2199999999999998E-2</c:v>
                </c:pt>
                <c:pt idx="19">
                  <c:v>5.1299999999999998E-2</c:v>
                </c:pt>
                <c:pt idx="20">
                  <c:v>3.4700000000000002E-2</c:v>
                </c:pt>
                <c:pt idx="21">
                  <c:v>2.5499999999999998E-2</c:v>
                </c:pt>
                <c:pt idx="22">
                  <c:v>1.7299999999999999E-2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2-4EC2-A97A-EB1A1F0B08E0}"/>
            </c:ext>
          </c:extLst>
        </c:ser>
        <c:ser>
          <c:idx val="2"/>
          <c:order val="2"/>
          <c:tx>
            <c:strRef>
              <c:f>[59]Sheet1!$D$4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[59]Sheet1!$D$5:$D$28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3.8999999999999998E-3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3.8999999999999998E-3</c:v>
                </c:pt>
                <c:pt idx="5">
                  <c:v>9.2999999999999992E-3</c:v>
                </c:pt>
                <c:pt idx="6">
                  <c:v>3.2099999999999997E-2</c:v>
                </c:pt>
                <c:pt idx="7">
                  <c:v>6.0999999999999999E-2</c:v>
                </c:pt>
                <c:pt idx="8">
                  <c:v>5.7000000000000002E-2</c:v>
                </c:pt>
                <c:pt idx="9">
                  <c:v>6.1400000000000003E-2</c:v>
                </c:pt>
                <c:pt idx="10">
                  <c:v>6.5500000000000003E-2</c:v>
                </c:pt>
                <c:pt idx="11">
                  <c:v>7.0199999999999999E-2</c:v>
                </c:pt>
                <c:pt idx="12">
                  <c:v>7.1999999999999995E-2</c:v>
                </c:pt>
                <c:pt idx="13">
                  <c:v>7.0999999999999994E-2</c:v>
                </c:pt>
                <c:pt idx="14">
                  <c:v>7.4099999999999999E-2</c:v>
                </c:pt>
                <c:pt idx="15">
                  <c:v>7.4700000000000003E-2</c:v>
                </c:pt>
                <c:pt idx="16">
                  <c:v>7.9100000000000004E-2</c:v>
                </c:pt>
                <c:pt idx="17">
                  <c:v>7.4399999999999994E-2</c:v>
                </c:pt>
                <c:pt idx="18">
                  <c:v>5.8400000000000001E-2</c:v>
                </c:pt>
                <c:pt idx="19">
                  <c:v>4.3200000000000002E-2</c:v>
                </c:pt>
                <c:pt idx="20">
                  <c:v>3.0499999999999999E-2</c:v>
                </c:pt>
                <c:pt idx="21">
                  <c:v>2.29E-2</c:v>
                </c:pt>
                <c:pt idx="22">
                  <c:v>1.5599999999999999E-2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2-4EC2-A97A-EB1A1F0B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[59]Sheet1!$H$5:$H$16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1.1399999999999999</c:v>
                </c:pt>
                <c:pt idx="2">
                  <c:v>1.18</c:v>
                </c:pt>
                <c:pt idx="3">
                  <c:v>1.06</c:v>
                </c:pt>
                <c:pt idx="4">
                  <c:v>0.97</c:v>
                </c:pt>
                <c:pt idx="5">
                  <c:v>0.86</c:v>
                </c:pt>
                <c:pt idx="6">
                  <c:v>0.81</c:v>
                </c:pt>
                <c:pt idx="7">
                  <c:v>0.88</c:v>
                </c:pt>
                <c:pt idx="9">
                  <c:v>1.04</c:v>
                </c:pt>
                <c:pt idx="10">
                  <c:v>1.05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9-4DF5-8E11-7AD82E81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[61]Sheet1!$B$5:$B$28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4.3E-3</c:v>
                </c:pt>
                <c:pt idx="3">
                  <c:v>3.0000000000000001E-3</c:v>
                </c:pt>
                <c:pt idx="4">
                  <c:v>3.3999999999999998E-3</c:v>
                </c:pt>
                <c:pt idx="5">
                  <c:v>7.4000000000000003E-3</c:v>
                </c:pt>
                <c:pt idx="6">
                  <c:v>2.0899999999999998E-2</c:v>
                </c:pt>
                <c:pt idx="7">
                  <c:v>3.9300000000000002E-2</c:v>
                </c:pt>
                <c:pt idx="8">
                  <c:v>4.8000000000000001E-2</c:v>
                </c:pt>
                <c:pt idx="9">
                  <c:v>5.5500000000000001E-2</c:v>
                </c:pt>
                <c:pt idx="10">
                  <c:v>6.3600000000000004E-2</c:v>
                </c:pt>
                <c:pt idx="11">
                  <c:v>7.0099999999999996E-2</c:v>
                </c:pt>
                <c:pt idx="12">
                  <c:v>7.3999999999999996E-2</c:v>
                </c:pt>
                <c:pt idx="13">
                  <c:v>7.3899999999999993E-2</c:v>
                </c:pt>
                <c:pt idx="14">
                  <c:v>7.46E-2</c:v>
                </c:pt>
                <c:pt idx="15">
                  <c:v>7.5600000000000001E-2</c:v>
                </c:pt>
                <c:pt idx="16">
                  <c:v>7.5800000000000006E-2</c:v>
                </c:pt>
                <c:pt idx="17">
                  <c:v>7.8100000000000003E-2</c:v>
                </c:pt>
                <c:pt idx="18">
                  <c:v>6.3600000000000004E-2</c:v>
                </c:pt>
                <c:pt idx="19">
                  <c:v>4.9399999999999999E-2</c:v>
                </c:pt>
                <c:pt idx="20">
                  <c:v>3.9399999999999998E-2</c:v>
                </c:pt>
                <c:pt idx="21">
                  <c:v>3.0800000000000001E-2</c:v>
                </c:pt>
                <c:pt idx="22">
                  <c:v>2.1700000000000001E-2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D-47D2-B2E9-D4F9DFD6619C}"/>
            </c:ext>
          </c:extLst>
        </c:ser>
        <c:ser>
          <c:idx val="1"/>
          <c:order val="1"/>
          <c:tx>
            <c:strRef>
              <c:f>[61]Sheet1!$C$4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[61]Sheet1!$C$5:$C$28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4.4000000000000003E-3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4.4999999999999997E-3</c:v>
                </c:pt>
                <c:pt idx="5">
                  <c:v>1.1599999999999999E-2</c:v>
                </c:pt>
                <c:pt idx="6">
                  <c:v>3.1E-2</c:v>
                </c:pt>
                <c:pt idx="7">
                  <c:v>4.9399999999999999E-2</c:v>
                </c:pt>
                <c:pt idx="8">
                  <c:v>5.7200000000000001E-2</c:v>
                </c:pt>
                <c:pt idx="9">
                  <c:v>6.0600000000000001E-2</c:v>
                </c:pt>
                <c:pt idx="10">
                  <c:v>6.6100000000000006E-2</c:v>
                </c:pt>
                <c:pt idx="11">
                  <c:v>7.0900000000000005E-2</c:v>
                </c:pt>
                <c:pt idx="12">
                  <c:v>7.2599999999999998E-2</c:v>
                </c:pt>
                <c:pt idx="13">
                  <c:v>7.1599999999999997E-2</c:v>
                </c:pt>
                <c:pt idx="14">
                  <c:v>7.1499999999999994E-2</c:v>
                </c:pt>
                <c:pt idx="15">
                  <c:v>7.0300000000000001E-2</c:v>
                </c:pt>
                <c:pt idx="16">
                  <c:v>7.0800000000000002E-2</c:v>
                </c:pt>
                <c:pt idx="17">
                  <c:v>6.9099999999999995E-2</c:v>
                </c:pt>
                <c:pt idx="18">
                  <c:v>5.9499999999999997E-2</c:v>
                </c:pt>
                <c:pt idx="19">
                  <c:v>4.7899999999999998E-2</c:v>
                </c:pt>
                <c:pt idx="20">
                  <c:v>3.7100000000000001E-2</c:v>
                </c:pt>
                <c:pt idx="21">
                  <c:v>2.8199999999999999E-2</c:v>
                </c:pt>
                <c:pt idx="22">
                  <c:v>1.95E-2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D-47D2-B2E9-D4F9DFD6619C}"/>
            </c:ext>
          </c:extLst>
        </c:ser>
        <c:ser>
          <c:idx val="2"/>
          <c:order val="2"/>
          <c:tx>
            <c:strRef>
              <c:f>[61]Sheet1!$D$4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[61]Sheet1!$D$5:$D$28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3.0999999999999999E-3</c:v>
                </c:pt>
                <c:pt idx="4">
                  <c:v>4.0000000000000001E-3</c:v>
                </c:pt>
                <c:pt idx="5">
                  <c:v>9.4999999999999998E-3</c:v>
                </c:pt>
                <c:pt idx="6">
                  <c:v>2.6100000000000002E-2</c:v>
                </c:pt>
                <c:pt idx="7">
                  <c:v>4.4400000000000002E-2</c:v>
                </c:pt>
                <c:pt idx="8">
                  <c:v>5.2699999999999997E-2</c:v>
                </c:pt>
                <c:pt idx="9">
                  <c:v>5.8099999999999999E-2</c:v>
                </c:pt>
                <c:pt idx="10">
                  <c:v>6.4899999999999999E-2</c:v>
                </c:pt>
                <c:pt idx="11">
                  <c:v>7.0499999999999993E-2</c:v>
                </c:pt>
                <c:pt idx="12">
                  <c:v>7.3300000000000004E-2</c:v>
                </c:pt>
                <c:pt idx="13">
                  <c:v>7.2800000000000004E-2</c:v>
                </c:pt>
                <c:pt idx="14">
                  <c:v>7.2999999999999995E-2</c:v>
                </c:pt>
                <c:pt idx="15">
                  <c:v>7.2900000000000006E-2</c:v>
                </c:pt>
                <c:pt idx="16">
                  <c:v>7.3200000000000001E-2</c:v>
                </c:pt>
                <c:pt idx="17">
                  <c:v>7.3499999999999996E-2</c:v>
                </c:pt>
                <c:pt idx="18">
                  <c:v>6.1499999999999999E-2</c:v>
                </c:pt>
                <c:pt idx="19">
                  <c:v>4.8599999999999997E-2</c:v>
                </c:pt>
                <c:pt idx="20">
                  <c:v>3.8199999999999998E-2</c:v>
                </c:pt>
                <c:pt idx="21">
                  <c:v>2.9499999999999998E-2</c:v>
                </c:pt>
                <c:pt idx="22">
                  <c:v>2.0500000000000001E-2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D-47D2-B2E9-D4F9DFD66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40960"/>
        <c:axId val="78842496"/>
      </c:lineChart>
      <c:catAx>
        <c:axId val="788409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842496"/>
        <c:crosses val="autoZero"/>
        <c:auto val="1"/>
        <c:lblAlgn val="ctr"/>
        <c:lblOffset val="100"/>
        <c:noMultiLvlLbl val="0"/>
      </c:catAx>
      <c:valAx>
        <c:axId val="78842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8409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[61]Sheet1!$H$4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[61]Sheet1!$H$5:$H$16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1.05</c:v>
                </c:pt>
                <c:pt idx="4">
                  <c:v>0.99</c:v>
                </c:pt>
                <c:pt idx="5">
                  <c:v>0.94</c:v>
                </c:pt>
                <c:pt idx="6">
                  <c:v>0.93</c:v>
                </c:pt>
                <c:pt idx="7">
                  <c:v>0.98</c:v>
                </c:pt>
                <c:pt idx="8">
                  <c:v>0.97</c:v>
                </c:pt>
                <c:pt idx="9">
                  <c:v>0.98</c:v>
                </c:pt>
                <c:pt idx="10">
                  <c:v>0.95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6-4396-8BE3-D84CFDD85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58496"/>
        <c:axId val="78872576"/>
      </c:lineChart>
      <c:catAx>
        <c:axId val="788584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872576"/>
        <c:crosses val="autoZero"/>
        <c:auto val="1"/>
        <c:lblAlgn val="ctr"/>
        <c:lblOffset val="100"/>
        <c:noMultiLvlLbl val="0"/>
      </c:catAx>
      <c:valAx>
        <c:axId val="7887257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858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[62]Sheet1!$B$5:$B$28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5.5999999999999999E-3</c:v>
                </c:pt>
                <c:pt idx="2">
                  <c:v>4.4999999999999997E-3</c:v>
                </c:pt>
                <c:pt idx="3">
                  <c:v>3.0000000000000001E-3</c:v>
                </c:pt>
                <c:pt idx="4">
                  <c:v>3.3E-3</c:v>
                </c:pt>
                <c:pt idx="5">
                  <c:v>6.8999999999999999E-3</c:v>
                </c:pt>
                <c:pt idx="6">
                  <c:v>1.9400000000000001E-2</c:v>
                </c:pt>
                <c:pt idx="7">
                  <c:v>3.7199999999999997E-2</c:v>
                </c:pt>
                <c:pt idx="8">
                  <c:v>4.5999999999999999E-2</c:v>
                </c:pt>
                <c:pt idx="9">
                  <c:v>5.4100000000000002E-2</c:v>
                </c:pt>
                <c:pt idx="10">
                  <c:v>6.2700000000000006E-2</c:v>
                </c:pt>
                <c:pt idx="11">
                  <c:v>6.9099999999999995E-2</c:v>
                </c:pt>
                <c:pt idx="12">
                  <c:v>7.4300000000000005E-2</c:v>
                </c:pt>
                <c:pt idx="13">
                  <c:v>7.4099999999999999E-2</c:v>
                </c:pt>
                <c:pt idx="14">
                  <c:v>7.5200000000000003E-2</c:v>
                </c:pt>
                <c:pt idx="15">
                  <c:v>7.6499999999999999E-2</c:v>
                </c:pt>
                <c:pt idx="16">
                  <c:v>7.6300000000000007E-2</c:v>
                </c:pt>
                <c:pt idx="17">
                  <c:v>7.8100000000000003E-2</c:v>
                </c:pt>
                <c:pt idx="18">
                  <c:v>6.4299999999999996E-2</c:v>
                </c:pt>
                <c:pt idx="19">
                  <c:v>5.0799999999999998E-2</c:v>
                </c:pt>
                <c:pt idx="20">
                  <c:v>4.0300000000000002E-2</c:v>
                </c:pt>
                <c:pt idx="21">
                  <c:v>3.2000000000000001E-2</c:v>
                </c:pt>
                <c:pt idx="22">
                  <c:v>2.2599999999999999E-2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680-9BB0-871BC5E8BC49}"/>
            </c:ext>
          </c:extLst>
        </c:ser>
        <c:ser>
          <c:idx val="1"/>
          <c:order val="1"/>
          <c:tx>
            <c:strRef>
              <c:f>[62]Sheet1!$C$4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[62]Sheet1!$C$5:$C$28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3.5999999999999999E-3</c:v>
                </c:pt>
                <c:pt idx="3">
                  <c:v>3.2000000000000002E-3</c:v>
                </c:pt>
                <c:pt idx="4">
                  <c:v>4.1000000000000003E-3</c:v>
                </c:pt>
                <c:pt idx="5">
                  <c:v>1.09E-2</c:v>
                </c:pt>
                <c:pt idx="6">
                  <c:v>2.9100000000000001E-2</c:v>
                </c:pt>
                <c:pt idx="7">
                  <c:v>4.58E-2</c:v>
                </c:pt>
                <c:pt idx="8">
                  <c:v>5.4899999999999997E-2</c:v>
                </c:pt>
                <c:pt idx="9">
                  <c:v>5.8999999999999997E-2</c:v>
                </c:pt>
                <c:pt idx="10">
                  <c:v>6.5500000000000003E-2</c:v>
                </c:pt>
                <c:pt idx="11">
                  <c:v>7.0499999999999993E-2</c:v>
                </c:pt>
                <c:pt idx="12">
                  <c:v>7.2999999999999995E-2</c:v>
                </c:pt>
                <c:pt idx="13">
                  <c:v>7.1999999999999995E-2</c:v>
                </c:pt>
                <c:pt idx="14">
                  <c:v>7.1900000000000006E-2</c:v>
                </c:pt>
                <c:pt idx="15">
                  <c:v>7.1800000000000003E-2</c:v>
                </c:pt>
                <c:pt idx="16">
                  <c:v>7.17E-2</c:v>
                </c:pt>
                <c:pt idx="17">
                  <c:v>7.0099999999999996E-2</c:v>
                </c:pt>
                <c:pt idx="18">
                  <c:v>6.0900000000000003E-2</c:v>
                </c:pt>
                <c:pt idx="19">
                  <c:v>4.9299999999999997E-2</c:v>
                </c:pt>
                <c:pt idx="20">
                  <c:v>3.8399999999999997E-2</c:v>
                </c:pt>
                <c:pt idx="21">
                  <c:v>2.9000000000000001E-2</c:v>
                </c:pt>
                <c:pt idx="22">
                  <c:v>2.0199999999999999E-2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5-4680-9BB0-871BC5E8BC49}"/>
            </c:ext>
          </c:extLst>
        </c:ser>
        <c:ser>
          <c:idx val="2"/>
          <c:order val="2"/>
          <c:tx>
            <c:strRef>
              <c:f>[62]Sheet1!$D$4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[62]Sheet1!$D$5:$D$28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3.7000000000000002E-3</c:v>
                </c:pt>
                <c:pt idx="5">
                  <c:v>8.8999999999999999E-3</c:v>
                </c:pt>
                <c:pt idx="6">
                  <c:v>2.4299999999999999E-2</c:v>
                </c:pt>
                <c:pt idx="7">
                  <c:v>4.1599999999999998E-2</c:v>
                </c:pt>
                <c:pt idx="8">
                  <c:v>5.0500000000000003E-2</c:v>
                </c:pt>
                <c:pt idx="9">
                  <c:v>5.6599999999999998E-2</c:v>
                </c:pt>
                <c:pt idx="10">
                  <c:v>6.4199999999999993E-2</c:v>
                </c:pt>
                <c:pt idx="11">
                  <c:v>6.9800000000000001E-2</c:v>
                </c:pt>
                <c:pt idx="12">
                  <c:v>7.3599999999999999E-2</c:v>
                </c:pt>
                <c:pt idx="13">
                  <c:v>7.3099999999999998E-2</c:v>
                </c:pt>
                <c:pt idx="14">
                  <c:v>7.3499999999999996E-2</c:v>
                </c:pt>
                <c:pt idx="15">
                  <c:v>7.4099999999999999E-2</c:v>
                </c:pt>
                <c:pt idx="16">
                  <c:v>7.3899999999999993E-2</c:v>
                </c:pt>
                <c:pt idx="17">
                  <c:v>7.3999999999999996E-2</c:v>
                </c:pt>
                <c:pt idx="18">
                  <c:v>6.2600000000000003E-2</c:v>
                </c:pt>
                <c:pt idx="19">
                  <c:v>0.05</c:v>
                </c:pt>
                <c:pt idx="20">
                  <c:v>3.9300000000000002E-2</c:v>
                </c:pt>
                <c:pt idx="21">
                  <c:v>3.04E-2</c:v>
                </c:pt>
                <c:pt idx="22">
                  <c:v>2.1399999999999999E-2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5-4680-9BB0-871BC5E8B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[6]Sheet1!$B$5:$B$28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3.3999999999999998E-3</c:v>
                </c:pt>
                <c:pt idx="4">
                  <c:v>5.1000000000000004E-3</c:v>
                </c:pt>
                <c:pt idx="5">
                  <c:v>1.23E-2</c:v>
                </c:pt>
                <c:pt idx="6">
                  <c:v>2.7400000000000001E-2</c:v>
                </c:pt>
                <c:pt idx="7">
                  <c:v>3.6299999999999999E-2</c:v>
                </c:pt>
                <c:pt idx="8">
                  <c:v>4.6399999999999997E-2</c:v>
                </c:pt>
                <c:pt idx="9">
                  <c:v>4.8000000000000001E-2</c:v>
                </c:pt>
                <c:pt idx="10">
                  <c:v>5.2699999999999997E-2</c:v>
                </c:pt>
                <c:pt idx="11">
                  <c:v>5.8700000000000002E-2</c:v>
                </c:pt>
                <c:pt idx="12">
                  <c:v>6.4100000000000004E-2</c:v>
                </c:pt>
                <c:pt idx="13">
                  <c:v>6.5500000000000003E-2</c:v>
                </c:pt>
                <c:pt idx="14">
                  <c:v>7.0900000000000005E-2</c:v>
                </c:pt>
                <c:pt idx="15">
                  <c:v>8.1699999999999995E-2</c:v>
                </c:pt>
                <c:pt idx="16">
                  <c:v>9.2399999999999996E-2</c:v>
                </c:pt>
                <c:pt idx="17">
                  <c:v>0.1003</c:v>
                </c:pt>
                <c:pt idx="18">
                  <c:v>7.0199999999999999E-2</c:v>
                </c:pt>
                <c:pt idx="19">
                  <c:v>4.8800000000000003E-2</c:v>
                </c:pt>
                <c:pt idx="20">
                  <c:v>3.85E-2</c:v>
                </c:pt>
                <c:pt idx="21">
                  <c:v>2.9899999999999999E-2</c:v>
                </c:pt>
                <c:pt idx="22">
                  <c:v>1.9800000000000002E-2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2-497E-B43A-EC808287BA65}"/>
            </c:ext>
          </c:extLst>
        </c:ser>
        <c:ser>
          <c:idx val="1"/>
          <c:order val="1"/>
          <c:tx>
            <c:strRef>
              <c:f>[6]Sheet1!$C$4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3.5000000000000001E-3</c:v>
                </c:pt>
                <c:pt idx="2">
                  <c:v>3.3999999999999998E-3</c:v>
                </c:pt>
                <c:pt idx="3">
                  <c:v>4.1999999999999997E-3</c:v>
                </c:pt>
                <c:pt idx="4">
                  <c:v>9.4000000000000004E-3</c:v>
                </c:pt>
                <c:pt idx="5">
                  <c:v>3.0499999999999999E-2</c:v>
                </c:pt>
                <c:pt idx="6">
                  <c:v>7.4099999999999999E-2</c:v>
                </c:pt>
                <c:pt idx="7">
                  <c:v>8.3099999999999993E-2</c:v>
                </c:pt>
                <c:pt idx="8">
                  <c:v>7.0800000000000002E-2</c:v>
                </c:pt>
                <c:pt idx="9">
                  <c:v>6.4699999999999994E-2</c:v>
                </c:pt>
                <c:pt idx="10">
                  <c:v>6.5600000000000006E-2</c:v>
                </c:pt>
                <c:pt idx="11">
                  <c:v>6.4500000000000002E-2</c:v>
                </c:pt>
                <c:pt idx="12">
                  <c:v>6.6100000000000006E-2</c:v>
                </c:pt>
                <c:pt idx="13">
                  <c:v>6.4199999999999993E-2</c:v>
                </c:pt>
                <c:pt idx="14">
                  <c:v>6.3299999999999995E-2</c:v>
                </c:pt>
                <c:pt idx="15">
                  <c:v>6.0600000000000001E-2</c:v>
                </c:pt>
                <c:pt idx="16">
                  <c:v>5.96E-2</c:v>
                </c:pt>
                <c:pt idx="17">
                  <c:v>5.8599999999999999E-2</c:v>
                </c:pt>
                <c:pt idx="18">
                  <c:v>4.8500000000000001E-2</c:v>
                </c:pt>
                <c:pt idx="19">
                  <c:v>3.4700000000000002E-2</c:v>
                </c:pt>
                <c:pt idx="20">
                  <c:v>2.5600000000000001E-2</c:v>
                </c:pt>
                <c:pt idx="21">
                  <c:v>1.9099999999999999E-2</c:v>
                </c:pt>
                <c:pt idx="22">
                  <c:v>1.32E-2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2-497E-B43A-EC808287BA65}"/>
            </c:ext>
          </c:extLst>
        </c:ser>
        <c:ser>
          <c:idx val="2"/>
          <c:order val="2"/>
          <c:tx>
            <c:strRef>
              <c:f>[6]Sheet1!$D$4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3.5999999999999999E-3</c:v>
                </c:pt>
                <c:pt idx="3">
                  <c:v>3.8E-3</c:v>
                </c:pt>
                <c:pt idx="4">
                  <c:v>7.3000000000000001E-3</c:v>
                </c:pt>
                <c:pt idx="5">
                  <c:v>2.1499999999999998E-2</c:v>
                </c:pt>
                <c:pt idx="6">
                  <c:v>5.0999999999999997E-2</c:v>
                </c:pt>
                <c:pt idx="7">
                  <c:v>0.06</c:v>
                </c:pt>
                <c:pt idx="8">
                  <c:v>5.8700000000000002E-2</c:v>
                </c:pt>
                <c:pt idx="9">
                  <c:v>5.6500000000000002E-2</c:v>
                </c:pt>
                <c:pt idx="10">
                  <c:v>5.9299999999999999E-2</c:v>
                </c:pt>
                <c:pt idx="11">
                  <c:v>6.1600000000000002E-2</c:v>
                </c:pt>
                <c:pt idx="12">
                  <c:v>6.5100000000000005E-2</c:v>
                </c:pt>
                <c:pt idx="13">
                  <c:v>6.4799999999999996E-2</c:v>
                </c:pt>
                <c:pt idx="14">
                  <c:v>6.7000000000000004E-2</c:v>
                </c:pt>
                <c:pt idx="15">
                  <c:v>7.0999999999999994E-2</c:v>
                </c:pt>
                <c:pt idx="16">
                  <c:v>7.5800000000000006E-2</c:v>
                </c:pt>
                <c:pt idx="17">
                  <c:v>7.9100000000000004E-2</c:v>
                </c:pt>
                <c:pt idx="18">
                  <c:v>5.9200000000000003E-2</c:v>
                </c:pt>
                <c:pt idx="19">
                  <c:v>4.1700000000000001E-2</c:v>
                </c:pt>
                <c:pt idx="20">
                  <c:v>3.2000000000000001E-2</c:v>
                </c:pt>
                <c:pt idx="21">
                  <c:v>2.4400000000000002E-2</c:v>
                </c:pt>
                <c:pt idx="22">
                  <c:v>1.6400000000000001E-2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2-497E-B43A-EC808287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[62]Sheet1!$H$5:$H$16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0.98</c:v>
                </c:pt>
                <c:pt idx="6">
                  <c:v>0.97</c:v>
                </c:pt>
                <c:pt idx="7">
                  <c:v>0.99</c:v>
                </c:pt>
                <c:pt idx="8">
                  <c:v>0.95</c:v>
                </c:pt>
                <c:pt idx="9">
                  <c:v>1.02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B-492D-B8EC-B5290F2B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[62]Sheet1!$B$5:$B$28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5.5999999999999999E-3</c:v>
                </c:pt>
                <c:pt idx="2">
                  <c:v>4.4999999999999997E-3</c:v>
                </c:pt>
                <c:pt idx="3">
                  <c:v>3.0000000000000001E-3</c:v>
                </c:pt>
                <c:pt idx="4">
                  <c:v>3.3E-3</c:v>
                </c:pt>
                <c:pt idx="5">
                  <c:v>6.8999999999999999E-3</c:v>
                </c:pt>
                <c:pt idx="6">
                  <c:v>1.9400000000000001E-2</c:v>
                </c:pt>
                <c:pt idx="7">
                  <c:v>3.7199999999999997E-2</c:v>
                </c:pt>
                <c:pt idx="8">
                  <c:v>4.5999999999999999E-2</c:v>
                </c:pt>
                <c:pt idx="9">
                  <c:v>5.4100000000000002E-2</c:v>
                </c:pt>
                <c:pt idx="10">
                  <c:v>6.2700000000000006E-2</c:v>
                </c:pt>
                <c:pt idx="11">
                  <c:v>6.9099999999999995E-2</c:v>
                </c:pt>
                <c:pt idx="12">
                  <c:v>7.4300000000000005E-2</c:v>
                </c:pt>
                <c:pt idx="13">
                  <c:v>7.4099999999999999E-2</c:v>
                </c:pt>
                <c:pt idx="14">
                  <c:v>7.5200000000000003E-2</c:v>
                </c:pt>
                <c:pt idx="15">
                  <c:v>7.6499999999999999E-2</c:v>
                </c:pt>
                <c:pt idx="16">
                  <c:v>7.6300000000000007E-2</c:v>
                </c:pt>
                <c:pt idx="17">
                  <c:v>7.8100000000000003E-2</c:v>
                </c:pt>
                <c:pt idx="18">
                  <c:v>6.4299999999999996E-2</c:v>
                </c:pt>
                <c:pt idx="19">
                  <c:v>5.0799999999999998E-2</c:v>
                </c:pt>
                <c:pt idx="20">
                  <c:v>4.0300000000000002E-2</c:v>
                </c:pt>
                <c:pt idx="21">
                  <c:v>3.2000000000000001E-2</c:v>
                </c:pt>
                <c:pt idx="22">
                  <c:v>2.2599999999999999E-2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8-46B3-95FF-16483DE71AF7}"/>
            </c:ext>
          </c:extLst>
        </c:ser>
        <c:ser>
          <c:idx val="1"/>
          <c:order val="1"/>
          <c:tx>
            <c:strRef>
              <c:f>[62]Sheet1!$C$4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[62]Sheet1!$C$5:$C$28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3.5999999999999999E-3</c:v>
                </c:pt>
                <c:pt idx="3">
                  <c:v>3.2000000000000002E-3</c:v>
                </c:pt>
                <c:pt idx="4">
                  <c:v>4.1000000000000003E-3</c:v>
                </c:pt>
                <c:pt idx="5">
                  <c:v>1.09E-2</c:v>
                </c:pt>
                <c:pt idx="6">
                  <c:v>2.9100000000000001E-2</c:v>
                </c:pt>
                <c:pt idx="7">
                  <c:v>4.58E-2</c:v>
                </c:pt>
                <c:pt idx="8">
                  <c:v>5.4899999999999997E-2</c:v>
                </c:pt>
                <c:pt idx="9">
                  <c:v>5.8999999999999997E-2</c:v>
                </c:pt>
                <c:pt idx="10">
                  <c:v>6.5500000000000003E-2</c:v>
                </c:pt>
                <c:pt idx="11">
                  <c:v>7.0499999999999993E-2</c:v>
                </c:pt>
                <c:pt idx="12">
                  <c:v>7.2999999999999995E-2</c:v>
                </c:pt>
                <c:pt idx="13">
                  <c:v>7.1999999999999995E-2</c:v>
                </c:pt>
                <c:pt idx="14">
                  <c:v>7.1900000000000006E-2</c:v>
                </c:pt>
                <c:pt idx="15">
                  <c:v>7.1800000000000003E-2</c:v>
                </c:pt>
                <c:pt idx="16">
                  <c:v>7.17E-2</c:v>
                </c:pt>
                <c:pt idx="17">
                  <c:v>7.0099999999999996E-2</c:v>
                </c:pt>
                <c:pt idx="18">
                  <c:v>6.0900000000000003E-2</c:v>
                </c:pt>
                <c:pt idx="19">
                  <c:v>4.9299999999999997E-2</c:v>
                </c:pt>
                <c:pt idx="20">
                  <c:v>3.8399999999999997E-2</c:v>
                </c:pt>
                <c:pt idx="21">
                  <c:v>2.9000000000000001E-2</c:v>
                </c:pt>
                <c:pt idx="22">
                  <c:v>2.0199999999999999E-2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08-46B3-95FF-16483DE71AF7}"/>
            </c:ext>
          </c:extLst>
        </c:ser>
        <c:ser>
          <c:idx val="2"/>
          <c:order val="2"/>
          <c:tx>
            <c:strRef>
              <c:f>[62]Sheet1!$D$4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[62]Sheet1!$D$5:$D$28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3.7000000000000002E-3</c:v>
                </c:pt>
                <c:pt idx="5">
                  <c:v>8.8999999999999999E-3</c:v>
                </c:pt>
                <c:pt idx="6">
                  <c:v>2.4299999999999999E-2</c:v>
                </c:pt>
                <c:pt idx="7">
                  <c:v>4.1599999999999998E-2</c:v>
                </c:pt>
                <c:pt idx="8">
                  <c:v>5.0500000000000003E-2</c:v>
                </c:pt>
                <c:pt idx="9">
                  <c:v>5.6599999999999998E-2</c:v>
                </c:pt>
                <c:pt idx="10">
                  <c:v>6.4199999999999993E-2</c:v>
                </c:pt>
                <c:pt idx="11">
                  <c:v>6.9800000000000001E-2</c:v>
                </c:pt>
                <c:pt idx="12">
                  <c:v>7.3599999999999999E-2</c:v>
                </c:pt>
                <c:pt idx="13">
                  <c:v>7.3099999999999998E-2</c:v>
                </c:pt>
                <c:pt idx="14">
                  <c:v>7.3499999999999996E-2</c:v>
                </c:pt>
                <c:pt idx="15">
                  <c:v>7.4099999999999999E-2</c:v>
                </c:pt>
                <c:pt idx="16">
                  <c:v>7.3899999999999993E-2</c:v>
                </c:pt>
                <c:pt idx="17">
                  <c:v>7.3999999999999996E-2</c:v>
                </c:pt>
                <c:pt idx="18">
                  <c:v>6.2600000000000003E-2</c:v>
                </c:pt>
                <c:pt idx="19">
                  <c:v>0.05</c:v>
                </c:pt>
                <c:pt idx="20">
                  <c:v>3.9300000000000002E-2</c:v>
                </c:pt>
                <c:pt idx="21">
                  <c:v>3.04E-2</c:v>
                </c:pt>
                <c:pt idx="22">
                  <c:v>2.1399999999999999E-2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8-46B3-95FF-16483DE7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[62]Sheet1!$H$5:$H$16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0.98</c:v>
                </c:pt>
                <c:pt idx="6">
                  <c:v>0.97</c:v>
                </c:pt>
                <c:pt idx="7">
                  <c:v>0.99</c:v>
                </c:pt>
                <c:pt idx="8">
                  <c:v>0.95</c:v>
                </c:pt>
                <c:pt idx="9">
                  <c:v>1.02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F-4646-AB1A-96DD0F70D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[63]Sheet1!$B$5:$B$28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5.3E-3</c:v>
                </c:pt>
                <c:pt idx="5">
                  <c:v>1.3599999999999999E-2</c:v>
                </c:pt>
                <c:pt idx="6">
                  <c:v>3.4700000000000002E-2</c:v>
                </c:pt>
                <c:pt idx="7">
                  <c:v>4.8800000000000003E-2</c:v>
                </c:pt>
                <c:pt idx="8">
                  <c:v>5.57E-2</c:v>
                </c:pt>
                <c:pt idx="9">
                  <c:v>5.5800000000000002E-2</c:v>
                </c:pt>
                <c:pt idx="10">
                  <c:v>6.0699999999999997E-2</c:v>
                </c:pt>
                <c:pt idx="11">
                  <c:v>6.4899999999999999E-2</c:v>
                </c:pt>
                <c:pt idx="12">
                  <c:v>6.9199999999999998E-2</c:v>
                </c:pt>
                <c:pt idx="13">
                  <c:v>6.83E-2</c:v>
                </c:pt>
                <c:pt idx="14">
                  <c:v>7.2999999999999995E-2</c:v>
                </c:pt>
                <c:pt idx="15">
                  <c:v>8.1600000000000006E-2</c:v>
                </c:pt>
                <c:pt idx="16">
                  <c:v>8.7499999999999994E-2</c:v>
                </c:pt>
                <c:pt idx="17">
                  <c:v>8.5199999999999998E-2</c:v>
                </c:pt>
                <c:pt idx="18">
                  <c:v>5.9299999999999999E-2</c:v>
                </c:pt>
                <c:pt idx="19">
                  <c:v>3.9899999999999998E-2</c:v>
                </c:pt>
                <c:pt idx="20">
                  <c:v>3.04E-2</c:v>
                </c:pt>
                <c:pt idx="21">
                  <c:v>2.4799999999999999E-2</c:v>
                </c:pt>
                <c:pt idx="22">
                  <c:v>1.7000000000000001E-2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5-4926-9A9C-0380B03AE9F0}"/>
            </c:ext>
          </c:extLst>
        </c:ser>
        <c:ser>
          <c:idx val="1"/>
          <c:order val="1"/>
          <c:tx>
            <c:strRef>
              <c:f>[63]Sheet1!$C$4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[63]Sheet1!$C$5:$C$28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3.8999999999999998E-3</c:v>
                </c:pt>
                <c:pt idx="5">
                  <c:v>1.41E-2</c:v>
                </c:pt>
                <c:pt idx="6">
                  <c:v>4.58E-2</c:v>
                </c:pt>
                <c:pt idx="7">
                  <c:v>7.1300000000000002E-2</c:v>
                </c:pt>
                <c:pt idx="8">
                  <c:v>7.8200000000000006E-2</c:v>
                </c:pt>
                <c:pt idx="9">
                  <c:v>7.0199999999999999E-2</c:v>
                </c:pt>
                <c:pt idx="10">
                  <c:v>6.6900000000000001E-2</c:v>
                </c:pt>
                <c:pt idx="11">
                  <c:v>7.0800000000000002E-2</c:v>
                </c:pt>
                <c:pt idx="12">
                  <c:v>7.1400000000000005E-2</c:v>
                </c:pt>
                <c:pt idx="13">
                  <c:v>6.8400000000000002E-2</c:v>
                </c:pt>
                <c:pt idx="14">
                  <c:v>6.7199999999999996E-2</c:v>
                </c:pt>
                <c:pt idx="15">
                  <c:v>6.7599999999999993E-2</c:v>
                </c:pt>
                <c:pt idx="16">
                  <c:v>6.8099999999999994E-2</c:v>
                </c:pt>
                <c:pt idx="17">
                  <c:v>6.5000000000000002E-2</c:v>
                </c:pt>
                <c:pt idx="18">
                  <c:v>5.21E-2</c:v>
                </c:pt>
                <c:pt idx="19">
                  <c:v>3.5400000000000001E-2</c:v>
                </c:pt>
                <c:pt idx="20">
                  <c:v>2.5899999999999999E-2</c:v>
                </c:pt>
                <c:pt idx="21">
                  <c:v>2.0199999999999999E-2</c:v>
                </c:pt>
                <c:pt idx="22">
                  <c:v>1.49E-2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5-4926-9A9C-0380B03AE9F0}"/>
            </c:ext>
          </c:extLst>
        </c:ser>
        <c:ser>
          <c:idx val="2"/>
          <c:order val="2"/>
          <c:tx>
            <c:strRef>
              <c:f>[63]Sheet1!$D$4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[63]Sheet1!$D$5:$D$28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3.5999999999999999E-3</c:v>
                </c:pt>
                <c:pt idx="2">
                  <c:v>2.8E-3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1.38E-2</c:v>
                </c:pt>
                <c:pt idx="6">
                  <c:v>4.0300000000000002E-2</c:v>
                </c:pt>
                <c:pt idx="7">
                  <c:v>6.0100000000000001E-2</c:v>
                </c:pt>
                <c:pt idx="8">
                  <c:v>6.7000000000000004E-2</c:v>
                </c:pt>
                <c:pt idx="9">
                  <c:v>6.3E-2</c:v>
                </c:pt>
                <c:pt idx="10">
                  <c:v>6.3899999999999998E-2</c:v>
                </c:pt>
                <c:pt idx="11">
                  <c:v>6.7900000000000002E-2</c:v>
                </c:pt>
                <c:pt idx="12">
                  <c:v>7.0400000000000004E-2</c:v>
                </c:pt>
                <c:pt idx="13">
                  <c:v>6.8400000000000002E-2</c:v>
                </c:pt>
                <c:pt idx="14">
                  <c:v>7.0199999999999999E-2</c:v>
                </c:pt>
                <c:pt idx="15">
                  <c:v>7.4700000000000003E-2</c:v>
                </c:pt>
                <c:pt idx="16">
                  <c:v>7.7899999999999997E-2</c:v>
                </c:pt>
                <c:pt idx="17">
                  <c:v>7.5200000000000003E-2</c:v>
                </c:pt>
                <c:pt idx="18">
                  <c:v>5.57E-2</c:v>
                </c:pt>
                <c:pt idx="19">
                  <c:v>3.7400000000000003E-2</c:v>
                </c:pt>
                <c:pt idx="20">
                  <c:v>2.7900000000000001E-2</c:v>
                </c:pt>
                <c:pt idx="21">
                  <c:v>2.23E-2</c:v>
                </c:pt>
                <c:pt idx="22">
                  <c:v>1.5900000000000001E-2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5-4926-9A9C-0380B03A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[63]Sheet1!$H$5:$H$16</c:f>
              <c:numCache>
                <c:formatCode>General</c:formatCode>
                <c:ptCount val="12"/>
                <c:pt idx="6">
                  <c:v>0.87</c:v>
                </c:pt>
                <c:pt idx="7">
                  <c:v>0.9</c:v>
                </c:pt>
                <c:pt idx="8">
                  <c:v>0.99</c:v>
                </c:pt>
                <c:pt idx="9">
                  <c:v>1.04</c:v>
                </c:pt>
                <c:pt idx="10">
                  <c:v>1.06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5-410B-AD86-D458E57C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[64]Sheet1!$B$5:$B$28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4.5999999999999999E-3</c:v>
                </c:pt>
                <c:pt idx="2">
                  <c:v>4.4999999999999997E-3</c:v>
                </c:pt>
                <c:pt idx="3">
                  <c:v>3.2000000000000002E-3</c:v>
                </c:pt>
                <c:pt idx="4">
                  <c:v>6.1999999999999998E-3</c:v>
                </c:pt>
                <c:pt idx="5">
                  <c:v>1.46E-2</c:v>
                </c:pt>
                <c:pt idx="6">
                  <c:v>4.3700000000000003E-2</c:v>
                </c:pt>
                <c:pt idx="7">
                  <c:v>8.3299999999999999E-2</c:v>
                </c:pt>
                <c:pt idx="8">
                  <c:v>8.48E-2</c:v>
                </c:pt>
                <c:pt idx="9">
                  <c:v>7.17E-2</c:v>
                </c:pt>
                <c:pt idx="10">
                  <c:v>7.0499999999999993E-2</c:v>
                </c:pt>
                <c:pt idx="11">
                  <c:v>6.8699999999999997E-2</c:v>
                </c:pt>
                <c:pt idx="12">
                  <c:v>7.2700000000000001E-2</c:v>
                </c:pt>
                <c:pt idx="13">
                  <c:v>6.8500000000000005E-2</c:v>
                </c:pt>
                <c:pt idx="14">
                  <c:v>6.3799999999999996E-2</c:v>
                </c:pt>
                <c:pt idx="15">
                  <c:v>6.0999999999999999E-2</c:v>
                </c:pt>
                <c:pt idx="16">
                  <c:v>6.0600000000000001E-2</c:v>
                </c:pt>
                <c:pt idx="17">
                  <c:v>6.0499999999999998E-2</c:v>
                </c:pt>
                <c:pt idx="18">
                  <c:v>4.5999999999999999E-2</c:v>
                </c:pt>
                <c:pt idx="19">
                  <c:v>3.4500000000000003E-2</c:v>
                </c:pt>
                <c:pt idx="20">
                  <c:v>2.5600000000000001E-2</c:v>
                </c:pt>
                <c:pt idx="21">
                  <c:v>1.9900000000000001E-2</c:v>
                </c:pt>
                <c:pt idx="22">
                  <c:v>1.49E-2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B-4D05-9A1E-2A356709F16D}"/>
            </c:ext>
          </c:extLst>
        </c:ser>
        <c:ser>
          <c:idx val="1"/>
          <c:order val="1"/>
          <c:tx>
            <c:strRef>
              <c:f>[64]Sheet1!$C$4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[64]Sheet1!$C$5:$C$28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5.5999999999999999E-3</c:v>
                </c:pt>
                <c:pt idx="2">
                  <c:v>3.8999999999999998E-3</c:v>
                </c:pt>
                <c:pt idx="3">
                  <c:v>2.5999999999999999E-3</c:v>
                </c:pt>
                <c:pt idx="4">
                  <c:v>2.7000000000000001E-3</c:v>
                </c:pt>
                <c:pt idx="5">
                  <c:v>5.4000000000000003E-3</c:v>
                </c:pt>
                <c:pt idx="6">
                  <c:v>1.4999999999999999E-2</c:v>
                </c:pt>
                <c:pt idx="7">
                  <c:v>3.3300000000000003E-2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5.5100000000000003E-2</c:v>
                </c:pt>
                <c:pt idx="11">
                  <c:v>6.3200000000000006E-2</c:v>
                </c:pt>
                <c:pt idx="12">
                  <c:v>7.0199999999999999E-2</c:v>
                </c:pt>
                <c:pt idx="13">
                  <c:v>6.9599999999999995E-2</c:v>
                </c:pt>
                <c:pt idx="14">
                  <c:v>7.3599999999999999E-2</c:v>
                </c:pt>
                <c:pt idx="15">
                  <c:v>7.9000000000000001E-2</c:v>
                </c:pt>
                <c:pt idx="16">
                  <c:v>8.6599999999999996E-2</c:v>
                </c:pt>
                <c:pt idx="17">
                  <c:v>9.0300000000000005E-2</c:v>
                </c:pt>
                <c:pt idx="18">
                  <c:v>7.0300000000000001E-2</c:v>
                </c:pt>
                <c:pt idx="19">
                  <c:v>5.3400000000000003E-2</c:v>
                </c:pt>
                <c:pt idx="20">
                  <c:v>4.3099999999999999E-2</c:v>
                </c:pt>
                <c:pt idx="21">
                  <c:v>3.4099999999999998E-2</c:v>
                </c:pt>
                <c:pt idx="22">
                  <c:v>2.4400000000000002E-2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B-4D05-9A1E-2A356709F16D}"/>
            </c:ext>
          </c:extLst>
        </c:ser>
        <c:ser>
          <c:idx val="2"/>
          <c:order val="2"/>
          <c:tx>
            <c:strRef>
              <c:f>[64]Sheet1!$D$4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[64]Sheet1!$D$5:$D$28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2.8999999999999998E-3</c:v>
                </c:pt>
                <c:pt idx="4">
                  <c:v>4.5999999999999999E-3</c:v>
                </c:pt>
                <c:pt idx="5">
                  <c:v>1.03E-2</c:v>
                </c:pt>
                <c:pt idx="6">
                  <c:v>3.0099999999999998E-2</c:v>
                </c:pt>
                <c:pt idx="7">
                  <c:v>5.9700000000000003E-2</c:v>
                </c:pt>
                <c:pt idx="8">
                  <c:v>6.6000000000000003E-2</c:v>
                </c:pt>
                <c:pt idx="9">
                  <c:v>6.0999999999999999E-2</c:v>
                </c:pt>
                <c:pt idx="10">
                  <c:v>6.3200000000000006E-2</c:v>
                </c:pt>
                <c:pt idx="11">
                  <c:v>6.6100000000000006E-2</c:v>
                </c:pt>
                <c:pt idx="12">
                  <c:v>7.1499999999999994E-2</c:v>
                </c:pt>
                <c:pt idx="13">
                  <c:v>6.9000000000000006E-2</c:v>
                </c:pt>
                <c:pt idx="14">
                  <c:v>6.8400000000000002E-2</c:v>
                </c:pt>
                <c:pt idx="15">
                  <c:v>6.9500000000000006E-2</c:v>
                </c:pt>
                <c:pt idx="16">
                  <c:v>7.2800000000000004E-2</c:v>
                </c:pt>
                <c:pt idx="17">
                  <c:v>7.46E-2</c:v>
                </c:pt>
                <c:pt idx="18">
                  <c:v>5.7500000000000002E-2</c:v>
                </c:pt>
                <c:pt idx="19">
                  <c:v>4.3400000000000001E-2</c:v>
                </c:pt>
                <c:pt idx="20">
                  <c:v>3.3799999999999997E-2</c:v>
                </c:pt>
                <c:pt idx="21">
                  <c:v>2.6599999999999999E-2</c:v>
                </c:pt>
                <c:pt idx="22">
                  <c:v>1.9400000000000001E-2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B-4D05-9A1E-2A356709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72032"/>
        <c:axId val="78973568"/>
      </c:lineChart>
      <c:catAx>
        <c:axId val="7897203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973568"/>
        <c:crosses val="autoZero"/>
        <c:auto val="1"/>
        <c:lblAlgn val="ctr"/>
        <c:lblOffset val="100"/>
        <c:noMultiLvlLbl val="0"/>
      </c:catAx>
      <c:valAx>
        <c:axId val="789735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97203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[64]Sheet1!$H$4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[64]Sheet1!$H$5:$H$16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1.04</c:v>
                </c:pt>
                <c:pt idx="4">
                  <c:v>0.96</c:v>
                </c:pt>
                <c:pt idx="5">
                  <c:v>0.92</c:v>
                </c:pt>
                <c:pt idx="6">
                  <c:v>0.87</c:v>
                </c:pt>
                <c:pt idx="7">
                  <c:v>0.99</c:v>
                </c:pt>
                <c:pt idx="8">
                  <c:v>0.98</c:v>
                </c:pt>
                <c:pt idx="9">
                  <c:v>1</c:v>
                </c:pt>
                <c:pt idx="10">
                  <c:v>0.97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1-4CBD-9A65-B4D37EB0C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89568"/>
        <c:axId val="79003648"/>
      </c:lineChart>
      <c:catAx>
        <c:axId val="7898956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9003648"/>
        <c:crosses val="autoZero"/>
        <c:auto val="1"/>
        <c:lblAlgn val="ctr"/>
        <c:lblOffset val="100"/>
        <c:noMultiLvlLbl val="0"/>
      </c:catAx>
      <c:valAx>
        <c:axId val="7900364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989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[65]Sheet1!$B$5:$B$28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4.4999999999999997E-3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5.7999999999999996E-3</c:v>
                </c:pt>
                <c:pt idx="5">
                  <c:v>1.5100000000000001E-2</c:v>
                </c:pt>
                <c:pt idx="6">
                  <c:v>4.58E-2</c:v>
                </c:pt>
                <c:pt idx="7">
                  <c:v>8.1000000000000003E-2</c:v>
                </c:pt>
                <c:pt idx="8">
                  <c:v>8.4000000000000005E-2</c:v>
                </c:pt>
                <c:pt idx="9">
                  <c:v>7.2900000000000006E-2</c:v>
                </c:pt>
                <c:pt idx="10">
                  <c:v>7.0099999999999996E-2</c:v>
                </c:pt>
                <c:pt idx="11">
                  <c:v>6.8199999999999997E-2</c:v>
                </c:pt>
                <c:pt idx="12">
                  <c:v>7.1800000000000003E-2</c:v>
                </c:pt>
                <c:pt idx="13">
                  <c:v>6.83E-2</c:v>
                </c:pt>
                <c:pt idx="14">
                  <c:v>6.3600000000000004E-2</c:v>
                </c:pt>
                <c:pt idx="15">
                  <c:v>6.0999999999999999E-2</c:v>
                </c:pt>
                <c:pt idx="16">
                  <c:v>6.0100000000000001E-2</c:v>
                </c:pt>
                <c:pt idx="17">
                  <c:v>5.9200000000000003E-2</c:v>
                </c:pt>
                <c:pt idx="18">
                  <c:v>4.7E-2</c:v>
                </c:pt>
                <c:pt idx="19">
                  <c:v>3.5200000000000002E-2</c:v>
                </c:pt>
                <c:pt idx="20">
                  <c:v>2.6200000000000001E-2</c:v>
                </c:pt>
                <c:pt idx="21">
                  <c:v>2.0500000000000001E-2</c:v>
                </c:pt>
                <c:pt idx="22">
                  <c:v>1.55E-2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3-4BAB-A713-8F2998546201}"/>
            </c:ext>
          </c:extLst>
        </c:ser>
        <c:ser>
          <c:idx val="1"/>
          <c:order val="1"/>
          <c:tx>
            <c:strRef>
              <c:f>[65]Sheet1!$C$4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[65]Sheet1!$C$5:$C$28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5.5999999999999999E-3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1.54E-2</c:v>
                </c:pt>
                <c:pt idx="7">
                  <c:v>3.3599999999999998E-2</c:v>
                </c:pt>
                <c:pt idx="8">
                  <c:v>4.58E-2</c:v>
                </c:pt>
                <c:pt idx="9">
                  <c:v>5.0200000000000002E-2</c:v>
                </c:pt>
                <c:pt idx="10">
                  <c:v>5.5199999999999999E-2</c:v>
                </c:pt>
                <c:pt idx="11">
                  <c:v>6.3399999999999998E-2</c:v>
                </c:pt>
                <c:pt idx="12">
                  <c:v>6.9599999999999995E-2</c:v>
                </c:pt>
                <c:pt idx="13">
                  <c:v>6.9800000000000001E-2</c:v>
                </c:pt>
                <c:pt idx="14">
                  <c:v>7.2700000000000001E-2</c:v>
                </c:pt>
                <c:pt idx="15">
                  <c:v>7.9399999999999998E-2</c:v>
                </c:pt>
                <c:pt idx="16">
                  <c:v>8.6199999999999999E-2</c:v>
                </c:pt>
                <c:pt idx="17">
                  <c:v>9.06E-2</c:v>
                </c:pt>
                <c:pt idx="18">
                  <c:v>7.0499999999999993E-2</c:v>
                </c:pt>
                <c:pt idx="19">
                  <c:v>5.3100000000000001E-2</c:v>
                </c:pt>
                <c:pt idx="20">
                  <c:v>4.2799999999999998E-2</c:v>
                </c:pt>
                <c:pt idx="21">
                  <c:v>3.3399999999999999E-2</c:v>
                </c:pt>
                <c:pt idx="22">
                  <c:v>2.3699999999999999E-2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3-4BAB-A713-8F2998546201}"/>
            </c:ext>
          </c:extLst>
        </c:ser>
        <c:ser>
          <c:idx val="2"/>
          <c:order val="2"/>
          <c:tx>
            <c:strRef>
              <c:f>[65]Sheet1!$D$4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[65]Sheet1!$D$5:$D$28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2.8999999999999998E-3</c:v>
                </c:pt>
                <c:pt idx="4">
                  <c:v>4.3E-3</c:v>
                </c:pt>
                <c:pt idx="5">
                  <c:v>1.0500000000000001E-2</c:v>
                </c:pt>
                <c:pt idx="6">
                  <c:v>3.15E-2</c:v>
                </c:pt>
                <c:pt idx="7">
                  <c:v>5.8700000000000002E-2</c:v>
                </c:pt>
                <c:pt idx="8">
                  <c:v>6.6000000000000003E-2</c:v>
                </c:pt>
                <c:pt idx="9">
                  <c:v>6.2300000000000001E-2</c:v>
                </c:pt>
                <c:pt idx="10">
                  <c:v>6.3100000000000003E-2</c:v>
                </c:pt>
                <c:pt idx="11">
                  <c:v>6.59E-2</c:v>
                </c:pt>
                <c:pt idx="12">
                  <c:v>7.0800000000000002E-2</c:v>
                </c:pt>
                <c:pt idx="13">
                  <c:v>6.9000000000000006E-2</c:v>
                </c:pt>
                <c:pt idx="14">
                  <c:v>6.7900000000000002E-2</c:v>
                </c:pt>
                <c:pt idx="15">
                  <c:v>6.9699999999999998E-2</c:v>
                </c:pt>
                <c:pt idx="16">
                  <c:v>7.2400000000000006E-2</c:v>
                </c:pt>
                <c:pt idx="17">
                  <c:v>7.3999999999999996E-2</c:v>
                </c:pt>
                <c:pt idx="18">
                  <c:v>5.8000000000000003E-2</c:v>
                </c:pt>
                <c:pt idx="19">
                  <c:v>4.36E-2</c:v>
                </c:pt>
                <c:pt idx="20">
                  <c:v>3.4000000000000002E-2</c:v>
                </c:pt>
                <c:pt idx="21">
                  <c:v>2.6599999999999999E-2</c:v>
                </c:pt>
                <c:pt idx="22">
                  <c:v>1.9400000000000001E-2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3-4BAB-A713-8F299854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[65]Sheet1!$H$5:$H$16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0.89</c:v>
                </c:pt>
                <c:pt idx="7">
                  <c:v>1.04</c:v>
                </c:pt>
                <c:pt idx="8">
                  <c:v>0.96</c:v>
                </c:pt>
                <c:pt idx="9">
                  <c:v>1.07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4-4310-B450-9E594E847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[65]Sheet1!$B$5:$B$28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4.4999999999999997E-3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5.7999999999999996E-3</c:v>
                </c:pt>
                <c:pt idx="5">
                  <c:v>1.5100000000000001E-2</c:v>
                </c:pt>
                <c:pt idx="6">
                  <c:v>4.58E-2</c:v>
                </c:pt>
                <c:pt idx="7">
                  <c:v>8.1000000000000003E-2</c:v>
                </c:pt>
                <c:pt idx="8">
                  <c:v>8.4000000000000005E-2</c:v>
                </c:pt>
                <c:pt idx="9">
                  <c:v>7.2900000000000006E-2</c:v>
                </c:pt>
                <c:pt idx="10">
                  <c:v>7.0099999999999996E-2</c:v>
                </c:pt>
                <c:pt idx="11">
                  <c:v>6.8199999999999997E-2</c:v>
                </c:pt>
                <c:pt idx="12">
                  <c:v>7.1800000000000003E-2</c:v>
                </c:pt>
                <c:pt idx="13">
                  <c:v>6.83E-2</c:v>
                </c:pt>
                <c:pt idx="14">
                  <c:v>6.3600000000000004E-2</c:v>
                </c:pt>
                <c:pt idx="15">
                  <c:v>6.0999999999999999E-2</c:v>
                </c:pt>
                <c:pt idx="16">
                  <c:v>6.0100000000000001E-2</c:v>
                </c:pt>
                <c:pt idx="17">
                  <c:v>5.9200000000000003E-2</c:v>
                </c:pt>
                <c:pt idx="18">
                  <c:v>4.7E-2</c:v>
                </c:pt>
                <c:pt idx="19">
                  <c:v>3.5200000000000002E-2</c:v>
                </c:pt>
                <c:pt idx="20">
                  <c:v>2.6200000000000001E-2</c:v>
                </c:pt>
                <c:pt idx="21">
                  <c:v>2.0500000000000001E-2</c:v>
                </c:pt>
                <c:pt idx="22">
                  <c:v>1.55E-2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6-4955-9C49-4AE2C3FBF1C4}"/>
            </c:ext>
          </c:extLst>
        </c:ser>
        <c:ser>
          <c:idx val="1"/>
          <c:order val="1"/>
          <c:tx>
            <c:strRef>
              <c:f>[65]Sheet1!$C$4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[65]Sheet1!$C$5:$C$28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5.5999999999999999E-3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1.54E-2</c:v>
                </c:pt>
                <c:pt idx="7">
                  <c:v>3.3599999999999998E-2</c:v>
                </c:pt>
                <c:pt idx="8">
                  <c:v>4.58E-2</c:v>
                </c:pt>
                <c:pt idx="9">
                  <c:v>5.0200000000000002E-2</c:v>
                </c:pt>
                <c:pt idx="10">
                  <c:v>5.5199999999999999E-2</c:v>
                </c:pt>
                <c:pt idx="11">
                  <c:v>6.3399999999999998E-2</c:v>
                </c:pt>
                <c:pt idx="12">
                  <c:v>6.9599999999999995E-2</c:v>
                </c:pt>
                <c:pt idx="13">
                  <c:v>6.9800000000000001E-2</c:v>
                </c:pt>
                <c:pt idx="14">
                  <c:v>7.2700000000000001E-2</c:v>
                </c:pt>
                <c:pt idx="15">
                  <c:v>7.9399999999999998E-2</c:v>
                </c:pt>
                <c:pt idx="16">
                  <c:v>8.6199999999999999E-2</c:v>
                </c:pt>
                <c:pt idx="17">
                  <c:v>9.06E-2</c:v>
                </c:pt>
                <c:pt idx="18">
                  <c:v>7.0499999999999993E-2</c:v>
                </c:pt>
                <c:pt idx="19">
                  <c:v>5.3100000000000001E-2</c:v>
                </c:pt>
                <c:pt idx="20">
                  <c:v>4.2799999999999998E-2</c:v>
                </c:pt>
                <c:pt idx="21">
                  <c:v>3.3399999999999999E-2</c:v>
                </c:pt>
                <c:pt idx="22">
                  <c:v>2.3699999999999999E-2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6-4955-9C49-4AE2C3FBF1C4}"/>
            </c:ext>
          </c:extLst>
        </c:ser>
        <c:ser>
          <c:idx val="2"/>
          <c:order val="2"/>
          <c:tx>
            <c:strRef>
              <c:f>[65]Sheet1!$D$4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[65]Sheet1!$D$5:$D$28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2.8999999999999998E-3</c:v>
                </c:pt>
                <c:pt idx="4">
                  <c:v>4.3E-3</c:v>
                </c:pt>
                <c:pt idx="5">
                  <c:v>1.0500000000000001E-2</c:v>
                </c:pt>
                <c:pt idx="6">
                  <c:v>3.15E-2</c:v>
                </c:pt>
                <c:pt idx="7">
                  <c:v>5.8700000000000002E-2</c:v>
                </c:pt>
                <c:pt idx="8">
                  <c:v>6.6000000000000003E-2</c:v>
                </c:pt>
                <c:pt idx="9">
                  <c:v>6.2300000000000001E-2</c:v>
                </c:pt>
                <c:pt idx="10">
                  <c:v>6.3100000000000003E-2</c:v>
                </c:pt>
                <c:pt idx="11">
                  <c:v>6.59E-2</c:v>
                </c:pt>
                <c:pt idx="12">
                  <c:v>7.0800000000000002E-2</c:v>
                </c:pt>
                <c:pt idx="13">
                  <c:v>6.9000000000000006E-2</c:v>
                </c:pt>
                <c:pt idx="14">
                  <c:v>6.7900000000000002E-2</c:v>
                </c:pt>
                <c:pt idx="15">
                  <c:v>6.9699999999999998E-2</c:v>
                </c:pt>
                <c:pt idx="16">
                  <c:v>7.2400000000000006E-2</c:v>
                </c:pt>
                <c:pt idx="17">
                  <c:v>7.3999999999999996E-2</c:v>
                </c:pt>
                <c:pt idx="18">
                  <c:v>5.8000000000000003E-2</c:v>
                </c:pt>
                <c:pt idx="19">
                  <c:v>4.36E-2</c:v>
                </c:pt>
                <c:pt idx="20">
                  <c:v>3.4000000000000002E-2</c:v>
                </c:pt>
                <c:pt idx="21">
                  <c:v>2.6599999999999999E-2</c:v>
                </c:pt>
                <c:pt idx="22">
                  <c:v>1.9400000000000001E-2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6-4955-9C49-4AE2C3FBF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1.1599999999999999</c:v>
                </c:pt>
                <c:pt idx="3">
                  <c:v>1.03</c:v>
                </c:pt>
                <c:pt idx="4">
                  <c:v>1</c:v>
                </c:pt>
                <c:pt idx="5">
                  <c:v>0.93</c:v>
                </c:pt>
                <c:pt idx="6">
                  <c:v>0.9</c:v>
                </c:pt>
                <c:pt idx="7">
                  <c:v>0.93</c:v>
                </c:pt>
                <c:pt idx="8">
                  <c:v>0.85</c:v>
                </c:pt>
                <c:pt idx="9">
                  <c:v>1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0-476C-8573-36C9E6B8C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[65]Sheet1!$H$5:$H$16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0.89</c:v>
                </c:pt>
                <c:pt idx="7">
                  <c:v>1.04</c:v>
                </c:pt>
                <c:pt idx="8">
                  <c:v>0.96</c:v>
                </c:pt>
                <c:pt idx="9">
                  <c:v>1.07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E-4889-8ACD-5BB59EF1D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[67]Sheet1!$B$5:$B$28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8.0000000000000002E-3</c:v>
                </c:pt>
                <c:pt idx="6">
                  <c:v>2.7699999999999999E-2</c:v>
                </c:pt>
                <c:pt idx="7">
                  <c:v>6.2100000000000002E-2</c:v>
                </c:pt>
                <c:pt idx="8">
                  <c:v>6.9099999999999995E-2</c:v>
                </c:pt>
                <c:pt idx="9">
                  <c:v>5.7000000000000002E-2</c:v>
                </c:pt>
                <c:pt idx="10">
                  <c:v>5.9200000000000003E-2</c:v>
                </c:pt>
                <c:pt idx="11">
                  <c:v>6.2700000000000006E-2</c:v>
                </c:pt>
                <c:pt idx="12">
                  <c:v>7.1900000000000006E-2</c:v>
                </c:pt>
                <c:pt idx="13">
                  <c:v>7.1300000000000002E-2</c:v>
                </c:pt>
                <c:pt idx="14">
                  <c:v>7.4099999999999999E-2</c:v>
                </c:pt>
                <c:pt idx="15">
                  <c:v>8.3400000000000002E-2</c:v>
                </c:pt>
                <c:pt idx="16">
                  <c:v>9.1499999999999998E-2</c:v>
                </c:pt>
                <c:pt idx="17">
                  <c:v>9.0700000000000003E-2</c:v>
                </c:pt>
                <c:pt idx="18">
                  <c:v>5.2499999999999998E-2</c:v>
                </c:pt>
                <c:pt idx="19">
                  <c:v>3.5400000000000001E-2</c:v>
                </c:pt>
                <c:pt idx="20">
                  <c:v>2.53E-2</c:v>
                </c:pt>
                <c:pt idx="21">
                  <c:v>1.83E-2</c:v>
                </c:pt>
                <c:pt idx="22">
                  <c:v>1.32E-2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4-40C0-BCDC-D3714A10A3FC}"/>
            </c:ext>
          </c:extLst>
        </c:ser>
        <c:ser>
          <c:idx val="1"/>
          <c:order val="1"/>
          <c:tx>
            <c:strRef>
              <c:f>[67]Sheet1!$C$4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[67]Sheet1!$C$5:$C$28</c:f>
              <c:numCache>
                <c:formatCode>General</c:formatCode>
                <c:ptCount val="24"/>
                <c:pt idx="0">
                  <c:v>3.8E-3</c:v>
                </c:pt>
                <c:pt idx="1">
                  <c:v>2.8999999999999998E-3</c:v>
                </c:pt>
                <c:pt idx="2">
                  <c:v>3.0999999999999999E-3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1.95E-2</c:v>
                </c:pt>
                <c:pt idx="6">
                  <c:v>6.0299999999999999E-2</c:v>
                </c:pt>
                <c:pt idx="7">
                  <c:v>8.2600000000000007E-2</c:v>
                </c:pt>
                <c:pt idx="8">
                  <c:v>7.5800000000000006E-2</c:v>
                </c:pt>
                <c:pt idx="9">
                  <c:v>6.54E-2</c:v>
                </c:pt>
                <c:pt idx="10">
                  <c:v>6.4199999999999993E-2</c:v>
                </c:pt>
                <c:pt idx="11">
                  <c:v>6.8400000000000002E-2</c:v>
                </c:pt>
                <c:pt idx="12">
                  <c:v>7.22E-2</c:v>
                </c:pt>
                <c:pt idx="13">
                  <c:v>6.6699999999999995E-2</c:v>
                </c:pt>
                <c:pt idx="14">
                  <c:v>6.6600000000000006E-2</c:v>
                </c:pt>
                <c:pt idx="15">
                  <c:v>6.88E-2</c:v>
                </c:pt>
                <c:pt idx="16">
                  <c:v>6.9900000000000004E-2</c:v>
                </c:pt>
                <c:pt idx="17">
                  <c:v>7.1099999999999997E-2</c:v>
                </c:pt>
                <c:pt idx="18">
                  <c:v>4.6699999999999998E-2</c:v>
                </c:pt>
                <c:pt idx="19">
                  <c:v>2.8799999999999999E-2</c:v>
                </c:pt>
                <c:pt idx="20">
                  <c:v>1.9900000000000001E-2</c:v>
                </c:pt>
                <c:pt idx="21">
                  <c:v>1.6400000000000001E-2</c:v>
                </c:pt>
                <c:pt idx="22">
                  <c:v>1.04E-2</c:v>
                </c:pt>
                <c:pt idx="23">
                  <c:v>6.0000000000000001E-3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4-40C0-BCDC-D3714A10A3FC}"/>
            </c:ext>
          </c:extLst>
        </c:ser>
        <c:ser>
          <c:idx val="2"/>
          <c:order val="2"/>
          <c:tx>
            <c:strRef>
              <c:f>[67]Sheet1!$D$4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[67]Sheet1!$D$5:$D$28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3.0000000000000001E-3</c:v>
                </c:pt>
                <c:pt idx="2">
                  <c:v>2.8E-3</c:v>
                </c:pt>
                <c:pt idx="3">
                  <c:v>2.8E-3</c:v>
                </c:pt>
                <c:pt idx="4">
                  <c:v>5.1999999999999998E-3</c:v>
                </c:pt>
                <c:pt idx="5">
                  <c:v>1.35E-2</c:v>
                </c:pt>
                <c:pt idx="6">
                  <c:v>4.3299999999999998E-2</c:v>
                </c:pt>
                <c:pt idx="7">
                  <c:v>7.1999999999999995E-2</c:v>
                </c:pt>
                <c:pt idx="8">
                  <c:v>7.2300000000000003E-2</c:v>
                </c:pt>
                <c:pt idx="9">
                  <c:v>6.0999999999999999E-2</c:v>
                </c:pt>
                <c:pt idx="10">
                  <c:v>6.1600000000000002E-2</c:v>
                </c:pt>
                <c:pt idx="11">
                  <c:v>6.54E-2</c:v>
                </c:pt>
                <c:pt idx="12">
                  <c:v>7.2099999999999997E-2</c:v>
                </c:pt>
                <c:pt idx="13">
                  <c:v>6.9099999999999995E-2</c:v>
                </c:pt>
                <c:pt idx="14">
                  <c:v>7.0499999999999993E-2</c:v>
                </c:pt>
                <c:pt idx="15">
                  <c:v>7.6399999999999996E-2</c:v>
                </c:pt>
                <c:pt idx="16">
                  <c:v>8.1100000000000005E-2</c:v>
                </c:pt>
                <c:pt idx="17">
                  <c:v>8.1299999999999997E-2</c:v>
                </c:pt>
                <c:pt idx="18">
                  <c:v>4.9700000000000001E-2</c:v>
                </c:pt>
                <c:pt idx="19">
                  <c:v>3.2199999999999999E-2</c:v>
                </c:pt>
                <c:pt idx="20">
                  <c:v>2.2700000000000001E-2</c:v>
                </c:pt>
                <c:pt idx="21">
                  <c:v>1.7399999999999999E-2</c:v>
                </c:pt>
                <c:pt idx="22">
                  <c:v>1.1900000000000001E-2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84-40C0-BCDC-D3714A10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94368"/>
        <c:axId val="89995904"/>
      </c:lineChart>
      <c:catAx>
        <c:axId val="8999436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89995904"/>
        <c:crosses val="autoZero"/>
        <c:auto val="1"/>
        <c:lblAlgn val="ctr"/>
        <c:lblOffset val="100"/>
        <c:noMultiLvlLbl val="0"/>
      </c:catAx>
      <c:valAx>
        <c:axId val="89995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8999436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[67]Sheet1!$H$4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[67]Sheet1!$H$5:$H$16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1.06</c:v>
                </c:pt>
                <c:pt idx="2">
                  <c:v>1.07</c:v>
                </c:pt>
                <c:pt idx="3">
                  <c:v>1.08</c:v>
                </c:pt>
                <c:pt idx="4">
                  <c:v>1.03</c:v>
                </c:pt>
                <c:pt idx="5">
                  <c:v>1.03</c:v>
                </c:pt>
                <c:pt idx="6">
                  <c:v>0.94</c:v>
                </c:pt>
                <c:pt idx="7">
                  <c:v>1</c:v>
                </c:pt>
                <c:pt idx="8">
                  <c:v>0.96</c:v>
                </c:pt>
                <c:pt idx="9">
                  <c:v>0.96</c:v>
                </c:pt>
                <c:pt idx="10">
                  <c:v>0.96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E-4FC7-B929-917B016FB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8288"/>
        <c:axId val="90042368"/>
      </c:lineChart>
      <c:catAx>
        <c:axId val="9002828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042368"/>
        <c:crosses val="autoZero"/>
        <c:auto val="1"/>
        <c:lblAlgn val="ctr"/>
        <c:lblOffset val="100"/>
        <c:noMultiLvlLbl val="0"/>
      </c:catAx>
      <c:valAx>
        <c:axId val="9004236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02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[66]Sheet1!$B$5:$B$28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3.0999999999999999E-3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4.1000000000000003E-3</c:v>
                </c:pt>
                <c:pt idx="5">
                  <c:v>9.4999999999999998E-3</c:v>
                </c:pt>
                <c:pt idx="6">
                  <c:v>3.0300000000000001E-2</c:v>
                </c:pt>
                <c:pt idx="7">
                  <c:v>6.2E-2</c:v>
                </c:pt>
                <c:pt idx="8">
                  <c:v>6.7699999999999996E-2</c:v>
                </c:pt>
                <c:pt idx="9">
                  <c:v>5.8700000000000002E-2</c:v>
                </c:pt>
                <c:pt idx="10">
                  <c:v>6.08E-2</c:v>
                </c:pt>
                <c:pt idx="11">
                  <c:v>6.4500000000000002E-2</c:v>
                </c:pt>
                <c:pt idx="12">
                  <c:v>7.1499999999999994E-2</c:v>
                </c:pt>
                <c:pt idx="13">
                  <c:v>7.1300000000000002E-2</c:v>
                </c:pt>
                <c:pt idx="14">
                  <c:v>7.4300000000000005E-2</c:v>
                </c:pt>
                <c:pt idx="15">
                  <c:v>8.2400000000000001E-2</c:v>
                </c:pt>
                <c:pt idx="16">
                  <c:v>8.9899999999999994E-2</c:v>
                </c:pt>
                <c:pt idx="17">
                  <c:v>8.5999999999999993E-2</c:v>
                </c:pt>
                <c:pt idx="18">
                  <c:v>5.1900000000000002E-2</c:v>
                </c:pt>
                <c:pt idx="19">
                  <c:v>3.5299999999999998E-2</c:v>
                </c:pt>
                <c:pt idx="20">
                  <c:v>2.5399999999999999E-2</c:v>
                </c:pt>
                <c:pt idx="21">
                  <c:v>1.7899999999999999E-2</c:v>
                </c:pt>
                <c:pt idx="22">
                  <c:v>1.35E-2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7-48B8-9AC9-C866A31DCADA}"/>
            </c:ext>
          </c:extLst>
        </c:ser>
        <c:ser>
          <c:idx val="1"/>
          <c:order val="1"/>
          <c:tx>
            <c:strRef>
              <c:f>[66]Sheet1!$C$4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[66]Sheet1!$C$5:$C$28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3.0000000000000001E-3</c:v>
                </c:pt>
                <c:pt idx="2">
                  <c:v>2.8999999999999998E-3</c:v>
                </c:pt>
                <c:pt idx="3">
                  <c:v>3.5000000000000001E-3</c:v>
                </c:pt>
                <c:pt idx="4">
                  <c:v>7.4000000000000003E-3</c:v>
                </c:pt>
                <c:pt idx="5">
                  <c:v>2.1700000000000001E-2</c:v>
                </c:pt>
                <c:pt idx="6">
                  <c:v>6.1199999999999997E-2</c:v>
                </c:pt>
                <c:pt idx="7">
                  <c:v>7.9799999999999996E-2</c:v>
                </c:pt>
                <c:pt idx="8">
                  <c:v>7.2999999999999995E-2</c:v>
                </c:pt>
                <c:pt idx="9">
                  <c:v>6.5699999999999995E-2</c:v>
                </c:pt>
                <c:pt idx="10">
                  <c:v>6.5100000000000005E-2</c:v>
                </c:pt>
                <c:pt idx="11">
                  <c:v>6.93E-2</c:v>
                </c:pt>
                <c:pt idx="12">
                  <c:v>7.2499999999999995E-2</c:v>
                </c:pt>
                <c:pt idx="13">
                  <c:v>6.7599999999999993E-2</c:v>
                </c:pt>
                <c:pt idx="14">
                  <c:v>6.7400000000000002E-2</c:v>
                </c:pt>
                <c:pt idx="15">
                  <c:v>6.8599999999999994E-2</c:v>
                </c:pt>
                <c:pt idx="16">
                  <c:v>7.0000000000000007E-2</c:v>
                </c:pt>
                <c:pt idx="17">
                  <c:v>6.9599999999999995E-2</c:v>
                </c:pt>
                <c:pt idx="18">
                  <c:v>4.4999999999999998E-2</c:v>
                </c:pt>
                <c:pt idx="19">
                  <c:v>2.87E-2</c:v>
                </c:pt>
                <c:pt idx="20">
                  <c:v>2.06E-2</c:v>
                </c:pt>
                <c:pt idx="21">
                  <c:v>1.6299999999999999E-2</c:v>
                </c:pt>
                <c:pt idx="22">
                  <c:v>1.04E-2</c:v>
                </c:pt>
                <c:pt idx="23">
                  <c:v>6.4999999999999997E-3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7-48B8-9AC9-C866A31DCADA}"/>
            </c:ext>
          </c:extLst>
        </c:ser>
        <c:ser>
          <c:idx val="2"/>
          <c:order val="2"/>
          <c:tx>
            <c:strRef>
              <c:f>[66]Sheet1!$D$4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[66]Sheet1!$D$5:$D$28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3.0999999999999999E-3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5.7000000000000002E-3</c:v>
                </c:pt>
                <c:pt idx="5">
                  <c:v>1.54E-2</c:v>
                </c:pt>
                <c:pt idx="6">
                  <c:v>4.5199999999999997E-2</c:v>
                </c:pt>
                <c:pt idx="7">
                  <c:v>7.0599999999999996E-2</c:v>
                </c:pt>
                <c:pt idx="8">
                  <c:v>7.0300000000000001E-2</c:v>
                </c:pt>
                <c:pt idx="9">
                  <c:v>6.2100000000000002E-2</c:v>
                </c:pt>
                <c:pt idx="10">
                  <c:v>6.2899999999999998E-2</c:v>
                </c:pt>
                <c:pt idx="11">
                  <c:v>6.6799999999999998E-2</c:v>
                </c:pt>
                <c:pt idx="12">
                  <c:v>7.1999999999999995E-2</c:v>
                </c:pt>
                <c:pt idx="13">
                  <c:v>6.9500000000000006E-2</c:v>
                </c:pt>
                <c:pt idx="14">
                  <c:v>7.0999999999999994E-2</c:v>
                </c:pt>
                <c:pt idx="15">
                  <c:v>7.5700000000000003E-2</c:v>
                </c:pt>
                <c:pt idx="16">
                  <c:v>8.0299999999999996E-2</c:v>
                </c:pt>
                <c:pt idx="17">
                  <c:v>7.8100000000000003E-2</c:v>
                </c:pt>
                <c:pt idx="18">
                  <c:v>4.8500000000000001E-2</c:v>
                </c:pt>
                <c:pt idx="19">
                  <c:v>3.2099999999999997E-2</c:v>
                </c:pt>
                <c:pt idx="20">
                  <c:v>2.3099999999999999E-2</c:v>
                </c:pt>
                <c:pt idx="21">
                  <c:v>1.7100000000000001E-2</c:v>
                </c:pt>
                <c:pt idx="22">
                  <c:v>1.2E-2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7-48B8-9AC9-C866A31DC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[66]Sheet1!$H$5:$H$16</c:f>
              <c:numCache>
                <c:formatCode>General</c:formatCode>
                <c:ptCount val="12"/>
                <c:pt idx="0">
                  <c:v>1.001540860113215</c:v>
                </c:pt>
                <c:pt idx="1">
                  <c:v>1.0670547351396245</c:v>
                </c:pt>
                <c:pt idx="2">
                  <c:v>1.0890930417234319</c:v>
                </c:pt>
                <c:pt idx="3">
                  <c:v>1.0035042728815904</c:v>
                </c:pt>
                <c:pt idx="4">
                  <c:v>0.99252518923802091</c:v>
                </c:pt>
                <c:pt idx="5">
                  <c:v>0.94295903424862115</c:v>
                </c:pt>
                <c:pt idx="6">
                  <c:v>0.89563677956593635</c:v>
                </c:pt>
                <c:pt idx="7">
                  <c:v>0.98603390620788123</c:v>
                </c:pt>
                <c:pt idx="9">
                  <c:v>1.0545129352110212</c:v>
                </c:pt>
                <c:pt idx="10">
                  <c:v>1.0000983527731839</c:v>
                </c:pt>
                <c:pt idx="11">
                  <c:v>0.96704089289747264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C-4BE9-AA9A-B920799F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[69]Sheet1!$B$5:$B$28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2.5999999999999999E-3</c:v>
                </c:pt>
                <c:pt idx="3">
                  <c:v>3.0999999999999999E-3</c:v>
                </c:pt>
                <c:pt idx="4">
                  <c:v>6.1000000000000004E-3</c:v>
                </c:pt>
                <c:pt idx="5">
                  <c:v>1.24E-2</c:v>
                </c:pt>
                <c:pt idx="6">
                  <c:v>3.1800000000000002E-2</c:v>
                </c:pt>
                <c:pt idx="7">
                  <c:v>5.96E-2</c:v>
                </c:pt>
                <c:pt idx="8">
                  <c:v>6.13E-2</c:v>
                </c:pt>
                <c:pt idx="9">
                  <c:v>6.5699999999999995E-2</c:v>
                </c:pt>
                <c:pt idx="10">
                  <c:v>6.9800000000000001E-2</c:v>
                </c:pt>
                <c:pt idx="11">
                  <c:v>7.1599999999999997E-2</c:v>
                </c:pt>
                <c:pt idx="12">
                  <c:v>6.9800000000000001E-2</c:v>
                </c:pt>
                <c:pt idx="13">
                  <c:v>6.7699999999999996E-2</c:v>
                </c:pt>
                <c:pt idx="14">
                  <c:v>7.0999999999999994E-2</c:v>
                </c:pt>
                <c:pt idx="15">
                  <c:v>7.6799999999999993E-2</c:v>
                </c:pt>
                <c:pt idx="16">
                  <c:v>7.8700000000000006E-2</c:v>
                </c:pt>
                <c:pt idx="17">
                  <c:v>7.1999999999999995E-2</c:v>
                </c:pt>
                <c:pt idx="18">
                  <c:v>5.0200000000000002E-2</c:v>
                </c:pt>
                <c:pt idx="19">
                  <c:v>4.02E-2</c:v>
                </c:pt>
                <c:pt idx="20">
                  <c:v>2.9399999999999999E-2</c:v>
                </c:pt>
                <c:pt idx="21">
                  <c:v>2.2800000000000001E-2</c:v>
                </c:pt>
                <c:pt idx="22">
                  <c:v>1.7299999999999999E-2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7-4137-A9C8-4E9859B0E638}"/>
            </c:ext>
          </c:extLst>
        </c:ser>
        <c:ser>
          <c:idx val="1"/>
          <c:order val="1"/>
          <c:tx>
            <c:strRef>
              <c:f>[69]Sheet1!$C$4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[69]Sheet1!$C$5:$C$28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4.3E-3</c:v>
                </c:pt>
                <c:pt idx="2">
                  <c:v>3.0999999999999999E-3</c:v>
                </c:pt>
                <c:pt idx="3">
                  <c:v>2.8E-3</c:v>
                </c:pt>
                <c:pt idx="4">
                  <c:v>4.7999999999999996E-3</c:v>
                </c:pt>
                <c:pt idx="5">
                  <c:v>1.37E-2</c:v>
                </c:pt>
                <c:pt idx="6">
                  <c:v>4.3900000000000002E-2</c:v>
                </c:pt>
                <c:pt idx="7">
                  <c:v>6.1499999999999999E-2</c:v>
                </c:pt>
                <c:pt idx="8">
                  <c:v>6.4799999999999996E-2</c:v>
                </c:pt>
                <c:pt idx="9">
                  <c:v>5.8999999999999997E-2</c:v>
                </c:pt>
                <c:pt idx="10">
                  <c:v>6.0199999999999997E-2</c:v>
                </c:pt>
                <c:pt idx="11">
                  <c:v>6.3600000000000004E-2</c:v>
                </c:pt>
                <c:pt idx="12">
                  <c:v>6.7299999999999999E-2</c:v>
                </c:pt>
                <c:pt idx="13">
                  <c:v>6.9699999999999998E-2</c:v>
                </c:pt>
                <c:pt idx="14">
                  <c:v>7.0300000000000001E-2</c:v>
                </c:pt>
                <c:pt idx="15">
                  <c:v>7.1199999999999999E-2</c:v>
                </c:pt>
                <c:pt idx="16">
                  <c:v>7.0099999999999996E-2</c:v>
                </c:pt>
                <c:pt idx="17">
                  <c:v>7.2499999999999995E-2</c:v>
                </c:pt>
                <c:pt idx="18">
                  <c:v>6.0600000000000001E-2</c:v>
                </c:pt>
                <c:pt idx="19">
                  <c:v>4.2099999999999999E-2</c:v>
                </c:pt>
                <c:pt idx="20">
                  <c:v>3.2099999999999997E-2</c:v>
                </c:pt>
                <c:pt idx="21">
                  <c:v>2.6499999999999999E-2</c:v>
                </c:pt>
                <c:pt idx="22">
                  <c:v>1.84E-2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7-4137-A9C8-4E9859B0E638}"/>
            </c:ext>
          </c:extLst>
        </c:ser>
        <c:ser>
          <c:idx val="2"/>
          <c:order val="2"/>
          <c:tx>
            <c:strRef>
              <c:f>[69]Sheet1!$D$4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[69]Sheet1!$D$5:$D$28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3.8999999999999998E-3</c:v>
                </c:pt>
                <c:pt idx="2">
                  <c:v>2.8999999999999998E-3</c:v>
                </c:pt>
                <c:pt idx="3">
                  <c:v>3.0000000000000001E-3</c:v>
                </c:pt>
                <c:pt idx="4">
                  <c:v>5.4999999999999997E-3</c:v>
                </c:pt>
                <c:pt idx="5">
                  <c:v>1.2999999999999999E-2</c:v>
                </c:pt>
                <c:pt idx="6">
                  <c:v>3.7100000000000001E-2</c:v>
                </c:pt>
                <c:pt idx="7">
                  <c:v>6.0400000000000002E-2</c:v>
                </c:pt>
                <c:pt idx="8">
                  <c:v>6.2899999999999998E-2</c:v>
                </c:pt>
                <c:pt idx="9">
                  <c:v>6.2700000000000006E-2</c:v>
                </c:pt>
                <c:pt idx="10">
                  <c:v>6.5600000000000006E-2</c:v>
                </c:pt>
                <c:pt idx="11">
                  <c:v>6.8099999999999994E-2</c:v>
                </c:pt>
                <c:pt idx="12">
                  <c:v>6.8699999999999997E-2</c:v>
                </c:pt>
                <c:pt idx="13">
                  <c:v>6.8599999999999994E-2</c:v>
                </c:pt>
                <c:pt idx="14">
                  <c:v>7.0699999999999999E-2</c:v>
                </c:pt>
                <c:pt idx="15">
                  <c:v>7.4300000000000005E-2</c:v>
                </c:pt>
                <c:pt idx="16">
                  <c:v>7.4899999999999994E-2</c:v>
                </c:pt>
                <c:pt idx="17">
                  <c:v>7.22E-2</c:v>
                </c:pt>
                <c:pt idx="18">
                  <c:v>5.4699999999999999E-2</c:v>
                </c:pt>
                <c:pt idx="19">
                  <c:v>4.1099999999999998E-2</c:v>
                </c:pt>
                <c:pt idx="20">
                  <c:v>3.0599999999999999E-2</c:v>
                </c:pt>
                <c:pt idx="21">
                  <c:v>2.4400000000000002E-2</c:v>
                </c:pt>
                <c:pt idx="22">
                  <c:v>1.78E-2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7-4137-A9C8-4E9859B0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97472"/>
        <c:axId val="90299008"/>
      </c:lineChart>
      <c:catAx>
        <c:axId val="902974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90299008"/>
        <c:crosses val="autoZero"/>
        <c:auto val="1"/>
        <c:lblAlgn val="ctr"/>
        <c:lblOffset val="100"/>
        <c:noMultiLvlLbl val="0"/>
      </c:catAx>
      <c:valAx>
        <c:axId val="902990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029747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[69]Sheet1!$H$4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[69]Sheet1!$H$5:$H$16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1.08</c:v>
                </c:pt>
                <c:pt idx="4">
                  <c:v>0.93</c:v>
                </c:pt>
                <c:pt idx="5">
                  <c:v>0.89</c:v>
                </c:pt>
                <c:pt idx="6">
                  <c:v>0.88</c:v>
                </c:pt>
                <c:pt idx="7">
                  <c:v>0.89</c:v>
                </c:pt>
                <c:pt idx="8">
                  <c:v>0.88</c:v>
                </c:pt>
                <c:pt idx="9">
                  <c:v>0.97</c:v>
                </c:pt>
                <c:pt idx="10">
                  <c:v>1.07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4-4BBC-B584-3F7B0760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88736"/>
        <c:axId val="90394624"/>
      </c:lineChart>
      <c:catAx>
        <c:axId val="9038873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94624"/>
        <c:crosses val="autoZero"/>
        <c:auto val="1"/>
        <c:lblAlgn val="ctr"/>
        <c:lblOffset val="100"/>
        <c:noMultiLvlLbl val="0"/>
      </c:catAx>
      <c:valAx>
        <c:axId val="903946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388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[68]Sheet1!$B$5:$B$28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2.8999999999999998E-3</c:v>
                </c:pt>
                <c:pt idx="4">
                  <c:v>6.4000000000000003E-3</c:v>
                </c:pt>
                <c:pt idx="5">
                  <c:v>1.2800000000000001E-2</c:v>
                </c:pt>
                <c:pt idx="6">
                  <c:v>3.1800000000000002E-2</c:v>
                </c:pt>
                <c:pt idx="7">
                  <c:v>5.8999999999999997E-2</c:v>
                </c:pt>
                <c:pt idx="8">
                  <c:v>6.1499999999999999E-2</c:v>
                </c:pt>
                <c:pt idx="9">
                  <c:v>6.6000000000000003E-2</c:v>
                </c:pt>
                <c:pt idx="10">
                  <c:v>7.0400000000000004E-2</c:v>
                </c:pt>
                <c:pt idx="11">
                  <c:v>7.2300000000000003E-2</c:v>
                </c:pt>
                <c:pt idx="12">
                  <c:v>7.0800000000000002E-2</c:v>
                </c:pt>
                <c:pt idx="13">
                  <c:v>6.8599999999999994E-2</c:v>
                </c:pt>
                <c:pt idx="14">
                  <c:v>7.0699999999999999E-2</c:v>
                </c:pt>
                <c:pt idx="15">
                  <c:v>7.6700000000000004E-2</c:v>
                </c:pt>
                <c:pt idx="16">
                  <c:v>7.8E-2</c:v>
                </c:pt>
                <c:pt idx="17">
                  <c:v>7.0900000000000005E-2</c:v>
                </c:pt>
                <c:pt idx="18">
                  <c:v>5.0200000000000002E-2</c:v>
                </c:pt>
                <c:pt idx="19">
                  <c:v>3.9800000000000002E-2</c:v>
                </c:pt>
                <c:pt idx="20">
                  <c:v>2.9399999999999999E-2</c:v>
                </c:pt>
                <c:pt idx="21">
                  <c:v>2.24E-2</c:v>
                </c:pt>
                <c:pt idx="22">
                  <c:v>1.7100000000000001E-2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0-4595-9771-251226ABC7A8}"/>
            </c:ext>
          </c:extLst>
        </c:ser>
        <c:ser>
          <c:idx val="1"/>
          <c:order val="1"/>
          <c:tx>
            <c:strRef>
              <c:f>[68]Sheet1!$C$4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[68]Sheet1!$C$5:$C$28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4.1999999999999997E-3</c:v>
                </c:pt>
                <c:pt idx="2">
                  <c:v>3.0000000000000001E-3</c:v>
                </c:pt>
                <c:pt idx="3">
                  <c:v>2.5000000000000001E-3</c:v>
                </c:pt>
                <c:pt idx="4">
                  <c:v>5.1999999999999998E-3</c:v>
                </c:pt>
                <c:pt idx="5">
                  <c:v>1.3899999999999999E-2</c:v>
                </c:pt>
                <c:pt idx="6">
                  <c:v>4.41E-2</c:v>
                </c:pt>
                <c:pt idx="7">
                  <c:v>6.0299999999999999E-2</c:v>
                </c:pt>
                <c:pt idx="8">
                  <c:v>6.3100000000000003E-2</c:v>
                </c:pt>
                <c:pt idx="9">
                  <c:v>5.9499999999999997E-2</c:v>
                </c:pt>
                <c:pt idx="10">
                  <c:v>6.1400000000000003E-2</c:v>
                </c:pt>
                <c:pt idx="11">
                  <c:v>6.4600000000000005E-2</c:v>
                </c:pt>
                <c:pt idx="12">
                  <c:v>6.8199999999999997E-2</c:v>
                </c:pt>
                <c:pt idx="13">
                  <c:v>7.0099999999999996E-2</c:v>
                </c:pt>
                <c:pt idx="14">
                  <c:v>7.0699999999999999E-2</c:v>
                </c:pt>
                <c:pt idx="15">
                  <c:v>7.1300000000000002E-2</c:v>
                </c:pt>
                <c:pt idx="16">
                  <c:v>7.0499999999999993E-2</c:v>
                </c:pt>
                <c:pt idx="17">
                  <c:v>7.17E-2</c:v>
                </c:pt>
                <c:pt idx="18">
                  <c:v>6.0400000000000002E-2</c:v>
                </c:pt>
                <c:pt idx="19">
                  <c:v>4.1700000000000001E-2</c:v>
                </c:pt>
                <c:pt idx="20">
                  <c:v>3.2300000000000002E-2</c:v>
                </c:pt>
                <c:pt idx="21">
                  <c:v>2.5899999999999999E-2</c:v>
                </c:pt>
                <c:pt idx="22">
                  <c:v>1.7899999999999999E-2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0-4595-9771-251226ABC7A8}"/>
            </c:ext>
          </c:extLst>
        </c:ser>
        <c:ser>
          <c:idx val="2"/>
          <c:order val="2"/>
          <c:tx>
            <c:strRef>
              <c:f>[68]Sheet1!$D$4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[68]Sheet1!$D$5:$D$28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3.8E-3</c:v>
                </c:pt>
                <c:pt idx="2">
                  <c:v>2.7000000000000001E-3</c:v>
                </c:pt>
                <c:pt idx="3">
                  <c:v>2.7000000000000001E-3</c:v>
                </c:pt>
                <c:pt idx="4">
                  <c:v>5.8999999999999999E-3</c:v>
                </c:pt>
                <c:pt idx="5">
                  <c:v>1.3299999999999999E-2</c:v>
                </c:pt>
                <c:pt idx="6">
                  <c:v>3.7199999999999997E-2</c:v>
                </c:pt>
                <c:pt idx="7">
                  <c:v>5.96E-2</c:v>
                </c:pt>
                <c:pt idx="8">
                  <c:v>6.2199999999999998E-2</c:v>
                </c:pt>
                <c:pt idx="9">
                  <c:v>6.3100000000000003E-2</c:v>
                </c:pt>
                <c:pt idx="10">
                  <c:v>6.6500000000000004E-2</c:v>
                </c:pt>
                <c:pt idx="11">
                  <c:v>6.8900000000000003E-2</c:v>
                </c:pt>
                <c:pt idx="12">
                  <c:v>6.9599999999999995E-2</c:v>
                </c:pt>
                <c:pt idx="13">
                  <c:v>6.93E-2</c:v>
                </c:pt>
                <c:pt idx="14">
                  <c:v>7.0699999999999999E-2</c:v>
                </c:pt>
                <c:pt idx="15">
                  <c:v>7.4300000000000005E-2</c:v>
                </c:pt>
                <c:pt idx="16">
                  <c:v>7.4700000000000003E-2</c:v>
                </c:pt>
                <c:pt idx="17">
                  <c:v>7.1199999999999999E-2</c:v>
                </c:pt>
                <c:pt idx="18">
                  <c:v>5.4699999999999999E-2</c:v>
                </c:pt>
                <c:pt idx="19">
                  <c:v>4.07E-2</c:v>
                </c:pt>
                <c:pt idx="20">
                  <c:v>3.0700000000000002E-2</c:v>
                </c:pt>
                <c:pt idx="21">
                  <c:v>2.4E-2</c:v>
                </c:pt>
                <c:pt idx="22">
                  <c:v>1.7500000000000002E-2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0-4595-9771-251226ABC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[68]Sheet1!$H$5:$H$16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1.18</c:v>
                </c:pt>
                <c:pt idx="3">
                  <c:v>1.06</c:v>
                </c:pt>
                <c:pt idx="4">
                  <c:v>0.95</c:v>
                </c:pt>
                <c:pt idx="5">
                  <c:v>0.88</c:v>
                </c:pt>
                <c:pt idx="6">
                  <c:v>0.9</c:v>
                </c:pt>
                <c:pt idx="7">
                  <c:v>0.88</c:v>
                </c:pt>
                <c:pt idx="8">
                  <c:v>0.82</c:v>
                </c:pt>
                <c:pt idx="9">
                  <c:v>0.98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8-4A1D-A739-9DEE853DB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[71]Sheet1!$B$5:$B$28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3.7000000000000002E-3</c:v>
                </c:pt>
                <c:pt idx="2">
                  <c:v>2.8E-3</c:v>
                </c:pt>
                <c:pt idx="3">
                  <c:v>1.9E-3</c:v>
                </c:pt>
                <c:pt idx="4">
                  <c:v>8.9999999999999993E-3</c:v>
                </c:pt>
                <c:pt idx="5">
                  <c:v>5.8999999999999999E-3</c:v>
                </c:pt>
                <c:pt idx="6">
                  <c:v>1.8200000000000001E-2</c:v>
                </c:pt>
                <c:pt idx="7">
                  <c:v>4.82E-2</c:v>
                </c:pt>
                <c:pt idx="8">
                  <c:v>5.1299999999999998E-2</c:v>
                </c:pt>
                <c:pt idx="9">
                  <c:v>5.6099999999999997E-2</c:v>
                </c:pt>
                <c:pt idx="10">
                  <c:v>6.3799999999999996E-2</c:v>
                </c:pt>
                <c:pt idx="11">
                  <c:v>6.7699999999999996E-2</c:v>
                </c:pt>
                <c:pt idx="12">
                  <c:v>7.0900000000000005E-2</c:v>
                </c:pt>
                <c:pt idx="13">
                  <c:v>7.0999999999999994E-2</c:v>
                </c:pt>
                <c:pt idx="14">
                  <c:v>7.5399999999999995E-2</c:v>
                </c:pt>
                <c:pt idx="15">
                  <c:v>8.09E-2</c:v>
                </c:pt>
                <c:pt idx="16">
                  <c:v>8.4500000000000006E-2</c:v>
                </c:pt>
                <c:pt idx="17">
                  <c:v>7.7499999999999999E-2</c:v>
                </c:pt>
                <c:pt idx="18">
                  <c:v>5.6399999999999999E-2</c:v>
                </c:pt>
                <c:pt idx="19">
                  <c:v>5.0099999999999999E-2</c:v>
                </c:pt>
                <c:pt idx="20">
                  <c:v>3.32E-2</c:v>
                </c:pt>
                <c:pt idx="21">
                  <c:v>2.8299999999999999E-2</c:v>
                </c:pt>
                <c:pt idx="22">
                  <c:v>2.3E-2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E-4F12-BFFA-53A74A84E20E}"/>
            </c:ext>
          </c:extLst>
        </c:ser>
        <c:ser>
          <c:idx val="1"/>
          <c:order val="1"/>
          <c:tx>
            <c:strRef>
              <c:f>[71]Sheet1!$C$4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[71]Sheet1!$C$5:$C$28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2.5999999999999999E-3</c:v>
                </c:pt>
                <c:pt idx="4">
                  <c:v>4.7000000000000002E-3</c:v>
                </c:pt>
                <c:pt idx="5">
                  <c:v>1.1900000000000001E-2</c:v>
                </c:pt>
                <c:pt idx="6">
                  <c:v>3.95E-2</c:v>
                </c:pt>
                <c:pt idx="7">
                  <c:v>6.5100000000000005E-2</c:v>
                </c:pt>
                <c:pt idx="8">
                  <c:v>6.9699999999999998E-2</c:v>
                </c:pt>
                <c:pt idx="9">
                  <c:v>6.4000000000000001E-2</c:v>
                </c:pt>
                <c:pt idx="10">
                  <c:v>6.4500000000000002E-2</c:v>
                </c:pt>
                <c:pt idx="11">
                  <c:v>6.8199999999999997E-2</c:v>
                </c:pt>
                <c:pt idx="12">
                  <c:v>7.22E-2</c:v>
                </c:pt>
                <c:pt idx="13">
                  <c:v>7.2900000000000006E-2</c:v>
                </c:pt>
                <c:pt idx="14">
                  <c:v>7.5300000000000006E-2</c:v>
                </c:pt>
                <c:pt idx="15">
                  <c:v>7.46E-2</c:v>
                </c:pt>
                <c:pt idx="16">
                  <c:v>6.93E-2</c:v>
                </c:pt>
                <c:pt idx="17">
                  <c:v>6.6600000000000006E-2</c:v>
                </c:pt>
                <c:pt idx="18">
                  <c:v>5.3499999999999999E-2</c:v>
                </c:pt>
                <c:pt idx="19">
                  <c:v>3.8399999999999997E-2</c:v>
                </c:pt>
                <c:pt idx="20">
                  <c:v>2.92E-2</c:v>
                </c:pt>
                <c:pt idx="21">
                  <c:v>2.3300000000000001E-2</c:v>
                </c:pt>
                <c:pt idx="22">
                  <c:v>1.5699999999999999E-2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E-4F12-BFFA-53A74A84E20E}"/>
            </c:ext>
          </c:extLst>
        </c:ser>
        <c:ser>
          <c:idx val="2"/>
          <c:order val="2"/>
          <c:tx>
            <c:strRef>
              <c:f>[71]Sheet1!$D$4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[71]Sheet1!$D$5:$D$28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2.2000000000000001E-3</c:v>
                </c:pt>
                <c:pt idx="4">
                  <c:v>6.7999999999999996E-3</c:v>
                </c:pt>
                <c:pt idx="5">
                  <c:v>8.8999999999999999E-3</c:v>
                </c:pt>
                <c:pt idx="6">
                  <c:v>2.87E-2</c:v>
                </c:pt>
                <c:pt idx="7">
                  <c:v>5.6500000000000002E-2</c:v>
                </c:pt>
                <c:pt idx="8">
                  <c:v>6.0400000000000002E-2</c:v>
                </c:pt>
                <c:pt idx="9">
                  <c:v>0.06</c:v>
                </c:pt>
                <c:pt idx="10">
                  <c:v>6.4199999999999993E-2</c:v>
                </c:pt>
                <c:pt idx="11">
                  <c:v>6.7900000000000002E-2</c:v>
                </c:pt>
                <c:pt idx="12">
                  <c:v>7.1499999999999994E-2</c:v>
                </c:pt>
                <c:pt idx="13">
                  <c:v>7.1900000000000006E-2</c:v>
                </c:pt>
                <c:pt idx="14">
                  <c:v>7.5399999999999995E-2</c:v>
                </c:pt>
                <c:pt idx="15">
                  <c:v>7.7799999999999994E-2</c:v>
                </c:pt>
                <c:pt idx="16">
                  <c:v>7.6999999999999999E-2</c:v>
                </c:pt>
                <c:pt idx="17">
                  <c:v>7.2099999999999997E-2</c:v>
                </c:pt>
                <c:pt idx="18">
                  <c:v>5.5E-2</c:v>
                </c:pt>
                <c:pt idx="19">
                  <c:v>4.4299999999999999E-2</c:v>
                </c:pt>
                <c:pt idx="20">
                  <c:v>3.1199999999999999E-2</c:v>
                </c:pt>
                <c:pt idx="21">
                  <c:v>2.58E-2</c:v>
                </c:pt>
                <c:pt idx="22">
                  <c:v>1.9400000000000001E-2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E-4F12-BFFA-53A74A8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73600"/>
        <c:axId val="90475136"/>
      </c:lineChart>
      <c:catAx>
        <c:axId val="9047360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90475136"/>
        <c:crosses val="autoZero"/>
        <c:auto val="1"/>
        <c:lblAlgn val="ctr"/>
        <c:lblOffset val="100"/>
        <c:noMultiLvlLbl val="0"/>
      </c:catAx>
      <c:valAx>
        <c:axId val="904751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047360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3.8E-3</c:v>
                </c:pt>
                <c:pt idx="2">
                  <c:v>2.8E-3</c:v>
                </c:pt>
                <c:pt idx="3">
                  <c:v>3.0999999999999999E-3</c:v>
                </c:pt>
                <c:pt idx="4">
                  <c:v>5.3E-3</c:v>
                </c:pt>
                <c:pt idx="5">
                  <c:v>1.47E-2</c:v>
                </c:pt>
                <c:pt idx="6">
                  <c:v>3.4700000000000002E-2</c:v>
                </c:pt>
                <c:pt idx="7">
                  <c:v>5.4399999999999997E-2</c:v>
                </c:pt>
                <c:pt idx="8">
                  <c:v>5.8500000000000003E-2</c:v>
                </c:pt>
                <c:pt idx="9">
                  <c:v>6.5600000000000006E-2</c:v>
                </c:pt>
                <c:pt idx="10">
                  <c:v>6.59E-2</c:v>
                </c:pt>
                <c:pt idx="11">
                  <c:v>6.6900000000000001E-2</c:v>
                </c:pt>
                <c:pt idx="12">
                  <c:v>6.7900000000000002E-2</c:v>
                </c:pt>
                <c:pt idx="13">
                  <c:v>6.6199999999999995E-2</c:v>
                </c:pt>
                <c:pt idx="14">
                  <c:v>6.9000000000000006E-2</c:v>
                </c:pt>
                <c:pt idx="15">
                  <c:v>6.4299999999999996E-2</c:v>
                </c:pt>
                <c:pt idx="16">
                  <c:v>6.6100000000000006E-2</c:v>
                </c:pt>
                <c:pt idx="17">
                  <c:v>6.6199999999999995E-2</c:v>
                </c:pt>
                <c:pt idx="18">
                  <c:v>6.3100000000000003E-2</c:v>
                </c:pt>
                <c:pt idx="19">
                  <c:v>5.4199999999999998E-2</c:v>
                </c:pt>
                <c:pt idx="20">
                  <c:v>4.2299999999999997E-2</c:v>
                </c:pt>
                <c:pt idx="21">
                  <c:v>3.04E-2</c:v>
                </c:pt>
                <c:pt idx="22">
                  <c:v>1.7999999999999999E-2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E-4067-A9A1-B776EAC1279E}"/>
            </c:ext>
          </c:extLst>
        </c:ser>
        <c:ser>
          <c:idx val="1"/>
          <c:order val="1"/>
          <c:tx>
            <c:strRef>
              <c:f>[7]Sheet1!$C$4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[7]Sheet1!$C$5:$C$28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4.7999999999999996E-3</c:v>
                </c:pt>
                <c:pt idx="2">
                  <c:v>3.2000000000000002E-3</c:v>
                </c:pt>
                <c:pt idx="3">
                  <c:v>2.3E-3</c:v>
                </c:pt>
                <c:pt idx="4">
                  <c:v>2.7000000000000001E-3</c:v>
                </c:pt>
                <c:pt idx="5">
                  <c:v>5.5999999999999999E-3</c:v>
                </c:pt>
                <c:pt idx="6">
                  <c:v>1.5900000000000001E-2</c:v>
                </c:pt>
                <c:pt idx="7">
                  <c:v>3.2000000000000001E-2</c:v>
                </c:pt>
                <c:pt idx="8">
                  <c:v>3.5099999999999999E-2</c:v>
                </c:pt>
                <c:pt idx="9">
                  <c:v>4.7199999999999999E-2</c:v>
                </c:pt>
                <c:pt idx="10">
                  <c:v>5.4300000000000001E-2</c:v>
                </c:pt>
                <c:pt idx="11">
                  <c:v>6.2100000000000002E-2</c:v>
                </c:pt>
                <c:pt idx="12">
                  <c:v>6.7199999999999996E-2</c:v>
                </c:pt>
                <c:pt idx="13">
                  <c:v>6.9400000000000003E-2</c:v>
                </c:pt>
                <c:pt idx="14">
                  <c:v>7.2300000000000003E-2</c:v>
                </c:pt>
                <c:pt idx="15">
                  <c:v>7.2400000000000006E-2</c:v>
                </c:pt>
                <c:pt idx="16">
                  <c:v>7.8700000000000006E-2</c:v>
                </c:pt>
                <c:pt idx="17">
                  <c:v>8.4599999999999995E-2</c:v>
                </c:pt>
                <c:pt idx="18">
                  <c:v>8.09E-2</c:v>
                </c:pt>
                <c:pt idx="19">
                  <c:v>6.59E-2</c:v>
                </c:pt>
                <c:pt idx="20">
                  <c:v>5.28E-2</c:v>
                </c:pt>
                <c:pt idx="21">
                  <c:v>4.0399999999999998E-2</c:v>
                </c:pt>
                <c:pt idx="22">
                  <c:v>2.6599999999999999E-2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E-4067-A9A1-B776EAC1279E}"/>
            </c:ext>
          </c:extLst>
        </c:ser>
        <c:ser>
          <c:idx val="2"/>
          <c:order val="2"/>
          <c:tx>
            <c:strRef>
              <c:f>[7]Sheet1!$D$4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4.3E-3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4.0000000000000001E-3</c:v>
                </c:pt>
                <c:pt idx="5">
                  <c:v>0.01</c:v>
                </c:pt>
                <c:pt idx="6">
                  <c:v>2.5000000000000001E-2</c:v>
                </c:pt>
                <c:pt idx="7">
                  <c:v>4.2799999999999998E-2</c:v>
                </c:pt>
                <c:pt idx="8">
                  <c:v>4.6300000000000001E-2</c:v>
                </c:pt>
                <c:pt idx="9">
                  <c:v>5.6000000000000001E-2</c:v>
                </c:pt>
                <c:pt idx="10">
                  <c:v>5.9900000000000002E-2</c:v>
                </c:pt>
                <c:pt idx="11">
                  <c:v>6.4399999999999999E-2</c:v>
                </c:pt>
                <c:pt idx="12">
                  <c:v>6.7599999999999993E-2</c:v>
                </c:pt>
                <c:pt idx="13">
                  <c:v>6.7900000000000002E-2</c:v>
                </c:pt>
                <c:pt idx="14">
                  <c:v>7.0699999999999999E-2</c:v>
                </c:pt>
                <c:pt idx="15">
                  <c:v>6.8500000000000005E-2</c:v>
                </c:pt>
                <c:pt idx="16">
                  <c:v>7.2700000000000001E-2</c:v>
                </c:pt>
                <c:pt idx="17">
                  <c:v>7.5800000000000006E-2</c:v>
                </c:pt>
                <c:pt idx="18">
                  <c:v>7.2300000000000003E-2</c:v>
                </c:pt>
                <c:pt idx="19">
                  <c:v>6.0299999999999999E-2</c:v>
                </c:pt>
                <c:pt idx="20">
                  <c:v>4.7699999999999999E-2</c:v>
                </c:pt>
                <c:pt idx="21">
                  <c:v>3.5499999999999997E-2</c:v>
                </c:pt>
                <c:pt idx="22">
                  <c:v>2.24E-2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E-4067-A9A1-B776EAC1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33120"/>
        <c:axId val="72534656"/>
      </c:lineChart>
      <c:catAx>
        <c:axId val="7253312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534656"/>
        <c:crosses val="autoZero"/>
        <c:auto val="1"/>
        <c:lblAlgn val="ctr"/>
        <c:lblOffset val="100"/>
        <c:noMultiLvlLbl val="0"/>
      </c:catAx>
      <c:valAx>
        <c:axId val="72534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53312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[71]Sheet1!$H$4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[71]Sheet1!$H$5:$H$16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1.1200000000000001</c:v>
                </c:pt>
                <c:pt idx="2">
                  <c:v>1.18</c:v>
                </c:pt>
                <c:pt idx="3">
                  <c:v>1.08</c:v>
                </c:pt>
                <c:pt idx="4">
                  <c:v>0.9</c:v>
                </c:pt>
                <c:pt idx="5">
                  <c:v>0.84</c:v>
                </c:pt>
                <c:pt idx="6">
                  <c:v>0.78</c:v>
                </c:pt>
                <c:pt idx="7">
                  <c:v>0.99</c:v>
                </c:pt>
                <c:pt idx="8">
                  <c:v>1</c:v>
                </c:pt>
                <c:pt idx="9">
                  <c:v>1.05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B-4ABD-BC5A-7E49148AD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91136"/>
        <c:axId val="136884224"/>
      </c:lineChart>
      <c:catAx>
        <c:axId val="9049113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6884224"/>
        <c:crosses val="autoZero"/>
        <c:auto val="1"/>
        <c:lblAlgn val="ctr"/>
        <c:lblOffset val="100"/>
        <c:noMultiLvlLbl val="0"/>
      </c:catAx>
      <c:valAx>
        <c:axId val="1368842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49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[70]Sheet1!$B$5:$B$28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2E-3</c:v>
                </c:pt>
                <c:pt idx="4">
                  <c:v>2.5999999999999999E-3</c:v>
                </c:pt>
                <c:pt idx="5">
                  <c:v>5.4000000000000003E-3</c:v>
                </c:pt>
                <c:pt idx="6">
                  <c:v>1.9099999999999999E-2</c:v>
                </c:pt>
                <c:pt idx="7">
                  <c:v>4.8599999999999997E-2</c:v>
                </c:pt>
                <c:pt idx="8">
                  <c:v>5.1799999999999999E-2</c:v>
                </c:pt>
                <c:pt idx="9">
                  <c:v>5.9400000000000001E-2</c:v>
                </c:pt>
                <c:pt idx="10">
                  <c:v>6.6299999999999998E-2</c:v>
                </c:pt>
                <c:pt idx="11">
                  <c:v>7.1099999999999997E-2</c:v>
                </c:pt>
                <c:pt idx="12">
                  <c:v>7.2800000000000004E-2</c:v>
                </c:pt>
                <c:pt idx="13">
                  <c:v>7.3099999999999998E-2</c:v>
                </c:pt>
                <c:pt idx="14">
                  <c:v>7.7100000000000002E-2</c:v>
                </c:pt>
                <c:pt idx="15">
                  <c:v>8.3500000000000005E-2</c:v>
                </c:pt>
                <c:pt idx="16">
                  <c:v>8.8599999999999998E-2</c:v>
                </c:pt>
                <c:pt idx="17">
                  <c:v>7.9100000000000004E-2</c:v>
                </c:pt>
                <c:pt idx="18">
                  <c:v>5.6800000000000003E-2</c:v>
                </c:pt>
                <c:pt idx="19">
                  <c:v>4.3499999999999997E-2</c:v>
                </c:pt>
                <c:pt idx="20">
                  <c:v>3.0499999999999999E-2</c:v>
                </c:pt>
                <c:pt idx="21">
                  <c:v>2.3300000000000001E-2</c:v>
                </c:pt>
                <c:pt idx="22">
                  <c:v>1.9900000000000001E-2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F-490C-AA5F-724961B6BB29}"/>
            </c:ext>
          </c:extLst>
        </c:ser>
        <c:ser>
          <c:idx val="1"/>
          <c:order val="1"/>
          <c:tx>
            <c:strRef>
              <c:f>[70]Sheet1!$C$4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[70]Sheet1!$C$5:$C$28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4.1999999999999997E-3</c:v>
                </c:pt>
                <c:pt idx="5">
                  <c:v>1.17E-2</c:v>
                </c:pt>
                <c:pt idx="6">
                  <c:v>4.0599999999999997E-2</c:v>
                </c:pt>
                <c:pt idx="7">
                  <c:v>6.7000000000000004E-2</c:v>
                </c:pt>
                <c:pt idx="8">
                  <c:v>7.2700000000000001E-2</c:v>
                </c:pt>
                <c:pt idx="9">
                  <c:v>6.5299999999999997E-2</c:v>
                </c:pt>
                <c:pt idx="10">
                  <c:v>6.5100000000000005E-2</c:v>
                </c:pt>
                <c:pt idx="11">
                  <c:v>6.9699999999999998E-2</c:v>
                </c:pt>
                <c:pt idx="12">
                  <c:v>7.1900000000000006E-2</c:v>
                </c:pt>
                <c:pt idx="13">
                  <c:v>7.2599999999999998E-2</c:v>
                </c:pt>
                <c:pt idx="14">
                  <c:v>7.4700000000000003E-2</c:v>
                </c:pt>
                <c:pt idx="15">
                  <c:v>7.3300000000000004E-2</c:v>
                </c:pt>
                <c:pt idx="16">
                  <c:v>6.93E-2</c:v>
                </c:pt>
                <c:pt idx="17">
                  <c:v>6.6600000000000006E-2</c:v>
                </c:pt>
                <c:pt idx="18">
                  <c:v>5.33E-2</c:v>
                </c:pt>
                <c:pt idx="19">
                  <c:v>3.7400000000000003E-2</c:v>
                </c:pt>
                <c:pt idx="20">
                  <c:v>2.8299999999999999E-2</c:v>
                </c:pt>
                <c:pt idx="21">
                  <c:v>2.1899999999999999E-2</c:v>
                </c:pt>
                <c:pt idx="22">
                  <c:v>1.46E-2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F-490C-AA5F-724961B6BB29}"/>
            </c:ext>
          </c:extLst>
        </c:ser>
        <c:ser>
          <c:idx val="2"/>
          <c:order val="2"/>
          <c:tx>
            <c:strRef>
              <c:f>[70]Sheet1!$D$4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[70]Sheet1!$D$5:$D$28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8.3000000000000001E-3</c:v>
                </c:pt>
                <c:pt idx="6">
                  <c:v>2.9000000000000001E-2</c:v>
                </c:pt>
                <c:pt idx="7">
                  <c:v>5.7000000000000002E-2</c:v>
                </c:pt>
                <c:pt idx="8">
                  <c:v>6.1400000000000003E-2</c:v>
                </c:pt>
                <c:pt idx="9">
                  <c:v>6.2100000000000002E-2</c:v>
                </c:pt>
                <c:pt idx="10">
                  <c:v>6.5799999999999997E-2</c:v>
                </c:pt>
                <c:pt idx="11">
                  <c:v>7.0499999999999993E-2</c:v>
                </c:pt>
                <c:pt idx="12">
                  <c:v>7.2400000000000006E-2</c:v>
                </c:pt>
                <c:pt idx="13">
                  <c:v>7.2800000000000004E-2</c:v>
                </c:pt>
                <c:pt idx="14">
                  <c:v>7.5999999999999998E-2</c:v>
                </c:pt>
                <c:pt idx="15">
                  <c:v>7.8799999999999995E-2</c:v>
                </c:pt>
                <c:pt idx="16">
                  <c:v>7.9699999999999993E-2</c:v>
                </c:pt>
                <c:pt idx="17">
                  <c:v>7.3400000000000007E-2</c:v>
                </c:pt>
                <c:pt idx="18">
                  <c:v>5.5199999999999999E-2</c:v>
                </c:pt>
                <c:pt idx="19">
                  <c:v>4.07E-2</c:v>
                </c:pt>
                <c:pt idx="20">
                  <c:v>2.9499999999999998E-2</c:v>
                </c:pt>
                <c:pt idx="21">
                  <c:v>2.2599999999999999E-2</c:v>
                </c:pt>
                <c:pt idx="22">
                  <c:v>1.7399999999999999E-2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F-490C-AA5F-724961B6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[70]Sheet1!$H$5:$H$16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1.1000000000000001</c:v>
                </c:pt>
                <c:pt idx="3">
                  <c:v>1</c:v>
                </c:pt>
                <c:pt idx="4">
                  <c:v>0.96</c:v>
                </c:pt>
                <c:pt idx="5">
                  <c:v>0.93</c:v>
                </c:pt>
                <c:pt idx="6">
                  <c:v>0.92</c:v>
                </c:pt>
                <c:pt idx="7">
                  <c:v>0.94</c:v>
                </c:pt>
                <c:pt idx="8">
                  <c:v>0.81</c:v>
                </c:pt>
                <c:pt idx="9">
                  <c:v>1.05</c:v>
                </c:pt>
                <c:pt idx="10">
                  <c:v>1.0900000000000001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D-4545-AB7D-150D8A4B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[72]Sheet1!$B$5:$B$28</c:f>
              <c:numCache>
                <c:formatCode>General</c:formatCode>
                <c:ptCount val="24"/>
                <c:pt idx="0">
                  <c:v>1.23E-2</c:v>
                </c:pt>
                <c:pt idx="1">
                  <c:v>7.7999999999999996E-3</c:v>
                </c:pt>
                <c:pt idx="2">
                  <c:v>5.3E-3</c:v>
                </c:pt>
                <c:pt idx="3">
                  <c:v>4.3E-3</c:v>
                </c:pt>
                <c:pt idx="4">
                  <c:v>5.7000000000000002E-3</c:v>
                </c:pt>
                <c:pt idx="5">
                  <c:v>1.1900000000000001E-2</c:v>
                </c:pt>
                <c:pt idx="6">
                  <c:v>2.7099999999999999E-2</c:v>
                </c:pt>
                <c:pt idx="7">
                  <c:v>4.6199999999999998E-2</c:v>
                </c:pt>
                <c:pt idx="8">
                  <c:v>4.2599999999999999E-2</c:v>
                </c:pt>
                <c:pt idx="9">
                  <c:v>3.5700000000000003E-2</c:v>
                </c:pt>
                <c:pt idx="10">
                  <c:v>3.9899999999999998E-2</c:v>
                </c:pt>
                <c:pt idx="11">
                  <c:v>4.7600000000000003E-2</c:v>
                </c:pt>
                <c:pt idx="12">
                  <c:v>5.5100000000000003E-2</c:v>
                </c:pt>
                <c:pt idx="13">
                  <c:v>5.7200000000000001E-2</c:v>
                </c:pt>
                <c:pt idx="14">
                  <c:v>6.6100000000000006E-2</c:v>
                </c:pt>
                <c:pt idx="15">
                  <c:v>7.8799999999999995E-2</c:v>
                </c:pt>
                <c:pt idx="16">
                  <c:v>8.9899999999999994E-2</c:v>
                </c:pt>
                <c:pt idx="17">
                  <c:v>9.06E-2</c:v>
                </c:pt>
                <c:pt idx="18">
                  <c:v>7.4099999999999999E-2</c:v>
                </c:pt>
                <c:pt idx="19">
                  <c:v>5.6599999999999998E-2</c:v>
                </c:pt>
                <c:pt idx="20">
                  <c:v>4.7100000000000003E-2</c:v>
                </c:pt>
                <c:pt idx="21">
                  <c:v>4.1099999999999998E-2</c:v>
                </c:pt>
                <c:pt idx="22">
                  <c:v>3.3500000000000002E-2</c:v>
                </c:pt>
                <c:pt idx="23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0-4E63-BDA4-629E7FA80E63}"/>
            </c:ext>
          </c:extLst>
        </c:ser>
        <c:ser>
          <c:idx val="1"/>
          <c:order val="1"/>
          <c:tx>
            <c:strRef>
              <c:f>[72]Sheet1!$C$4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[72]Sheet1!$C$5:$C$28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3.2000000000000002E-3</c:v>
                </c:pt>
                <c:pt idx="2">
                  <c:v>3.5999999999999999E-3</c:v>
                </c:pt>
                <c:pt idx="3">
                  <c:v>6.8999999999999999E-3</c:v>
                </c:pt>
                <c:pt idx="4">
                  <c:v>1.7100000000000001E-2</c:v>
                </c:pt>
                <c:pt idx="5">
                  <c:v>4.6699999999999998E-2</c:v>
                </c:pt>
                <c:pt idx="6">
                  <c:v>7.8700000000000006E-2</c:v>
                </c:pt>
                <c:pt idx="7">
                  <c:v>8.4900000000000003E-2</c:v>
                </c:pt>
                <c:pt idx="8">
                  <c:v>7.1800000000000003E-2</c:v>
                </c:pt>
                <c:pt idx="9">
                  <c:v>6.2199999999999998E-2</c:v>
                </c:pt>
                <c:pt idx="10">
                  <c:v>5.7799999999999997E-2</c:v>
                </c:pt>
                <c:pt idx="11">
                  <c:v>5.8000000000000003E-2</c:v>
                </c:pt>
                <c:pt idx="12">
                  <c:v>5.6399999999999999E-2</c:v>
                </c:pt>
                <c:pt idx="13">
                  <c:v>5.3999999999999999E-2</c:v>
                </c:pt>
                <c:pt idx="14">
                  <c:v>5.6599999999999998E-2</c:v>
                </c:pt>
                <c:pt idx="15">
                  <c:v>6.2199999999999998E-2</c:v>
                </c:pt>
                <c:pt idx="16">
                  <c:v>6.4100000000000004E-2</c:v>
                </c:pt>
                <c:pt idx="17">
                  <c:v>6.5299999999999997E-2</c:v>
                </c:pt>
                <c:pt idx="18">
                  <c:v>4.6600000000000003E-2</c:v>
                </c:pt>
                <c:pt idx="19">
                  <c:v>3.32E-2</c:v>
                </c:pt>
                <c:pt idx="20">
                  <c:v>2.46E-2</c:v>
                </c:pt>
                <c:pt idx="21">
                  <c:v>1.95E-2</c:v>
                </c:pt>
                <c:pt idx="22">
                  <c:v>1.3599999999999999E-2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0-4E63-BDA4-629E7FA80E63}"/>
            </c:ext>
          </c:extLst>
        </c:ser>
        <c:ser>
          <c:idx val="2"/>
          <c:order val="2"/>
          <c:tx>
            <c:strRef>
              <c:f>[72]Sheet1!$D$4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[72]Sheet1!$D$5:$D$28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5.4999999999999997E-3</c:v>
                </c:pt>
                <c:pt idx="2">
                  <c:v>4.4999999999999997E-3</c:v>
                </c:pt>
                <c:pt idx="3">
                  <c:v>5.5999999999999999E-3</c:v>
                </c:pt>
                <c:pt idx="4">
                  <c:v>1.15E-2</c:v>
                </c:pt>
                <c:pt idx="5">
                  <c:v>2.9600000000000001E-2</c:v>
                </c:pt>
                <c:pt idx="6">
                  <c:v>5.3199999999999997E-2</c:v>
                </c:pt>
                <c:pt idx="7">
                  <c:v>6.5799999999999997E-2</c:v>
                </c:pt>
                <c:pt idx="8">
                  <c:v>5.74E-2</c:v>
                </c:pt>
                <c:pt idx="9">
                  <c:v>4.9099999999999998E-2</c:v>
                </c:pt>
                <c:pt idx="10">
                  <c:v>4.8899999999999999E-2</c:v>
                </c:pt>
                <c:pt idx="11">
                  <c:v>5.2900000000000003E-2</c:v>
                </c:pt>
                <c:pt idx="12">
                  <c:v>5.57E-2</c:v>
                </c:pt>
                <c:pt idx="13">
                  <c:v>5.5599999999999997E-2</c:v>
                </c:pt>
                <c:pt idx="14">
                  <c:v>6.13E-2</c:v>
                </c:pt>
                <c:pt idx="15">
                  <c:v>7.0400000000000004E-2</c:v>
                </c:pt>
                <c:pt idx="16">
                  <c:v>7.6799999999999993E-2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4.4699999999999997E-2</c:v>
                </c:pt>
                <c:pt idx="20">
                  <c:v>3.5700000000000003E-2</c:v>
                </c:pt>
                <c:pt idx="21">
                  <c:v>3.0200000000000001E-2</c:v>
                </c:pt>
                <c:pt idx="22">
                  <c:v>2.3400000000000001E-2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0-4E63-BDA4-629E7FA8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[72]Sheet1!$H$5:$H$16</c:f>
              <c:numCache>
                <c:formatCode>General</c:formatCode>
                <c:ptCount val="12"/>
                <c:pt idx="1">
                  <c:v>1.02</c:v>
                </c:pt>
                <c:pt idx="2">
                  <c:v>1.06</c:v>
                </c:pt>
                <c:pt idx="3">
                  <c:v>0.94</c:v>
                </c:pt>
                <c:pt idx="4">
                  <c:v>0.95</c:v>
                </c:pt>
                <c:pt idx="9">
                  <c:v>1.1000000000000001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D-48D2-BE13-E8B2C6D9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[74]Sheet1!$B$5:$B$28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3.7000000000000002E-3</c:v>
                </c:pt>
                <c:pt idx="4">
                  <c:v>7.0000000000000001E-3</c:v>
                </c:pt>
                <c:pt idx="5">
                  <c:v>1.8700000000000001E-2</c:v>
                </c:pt>
                <c:pt idx="6">
                  <c:v>5.1799999999999999E-2</c:v>
                </c:pt>
                <c:pt idx="7">
                  <c:v>7.0599999999999996E-2</c:v>
                </c:pt>
                <c:pt idx="8">
                  <c:v>5.8500000000000003E-2</c:v>
                </c:pt>
                <c:pt idx="9">
                  <c:v>5.9299999999999999E-2</c:v>
                </c:pt>
                <c:pt idx="10">
                  <c:v>6.3399999999999998E-2</c:v>
                </c:pt>
                <c:pt idx="11">
                  <c:v>6.6600000000000006E-2</c:v>
                </c:pt>
                <c:pt idx="12">
                  <c:v>7.17E-2</c:v>
                </c:pt>
                <c:pt idx="13">
                  <c:v>7.1900000000000006E-2</c:v>
                </c:pt>
                <c:pt idx="14">
                  <c:v>7.0699999999999999E-2</c:v>
                </c:pt>
                <c:pt idx="15">
                  <c:v>6.88E-2</c:v>
                </c:pt>
                <c:pt idx="16">
                  <c:v>6.7599999999999993E-2</c:v>
                </c:pt>
                <c:pt idx="17">
                  <c:v>6.3399999999999998E-2</c:v>
                </c:pt>
                <c:pt idx="18">
                  <c:v>5.2299999999999999E-2</c:v>
                </c:pt>
                <c:pt idx="19">
                  <c:v>4.1599999999999998E-2</c:v>
                </c:pt>
                <c:pt idx="20">
                  <c:v>3.2300000000000002E-2</c:v>
                </c:pt>
                <c:pt idx="21">
                  <c:v>2.46E-2</c:v>
                </c:pt>
                <c:pt idx="22">
                  <c:v>1.49E-2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C06-A545-EFFBB28D825C}"/>
            </c:ext>
          </c:extLst>
        </c:ser>
        <c:ser>
          <c:idx val="1"/>
          <c:order val="1"/>
          <c:tx>
            <c:strRef>
              <c:f>[74]Sheet1!$C$4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[74]Sheet1!$C$5:$C$28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2.5000000000000001E-3</c:v>
                </c:pt>
                <c:pt idx="4">
                  <c:v>3.5999999999999999E-3</c:v>
                </c:pt>
                <c:pt idx="5">
                  <c:v>1.06E-2</c:v>
                </c:pt>
                <c:pt idx="6">
                  <c:v>2.8400000000000002E-2</c:v>
                </c:pt>
                <c:pt idx="7">
                  <c:v>4.5499999999999999E-2</c:v>
                </c:pt>
                <c:pt idx="8">
                  <c:v>4.9099999999999998E-2</c:v>
                </c:pt>
                <c:pt idx="9">
                  <c:v>5.3100000000000001E-2</c:v>
                </c:pt>
                <c:pt idx="10">
                  <c:v>6.0600000000000001E-2</c:v>
                </c:pt>
                <c:pt idx="11">
                  <c:v>6.9699999999999998E-2</c:v>
                </c:pt>
                <c:pt idx="12">
                  <c:v>7.6799999999999993E-2</c:v>
                </c:pt>
                <c:pt idx="13">
                  <c:v>7.4800000000000005E-2</c:v>
                </c:pt>
                <c:pt idx="14">
                  <c:v>7.5399999999999995E-2</c:v>
                </c:pt>
                <c:pt idx="15">
                  <c:v>7.8399999999999997E-2</c:v>
                </c:pt>
                <c:pt idx="16">
                  <c:v>7.9899999999999999E-2</c:v>
                </c:pt>
                <c:pt idx="17">
                  <c:v>7.9699999999999993E-2</c:v>
                </c:pt>
                <c:pt idx="18">
                  <c:v>6.3E-2</c:v>
                </c:pt>
                <c:pt idx="19">
                  <c:v>4.4999999999999998E-2</c:v>
                </c:pt>
                <c:pt idx="20">
                  <c:v>3.5799999999999998E-2</c:v>
                </c:pt>
                <c:pt idx="21">
                  <c:v>2.7E-2</c:v>
                </c:pt>
                <c:pt idx="22">
                  <c:v>1.6899999999999998E-2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C-4C06-A545-EFFBB28D825C}"/>
            </c:ext>
          </c:extLst>
        </c:ser>
        <c:ser>
          <c:idx val="2"/>
          <c:order val="2"/>
          <c:tx>
            <c:strRef>
              <c:f>[74]Sheet1!$D$4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[74]Sheet1!$D$5:$D$28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5.1999999999999998E-3</c:v>
                </c:pt>
                <c:pt idx="5">
                  <c:v>1.44E-2</c:v>
                </c:pt>
                <c:pt idx="6">
                  <c:v>3.95E-2</c:v>
                </c:pt>
                <c:pt idx="7">
                  <c:v>5.74E-2</c:v>
                </c:pt>
                <c:pt idx="8">
                  <c:v>5.3600000000000002E-2</c:v>
                </c:pt>
                <c:pt idx="9">
                  <c:v>5.6000000000000001E-2</c:v>
                </c:pt>
                <c:pt idx="10">
                  <c:v>6.1899999999999997E-2</c:v>
                </c:pt>
                <c:pt idx="11">
                  <c:v>6.83E-2</c:v>
                </c:pt>
                <c:pt idx="12">
                  <c:v>7.4399999999999994E-2</c:v>
                </c:pt>
                <c:pt idx="13">
                  <c:v>7.3400000000000007E-2</c:v>
                </c:pt>
                <c:pt idx="14">
                  <c:v>7.3099999999999998E-2</c:v>
                </c:pt>
                <c:pt idx="15">
                  <c:v>7.3899999999999993E-2</c:v>
                </c:pt>
                <c:pt idx="16">
                  <c:v>7.4099999999999999E-2</c:v>
                </c:pt>
                <c:pt idx="17">
                  <c:v>7.1999999999999995E-2</c:v>
                </c:pt>
                <c:pt idx="18">
                  <c:v>5.79E-2</c:v>
                </c:pt>
                <c:pt idx="19">
                  <c:v>4.3400000000000001E-2</c:v>
                </c:pt>
                <c:pt idx="20">
                  <c:v>3.4200000000000001E-2</c:v>
                </c:pt>
                <c:pt idx="21">
                  <c:v>2.5899999999999999E-2</c:v>
                </c:pt>
                <c:pt idx="22">
                  <c:v>1.6E-2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C-4C06-A545-EFFBB28D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8560"/>
        <c:axId val="137620096"/>
      </c:lineChart>
      <c:catAx>
        <c:axId val="1376185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37620096"/>
        <c:crosses val="autoZero"/>
        <c:auto val="1"/>
        <c:lblAlgn val="ctr"/>
        <c:lblOffset val="100"/>
        <c:noMultiLvlLbl val="0"/>
      </c:catAx>
      <c:valAx>
        <c:axId val="137620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376185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[74]Sheet1!$H$4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[74]Sheet1!$H$5:$H$16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1.01</c:v>
                </c:pt>
                <c:pt idx="4">
                  <c:v>0.95</c:v>
                </c:pt>
                <c:pt idx="5">
                  <c:v>0.94</c:v>
                </c:pt>
                <c:pt idx="6">
                  <c:v>0.92</c:v>
                </c:pt>
                <c:pt idx="7">
                  <c:v>0.96</c:v>
                </c:pt>
                <c:pt idx="8">
                  <c:v>0.96</c:v>
                </c:pt>
                <c:pt idx="9">
                  <c:v>1.01</c:v>
                </c:pt>
                <c:pt idx="10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7-49C1-8DDC-B8537480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42048"/>
        <c:axId val="149487616"/>
      </c:lineChart>
      <c:catAx>
        <c:axId val="14864204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49487616"/>
        <c:crosses val="autoZero"/>
        <c:auto val="1"/>
        <c:lblAlgn val="ctr"/>
        <c:lblOffset val="100"/>
        <c:noMultiLvlLbl val="0"/>
      </c:catAx>
      <c:valAx>
        <c:axId val="1494876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864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[73]Sheet1!$B$5:$B$28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3.5999999999999999E-3</c:v>
                </c:pt>
                <c:pt idx="2">
                  <c:v>3.0000000000000001E-3</c:v>
                </c:pt>
                <c:pt idx="3">
                  <c:v>4.5999999999999999E-3</c:v>
                </c:pt>
                <c:pt idx="4">
                  <c:v>7.7000000000000002E-3</c:v>
                </c:pt>
                <c:pt idx="5">
                  <c:v>2.0199999999999999E-2</c:v>
                </c:pt>
                <c:pt idx="6">
                  <c:v>5.2699999999999997E-2</c:v>
                </c:pt>
                <c:pt idx="7">
                  <c:v>6.8699999999999997E-2</c:v>
                </c:pt>
                <c:pt idx="8">
                  <c:v>5.8500000000000003E-2</c:v>
                </c:pt>
                <c:pt idx="9">
                  <c:v>5.9700000000000003E-2</c:v>
                </c:pt>
                <c:pt idx="10">
                  <c:v>6.3399999999999998E-2</c:v>
                </c:pt>
                <c:pt idx="11">
                  <c:v>6.6500000000000004E-2</c:v>
                </c:pt>
                <c:pt idx="12">
                  <c:v>7.0599999999999996E-2</c:v>
                </c:pt>
                <c:pt idx="13">
                  <c:v>7.0999999999999994E-2</c:v>
                </c:pt>
                <c:pt idx="14">
                  <c:v>7.0000000000000007E-2</c:v>
                </c:pt>
                <c:pt idx="15">
                  <c:v>6.8500000000000005E-2</c:v>
                </c:pt>
                <c:pt idx="16">
                  <c:v>6.6500000000000004E-2</c:v>
                </c:pt>
                <c:pt idx="17">
                  <c:v>6.2799999999999995E-2</c:v>
                </c:pt>
                <c:pt idx="18">
                  <c:v>5.28E-2</c:v>
                </c:pt>
                <c:pt idx="19">
                  <c:v>4.1700000000000001E-2</c:v>
                </c:pt>
                <c:pt idx="20">
                  <c:v>3.2500000000000001E-2</c:v>
                </c:pt>
                <c:pt idx="21">
                  <c:v>2.47E-2</c:v>
                </c:pt>
                <c:pt idx="22">
                  <c:v>1.5299999999999999E-2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D-4D8E-92CB-859153FA2870}"/>
            </c:ext>
          </c:extLst>
        </c:ser>
        <c:ser>
          <c:idx val="1"/>
          <c:order val="1"/>
          <c:tx>
            <c:strRef>
              <c:f>[73]Sheet1!$C$4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[73]Sheet1!$C$5:$C$28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4.1000000000000003E-3</c:v>
                </c:pt>
                <c:pt idx="5">
                  <c:v>1.0999999999999999E-2</c:v>
                </c:pt>
                <c:pt idx="6">
                  <c:v>2.9600000000000001E-2</c:v>
                </c:pt>
                <c:pt idx="7">
                  <c:v>4.5699999999999998E-2</c:v>
                </c:pt>
                <c:pt idx="8">
                  <c:v>4.9099999999999998E-2</c:v>
                </c:pt>
                <c:pt idx="9">
                  <c:v>5.4199999999999998E-2</c:v>
                </c:pt>
                <c:pt idx="10">
                  <c:v>6.1499999999999999E-2</c:v>
                </c:pt>
                <c:pt idx="11">
                  <c:v>7.0000000000000007E-2</c:v>
                </c:pt>
                <c:pt idx="12">
                  <c:v>7.6100000000000001E-2</c:v>
                </c:pt>
                <c:pt idx="13">
                  <c:v>7.4999999999999997E-2</c:v>
                </c:pt>
                <c:pt idx="14">
                  <c:v>7.51E-2</c:v>
                </c:pt>
                <c:pt idx="15">
                  <c:v>7.7100000000000002E-2</c:v>
                </c:pt>
                <c:pt idx="16">
                  <c:v>7.8200000000000006E-2</c:v>
                </c:pt>
                <c:pt idx="17">
                  <c:v>7.7499999999999999E-2</c:v>
                </c:pt>
                <c:pt idx="18">
                  <c:v>6.2300000000000001E-2</c:v>
                </c:pt>
                <c:pt idx="19">
                  <c:v>4.58E-2</c:v>
                </c:pt>
                <c:pt idx="20">
                  <c:v>3.6400000000000002E-2</c:v>
                </c:pt>
                <c:pt idx="21">
                  <c:v>2.69E-2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D-4D8E-92CB-859153FA2870}"/>
            </c:ext>
          </c:extLst>
        </c:ser>
        <c:ser>
          <c:idx val="2"/>
          <c:order val="2"/>
          <c:tx>
            <c:strRef>
              <c:f>[73]Sheet1!$D$4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[73]Sheet1!$D$5:$D$28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3.8E-3</c:v>
                </c:pt>
                <c:pt idx="2">
                  <c:v>3.0999999999999999E-3</c:v>
                </c:pt>
                <c:pt idx="3">
                  <c:v>3.5999999999999999E-3</c:v>
                </c:pt>
                <c:pt idx="4">
                  <c:v>5.7999999999999996E-3</c:v>
                </c:pt>
                <c:pt idx="5">
                  <c:v>1.54E-2</c:v>
                </c:pt>
                <c:pt idx="6">
                  <c:v>4.0599999999999997E-2</c:v>
                </c:pt>
                <c:pt idx="7">
                  <c:v>5.6599999999999998E-2</c:v>
                </c:pt>
                <c:pt idx="8">
                  <c:v>5.3600000000000002E-2</c:v>
                </c:pt>
                <c:pt idx="9">
                  <c:v>5.6800000000000003E-2</c:v>
                </c:pt>
                <c:pt idx="10">
                  <c:v>6.2399999999999997E-2</c:v>
                </c:pt>
                <c:pt idx="11">
                  <c:v>6.83E-2</c:v>
                </c:pt>
                <c:pt idx="12">
                  <c:v>7.3499999999999996E-2</c:v>
                </c:pt>
                <c:pt idx="13">
                  <c:v>7.3099999999999998E-2</c:v>
                </c:pt>
                <c:pt idx="14">
                  <c:v>7.2700000000000001E-2</c:v>
                </c:pt>
                <c:pt idx="15">
                  <c:v>7.2999999999999995E-2</c:v>
                </c:pt>
                <c:pt idx="16">
                  <c:v>7.2700000000000001E-2</c:v>
                </c:pt>
                <c:pt idx="17">
                  <c:v>7.0499999999999993E-2</c:v>
                </c:pt>
                <c:pt idx="18">
                  <c:v>5.7799999999999997E-2</c:v>
                </c:pt>
                <c:pt idx="19">
                  <c:v>4.3799999999999999E-2</c:v>
                </c:pt>
                <c:pt idx="20">
                  <c:v>3.4599999999999999E-2</c:v>
                </c:pt>
                <c:pt idx="21">
                  <c:v>2.5899999999999999E-2</c:v>
                </c:pt>
                <c:pt idx="22">
                  <c:v>1.6199999999999999E-2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D-4D8E-92CB-859153FA2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[73]Sheet1!$H$5:$H$16</c:f>
              <c:numCache>
                <c:formatCode>General</c:formatCode>
                <c:ptCount val="12"/>
                <c:pt idx="0">
                  <c:v>1.0983573265296198</c:v>
                </c:pt>
                <c:pt idx="1">
                  <c:v>1.0675346740538825</c:v>
                </c:pt>
                <c:pt idx="2">
                  <c:v>1.0994900075226035</c:v>
                </c:pt>
                <c:pt idx="3">
                  <c:v>0.98478031423316637</c:v>
                </c:pt>
                <c:pt idx="4">
                  <c:v>0.9577675887338285</c:v>
                </c:pt>
                <c:pt idx="5">
                  <c:v>0.92783735158589642</c:v>
                </c:pt>
                <c:pt idx="6">
                  <c:v>0.89928006109612624</c:v>
                </c:pt>
                <c:pt idx="7">
                  <c:v>0.9416011418339707</c:v>
                </c:pt>
                <c:pt idx="8">
                  <c:v>0.91448544533527065</c:v>
                </c:pt>
                <c:pt idx="9">
                  <c:v>1.013646517721023</c:v>
                </c:pt>
                <c:pt idx="10">
                  <c:v>1.0421008372114309</c:v>
                </c:pt>
                <c:pt idx="11">
                  <c:v>1.0531187341431811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0-4719-A880-8DB6CD50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[76]Sheet1!$B$5:$B$28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2.7000000000000001E-3</c:v>
                </c:pt>
                <c:pt idx="3">
                  <c:v>3.8E-3</c:v>
                </c:pt>
                <c:pt idx="4">
                  <c:v>8.3000000000000001E-3</c:v>
                </c:pt>
                <c:pt idx="5">
                  <c:v>2.1499999999999998E-2</c:v>
                </c:pt>
                <c:pt idx="6">
                  <c:v>6.4600000000000005E-2</c:v>
                </c:pt>
                <c:pt idx="7">
                  <c:v>8.0299999999999996E-2</c:v>
                </c:pt>
                <c:pt idx="8">
                  <c:v>7.6200000000000004E-2</c:v>
                </c:pt>
                <c:pt idx="9">
                  <c:v>7.0400000000000004E-2</c:v>
                </c:pt>
                <c:pt idx="10">
                  <c:v>6.7000000000000004E-2</c:v>
                </c:pt>
                <c:pt idx="11">
                  <c:v>6.4500000000000002E-2</c:v>
                </c:pt>
                <c:pt idx="12">
                  <c:v>6.3899999999999998E-2</c:v>
                </c:pt>
                <c:pt idx="13">
                  <c:v>6.3399999999999998E-2</c:v>
                </c:pt>
                <c:pt idx="14">
                  <c:v>6.4299999999999996E-2</c:v>
                </c:pt>
                <c:pt idx="15">
                  <c:v>6.1600000000000002E-2</c:v>
                </c:pt>
                <c:pt idx="16">
                  <c:v>6.0499999999999998E-2</c:v>
                </c:pt>
                <c:pt idx="17">
                  <c:v>5.7799999999999997E-2</c:v>
                </c:pt>
                <c:pt idx="18">
                  <c:v>4.9700000000000001E-2</c:v>
                </c:pt>
                <c:pt idx="19">
                  <c:v>3.6900000000000002E-2</c:v>
                </c:pt>
                <c:pt idx="20">
                  <c:v>2.86E-2</c:v>
                </c:pt>
                <c:pt idx="21">
                  <c:v>2.23E-2</c:v>
                </c:pt>
                <c:pt idx="22">
                  <c:v>1.4999999999999999E-2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7-4F6A-B396-6DAB75AE78B3}"/>
            </c:ext>
          </c:extLst>
        </c:ser>
        <c:ser>
          <c:idx val="1"/>
          <c:order val="1"/>
          <c:tx>
            <c:strRef>
              <c:f>[76]Sheet1!$C$4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[76]Sheet1!$C$5:$C$28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5.1999999999999998E-3</c:v>
                </c:pt>
                <c:pt idx="2">
                  <c:v>4.0000000000000001E-3</c:v>
                </c:pt>
                <c:pt idx="3">
                  <c:v>2.5999999999999999E-3</c:v>
                </c:pt>
                <c:pt idx="4">
                  <c:v>2.8E-3</c:v>
                </c:pt>
                <c:pt idx="5">
                  <c:v>5.8999999999999999E-3</c:v>
                </c:pt>
                <c:pt idx="6">
                  <c:v>2.1700000000000001E-2</c:v>
                </c:pt>
                <c:pt idx="7">
                  <c:v>3.61E-2</c:v>
                </c:pt>
                <c:pt idx="8">
                  <c:v>4.0399999999999998E-2</c:v>
                </c:pt>
                <c:pt idx="9">
                  <c:v>4.3099999999999999E-2</c:v>
                </c:pt>
                <c:pt idx="10">
                  <c:v>4.8899999999999999E-2</c:v>
                </c:pt>
                <c:pt idx="11">
                  <c:v>5.7500000000000002E-2</c:v>
                </c:pt>
                <c:pt idx="12">
                  <c:v>6.3100000000000003E-2</c:v>
                </c:pt>
                <c:pt idx="13">
                  <c:v>6.5799999999999997E-2</c:v>
                </c:pt>
                <c:pt idx="14">
                  <c:v>7.1199999999999999E-2</c:v>
                </c:pt>
                <c:pt idx="15">
                  <c:v>8.2500000000000004E-2</c:v>
                </c:pt>
                <c:pt idx="16">
                  <c:v>9.1200000000000003E-2</c:v>
                </c:pt>
                <c:pt idx="17">
                  <c:v>0.1</c:v>
                </c:pt>
                <c:pt idx="18">
                  <c:v>7.7200000000000005E-2</c:v>
                </c:pt>
                <c:pt idx="19">
                  <c:v>5.5100000000000003E-2</c:v>
                </c:pt>
                <c:pt idx="20">
                  <c:v>4.3999999999999997E-2</c:v>
                </c:pt>
                <c:pt idx="21">
                  <c:v>3.5200000000000002E-2</c:v>
                </c:pt>
                <c:pt idx="22">
                  <c:v>2.3300000000000001E-2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7-4F6A-B396-6DAB75AE78B3}"/>
            </c:ext>
          </c:extLst>
        </c:ser>
        <c:ser>
          <c:idx val="2"/>
          <c:order val="2"/>
          <c:tx>
            <c:strRef>
              <c:f>[76]Sheet1!$D$4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[76]Sheet1!$D$5:$D$28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4.1000000000000003E-3</c:v>
                </c:pt>
                <c:pt idx="2">
                  <c:v>3.3999999999999998E-3</c:v>
                </c:pt>
                <c:pt idx="3">
                  <c:v>3.2000000000000002E-3</c:v>
                </c:pt>
                <c:pt idx="4">
                  <c:v>5.4000000000000003E-3</c:v>
                </c:pt>
                <c:pt idx="5">
                  <c:v>1.34E-2</c:v>
                </c:pt>
                <c:pt idx="6">
                  <c:v>4.24E-2</c:v>
                </c:pt>
                <c:pt idx="7">
                  <c:v>5.74E-2</c:v>
                </c:pt>
                <c:pt idx="8">
                  <c:v>5.7700000000000001E-2</c:v>
                </c:pt>
                <c:pt idx="9">
                  <c:v>5.6300000000000003E-2</c:v>
                </c:pt>
                <c:pt idx="10">
                  <c:v>5.7599999999999998E-2</c:v>
                </c:pt>
                <c:pt idx="11">
                  <c:v>6.0900000000000003E-2</c:v>
                </c:pt>
                <c:pt idx="12">
                  <c:v>6.3500000000000001E-2</c:v>
                </c:pt>
                <c:pt idx="13">
                  <c:v>6.4600000000000005E-2</c:v>
                </c:pt>
                <c:pt idx="14">
                  <c:v>6.7900000000000002E-2</c:v>
                </c:pt>
                <c:pt idx="15">
                  <c:v>7.2499999999999995E-2</c:v>
                </c:pt>
                <c:pt idx="16">
                  <c:v>7.6399999999999996E-2</c:v>
                </c:pt>
                <c:pt idx="17">
                  <c:v>7.9699999999999993E-2</c:v>
                </c:pt>
                <c:pt idx="18">
                  <c:v>6.3899999999999998E-2</c:v>
                </c:pt>
                <c:pt idx="19">
                  <c:v>4.6300000000000001E-2</c:v>
                </c:pt>
                <c:pt idx="20">
                  <c:v>3.6600000000000001E-2</c:v>
                </c:pt>
                <c:pt idx="21">
                  <c:v>2.9000000000000001E-2</c:v>
                </c:pt>
                <c:pt idx="22">
                  <c:v>1.9300000000000001E-2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7-4F6A-B396-6DAB75AE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83392"/>
        <c:axId val="150284928"/>
      </c:lineChart>
      <c:catAx>
        <c:axId val="1502833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0284928"/>
        <c:crosses val="autoZero"/>
        <c:auto val="1"/>
        <c:lblAlgn val="ctr"/>
        <c:lblOffset val="100"/>
        <c:noMultiLvlLbl val="0"/>
      </c:catAx>
      <c:valAx>
        <c:axId val="150284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02833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[7]Sheet1!$H$5:$H$16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0.96</c:v>
                </c:pt>
                <c:pt idx="6">
                  <c:v>0.93</c:v>
                </c:pt>
                <c:pt idx="7">
                  <c:v>0.99</c:v>
                </c:pt>
                <c:pt idx="8">
                  <c:v>1.01</c:v>
                </c:pt>
                <c:pt idx="9">
                  <c:v>1.01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D-4C7B-9A0D-B76C3219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4384"/>
        <c:axId val="72654848"/>
      </c:lineChart>
      <c:catAx>
        <c:axId val="726243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654848"/>
        <c:crosses val="autoZero"/>
        <c:auto val="1"/>
        <c:lblAlgn val="ctr"/>
        <c:lblOffset val="100"/>
        <c:noMultiLvlLbl val="0"/>
      </c:catAx>
      <c:valAx>
        <c:axId val="7265484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624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[76]Sheet1!$H$4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[76]Sheet1!$H$5:$H$16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1.05</c:v>
                </c:pt>
                <c:pt idx="2">
                  <c:v>1.03</c:v>
                </c:pt>
                <c:pt idx="3">
                  <c:v>0.99</c:v>
                </c:pt>
                <c:pt idx="4">
                  <c:v>0.94</c:v>
                </c:pt>
                <c:pt idx="5">
                  <c:v>0.9</c:v>
                </c:pt>
                <c:pt idx="6">
                  <c:v>0.98</c:v>
                </c:pt>
                <c:pt idx="7">
                  <c:v>1.02</c:v>
                </c:pt>
                <c:pt idx="8">
                  <c:v>1.02</c:v>
                </c:pt>
                <c:pt idx="9">
                  <c:v>1</c:v>
                </c:pt>
                <c:pt idx="10">
                  <c:v>1.05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1-48D6-8720-3E1C5C86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21408"/>
        <c:axId val="150327296"/>
      </c:lineChart>
      <c:catAx>
        <c:axId val="15032140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0327296"/>
        <c:crosses val="autoZero"/>
        <c:auto val="1"/>
        <c:lblAlgn val="ctr"/>
        <c:lblOffset val="100"/>
        <c:noMultiLvlLbl val="0"/>
      </c:catAx>
      <c:valAx>
        <c:axId val="1503272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0321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[75]Sheet1!$B$5:$B$28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3.0999999999999999E-3</c:v>
                </c:pt>
                <c:pt idx="2">
                  <c:v>2.7000000000000001E-3</c:v>
                </c:pt>
                <c:pt idx="3">
                  <c:v>3.8E-3</c:v>
                </c:pt>
                <c:pt idx="4">
                  <c:v>8.9999999999999993E-3</c:v>
                </c:pt>
                <c:pt idx="5">
                  <c:v>2.3099999999999999E-2</c:v>
                </c:pt>
                <c:pt idx="6">
                  <c:v>6.5600000000000006E-2</c:v>
                </c:pt>
                <c:pt idx="7">
                  <c:v>7.6700000000000004E-2</c:v>
                </c:pt>
                <c:pt idx="8">
                  <c:v>7.4899999999999994E-2</c:v>
                </c:pt>
                <c:pt idx="9">
                  <c:v>7.0999999999999994E-2</c:v>
                </c:pt>
                <c:pt idx="10">
                  <c:v>6.8099999999999994E-2</c:v>
                </c:pt>
                <c:pt idx="11">
                  <c:v>6.5600000000000006E-2</c:v>
                </c:pt>
                <c:pt idx="12">
                  <c:v>6.4500000000000002E-2</c:v>
                </c:pt>
                <c:pt idx="13">
                  <c:v>6.3399999999999998E-2</c:v>
                </c:pt>
                <c:pt idx="14">
                  <c:v>6.3799999999999996E-2</c:v>
                </c:pt>
                <c:pt idx="15">
                  <c:v>6.1499999999999999E-2</c:v>
                </c:pt>
                <c:pt idx="16">
                  <c:v>5.9499999999999997E-2</c:v>
                </c:pt>
                <c:pt idx="17">
                  <c:v>5.74E-2</c:v>
                </c:pt>
                <c:pt idx="18">
                  <c:v>4.99E-2</c:v>
                </c:pt>
                <c:pt idx="19">
                  <c:v>3.6799999999999999E-2</c:v>
                </c:pt>
                <c:pt idx="20">
                  <c:v>2.8500000000000001E-2</c:v>
                </c:pt>
                <c:pt idx="21">
                  <c:v>2.2100000000000002E-2</c:v>
                </c:pt>
                <c:pt idx="22">
                  <c:v>1.5100000000000001E-2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E-4587-AD21-5AA9935AE6A1}"/>
            </c:ext>
          </c:extLst>
        </c:ser>
        <c:ser>
          <c:idx val="1"/>
          <c:order val="1"/>
          <c:tx>
            <c:strRef>
              <c:f>[75]Sheet1!$C$4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[75]Sheet1!$C$5:$C$28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5.3E-3</c:v>
                </c:pt>
                <c:pt idx="2">
                  <c:v>4.1000000000000003E-3</c:v>
                </c:pt>
                <c:pt idx="3">
                  <c:v>2.5000000000000001E-3</c:v>
                </c:pt>
                <c:pt idx="4">
                  <c:v>2.8E-3</c:v>
                </c:pt>
                <c:pt idx="5">
                  <c:v>6.1000000000000004E-3</c:v>
                </c:pt>
                <c:pt idx="6">
                  <c:v>2.1299999999999999E-2</c:v>
                </c:pt>
                <c:pt idx="7">
                  <c:v>3.5400000000000001E-2</c:v>
                </c:pt>
                <c:pt idx="8">
                  <c:v>4.0099999999999997E-2</c:v>
                </c:pt>
                <c:pt idx="9">
                  <c:v>4.3700000000000003E-2</c:v>
                </c:pt>
                <c:pt idx="10">
                  <c:v>4.9500000000000002E-2</c:v>
                </c:pt>
                <c:pt idx="11">
                  <c:v>5.79E-2</c:v>
                </c:pt>
                <c:pt idx="12">
                  <c:v>6.3500000000000001E-2</c:v>
                </c:pt>
                <c:pt idx="13">
                  <c:v>6.5799999999999997E-2</c:v>
                </c:pt>
                <c:pt idx="14">
                  <c:v>7.1400000000000005E-2</c:v>
                </c:pt>
                <c:pt idx="15">
                  <c:v>8.1799999999999998E-2</c:v>
                </c:pt>
                <c:pt idx="16">
                  <c:v>9.0899999999999995E-2</c:v>
                </c:pt>
                <c:pt idx="17">
                  <c:v>9.8100000000000007E-2</c:v>
                </c:pt>
                <c:pt idx="18">
                  <c:v>7.8299999999999995E-2</c:v>
                </c:pt>
                <c:pt idx="19">
                  <c:v>5.6000000000000001E-2</c:v>
                </c:pt>
                <c:pt idx="20">
                  <c:v>4.4299999999999999E-2</c:v>
                </c:pt>
                <c:pt idx="21">
                  <c:v>3.5200000000000002E-2</c:v>
                </c:pt>
                <c:pt idx="22">
                  <c:v>2.29E-2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E-4587-AD21-5AA9935AE6A1}"/>
            </c:ext>
          </c:extLst>
        </c:ser>
        <c:ser>
          <c:idx val="2"/>
          <c:order val="2"/>
          <c:tx>
            <c:strRef>
              <c:f>[75]Sheet1!$D$4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[75]Sheet1!$D$5:$D$28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4.1999999999999997E-3</c:v>
                </c:pt>
                <c:pt idx="2">
                  <c:v>3.3999999999999998E-3</c:v>
                </c:pt>
                <c:pt idx="3">
                  <c:v>3.2000000000000002E-3</c:v>
                </c:pt>
                <c:pt idx="4">
                  <c:v>5.7999999999999996E-3</c:v>
                </c:pt>
                <c:pt idx="5">
                  <c:v>1.43E-2</c:v>
                </c:pt>
                <c:pt idx="6">
                  <c:v>4.2700000000000002E-2</c:v>
                </c:pt>
                <c:pt idx="7">
                  <c:v>5.5399999999999998E-2</c:v>
                </c:pt>
                <c:pt idx="8">
                  <c:v>5.7000000000000002E-2</c:v>
                </c:pt>
                <c:pt idx="9">
                  <c:v>5.6899999999999999E-2</c:v>
                </c:pt>
                <c:pt idx="10">
                  <c:v>5.8500000000000003E-2</c:v>
                </c:pt>
                <c:pt idx="11">
                  <c:v>6.1600000000000002E-2</c:v>
                </c:pt>
                <c:pt idx="12">
                  <c:v>6.4000000000000001E-2</c:v>
                </c:pt>
                <c:pt idx="13">
                  <c:v>6.4699999999999994E-2</c:v>
                </c:pt>
                <c:pt idx="14">
                  <c:v>6.7699999999999996E-2</c:v>
                </c:pt>
                <c:pt idx="15">
                  <c:v>7.1999999999999995E-2</c:v>
                </c:pt>
                <c:pt idx="16">
                  <c:v>7.5700000000000003E-2</c:v>
                </c:pt>
                <c:pt idx="17">
                  <c:v>7.8399999999999997E-2</c:v>
                </c:pt>
                <c:pt idx="18">
                  <c:v>6.4500000000000002E-2</c:v>
                </c:pt>
                <c:pt idx="19">
                  <c:v>4.6699999999999998E-2</c:v>
                </c:pt>
                <c:pt idx="20">
                  <c:v>3.6700000000000003E-2</c:v>
                </c:pt>
                <c:pt idx="21">
                  <c:v>2.8799999999999999E-2</c:v>
                </c:pt>
                <c:pt idx="22">
                  <c:v>1.9099999999999999E-2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E-4587-AD21-5AA9935AE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[75]Sheet1!$H$5:$H$16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1.06</c:v>
                </c:pt>
                <c:pt idx="4">
                  <c:v>1.05</c:v>
                </c:pt>
                <c:pt idx="5">
                  <c:v>0.96</c:v>
                </c:pt>
                <c:pt idx="6">
                  <c:v>0.93</c:v>
                </c:pt>
                <c:pt idx="7">
                  <c:v>0.92</c:v>
                </c:pt>
                <c:pt idx="8">
                  <c:v>0.83</c:v>
                </c:pt>
                <c:pt idx="9">
                  <c:v>0.98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4-448F-A3EC-79820F7B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[77]Sheet1!$B$5:$B$28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6.0000000000000001E-3</c:v>
                </c:pt>
                <c:pt idx="2">
                  <c:v>4.7999999999999996E-3</c:v>
                </c:pt>
                <c:pt idx="3">
                  <c:v>5.0000000000000001E-3</c:v>
                </c:pt>
                <c:pt idx="4">
                  <c:v>8.6999999999999994E-3</c:v>
                </c:pt>
                <c:pt idx="5">
                  <c:v>1.5599999999999999E-2</c:v>
                </c:pt>
                <c:pt idx="6">
                  <c:v>3.39E-2</c:v>
                </c:pt>
                <c:pt idx="7">
                  <c:v>0.06</c:v>
                </c:pt>
                <c:pt idx="8">
                  <c:v>5.57E-2</c:v>
                </c:pt>
                <c:pt idx="9">
                  <c:v>4.5400000000000003E-2</c:v>
                </c:pt>
                <c:pt idx="10">
                  <c:v>4.65E-2</c:v>
                </c:pt>
                <c:pt idx="11">
                  <c:v>5.0999999999999997E-2</c:v>
                </c:pt>
                <c:pt idx="12">
                  <c:v>5.8700000000000002E-2</c:v>
                </c:pt>
                <c:pt idx="13">
                  <c:v>5.8999999999999997E-2</c:v>
                </c:pt>
                <c:pt idx="14">
                  <c:v>6.4600000000000005E-2</c:v>
                </c:pt>
                <c:pt idx="15">
                  <c:v>7.5499999999999998E-2</c:v>
                </c:pt>
                <c:pt idx="16">
                  <c:v>8.2699999999999996E-2</c:v>
                </c:pt>
                <c:pt idx="17">
                  <c:v>8.6499999999999994E-2</c:v>
                </c:pt>
                <c:pt idx="18">
                  <c:v>6.8400000000000002E-2</c:v>
                </c:pt>
                <c:pt idx="19">
                  <c:v>5.04E-2</c:v>
                </c:pt>
                <c:pt idx="20">
                  <c:v>3.9899999999999998E-2</c:v>
                </c:pt>
                <c:pt idx="21">
                  <c:v>3.09E-2</c:v>
                </c:pt>
                <c:pt idx="22">
                  <c:v>2.3900000000000001E-2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9-485E-8D31-90590F57545B}"/>
            </c:ext>
          </c:extLst>
        </c:ser>
        <c:ser>
          <c:idx val="1"/>
          <c:order val="1"/>
          <c:tx>
            <c:strRef>
              <c:f>[77]Sheet1!$C$4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[77]Sheet1!$C$5:$C$28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9-485E-8D31-90590F57545B}"/>
            </c:ext>
          </c:extLst>
        </c:ser>
        <c:ser>
          <c:idx val="2"/>
          <c:order val="2"/>
          <c:tx>
            <c:strRef>
              <c:f>[77]Sheet1!$D$4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[77]Sheet1!$D$5:$D$28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4.7000000000000002E-3</c:v>
                </c:pt>
                <c:pt idx="4">
                  <c:v>9.4000000000000004E-3</c:v>
                </c:pt>
                <c:pt idx="5">
                  <c:v>2.3199999999999998E-2</c:v>
                </c:pt>
                <c:pt idx="6">
                  <c:v>4.7800000000000002E-2</c:v>
                </c:pt>
                <c:pt idx="7">
                  <c:v>6.83E-2</c:v>
                </c:pt>
                <c:pt idx="8">
                  <c:v>6.4899999999999999E-2</c:v>
                </c:pt>
                <c:pt idx="9">
                  <c:v>5.4100000000000002E-2</c:v>
                </c:pt>
                <c:pt idx="10">
                  <c:v>5.2299999999999999E-2</c:v>
                </c:pt>
                <c:pt idx="11">
                  <c:v>5.5199999999999999E-2</c:v>
                </c:pt>
                <c:pt idx="12">
                  <c:v>5.9799999999999999E-2</c:v>
                </c:pt>
                <c:pt idx="13">
                  <c:v>5.91E-2</c:v>
                </c:pt>
                <c:pt idx="14">
                  <c:v>6.1899999999999997E-2</c:v>
                </c:pt>
                <c:pt idx="15">
                  <c:v>6.8699999999999997E-2</c:v>
                </c:pt>
                <c:pt idx="16">
                  <c:v>7.4099999999999999E-2</c:v>
                </c:pt>
                <c:pt idx="17">
                  <c:v>7.9899999999999999E-2</c:v>
                </c:pt>
                <c:pt idx="18">
                  <c:v>5.9900000000000002E-2</c:v>
                </c:pt>
                <c:pt idx="19">
                  <c:v>4.3700000000000003E-2</c:v>
                </c:pt>
                <c:pt idx="20">
                  <c:v>3.4099999999999998E-2</c:v>
                </c:pt>
                <c:pt idx="21">
                  <c:v>2.6599999999999999E-2</c:v>
                </c:pt>
                <c:pt idx="22">
                  <c:v>2.0299999999999999E-2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9-485E-8D31-90590F57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[77]Sheet1!$H$5:$H$16</c:f>
              <c:numCache>
                <c:formatCode>General</c:formatCode>
                <c:ptCount val="12"/>
                <c:pt idx="6">
                  <c:v>0.92</c:v>
                </c:pt>
                <c:pt idx="7">
                  <c:v>0.96</c:v>
                </c:pt>
                <c:pt idx="8">
                  <c:v>0.97</c:v>
                </c:pt>
                <c:pt idx="9">
                  <c:v>1.05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1-4750-B875-221407E9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[79]Sheet1!$B$5:$B$28</c:f>
              <c:numCache>
                <c:formatCode>General</c:formatCode>
                <c:ptCount val="24"/>
                <c:pt idx="0">
                  <c:v>0.01</c:v>
                </c:pt>
                <c:pt idx="1">
                  <c:v>7.4000000000000003E-3</c:v>
                </c:pt>
                <c:pt idx="2">
                  <c:v>4.4000000000000003E-3</c:v>
                </c:pt>
                <c:pt idx="3">
                  <c:v>3.5000000000000001E-3</c:v>
                </c:pt>
                <c:pt idx="4">
                  <c:v>9.1999999999999998E-3</c:v>
                </c:pt>
                <c:pt idx="5">
                  <c:v>1.7600000000000001E-2</c:v>
                </c:pt>
                <c:pt idx="6">
                  <c:v>2.9899999999999999E-2</c:v>
                </c:pt>
                <c:pt idx="7">
                  <c:v>5.6800000000000003E-2</c:v>
                </c:pt>
                <c:pt idx="8">
                  <c:v>5.6500000000000002E-2</c:v>
                </c:pt>
                <c:pt idx="9">
                  <c:v>5.4300000000000001E-2</c:v>
                </c:pt>
                <c:pt idx="10">
                  <c:v>5.8099999999999999E-2</c:v>
                </c:pt>
                <c:pt idx="11">
                  <c:v>6.3600000000000004E-2</c:v>
                </c:pt>
                <c:pt idx="12">
                  <c:v>7.1300000000000002E-2</c:v>
                </c:pt>
                <c:pt idx="13">
                  <c:v>7.17E-2</c:v>
                </c:pt>
                <c:pt idx="14">
                  <c:v>6.6199999999999995E-2</c:v>
                </c:pt>
                <c:pt idx="15">
                  <c:v>6.5299999999999997E-2</c:v>
                </c:pt>
                <c:pt idx="16">
                  <c:v>6.8599999999999994E-2</c:v>
                </c:pt>
                <c:pt idx="17">
                  <c:v>6.7100000000000007E-2</c:v>
                </c:pt>
                <c:pt idx="18">
                  <c:v>5.8500000000000003E-2</c:v>
                </c:pt>
                <c:pt idx="19">
                  <c:v>4.7500000000000001E-2</c:v>
                </c:pt>
                <c:pt idx="20">
                  <c:v>4.0300000000000002E-2</c:v>
                </c:pt>
                <c:pt idx="21">
                  <c:v>3.3000000000000002E-2</c:v>
                </c:pt>
                <c:pt idx="22">
                  <c:v>2.3599999999999999E-2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7-4A70-A409-C0FFAB95EE73}"/>
            </c:ext>
          </c:extLst>
        </c:ser>
        <c:ser>
          <c:idx val="1"/>
          <c:order val="1"/>
          <c:tx>
            <c:strRef>
              <c:f>[79]Sheet1!$C$4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[79]Sheet1!$C$5:$C$28</c:f>
              <c:numCache>
                <c:formatCode>General</c:formatCode>
                <c:ptCount val="24"/>
                <c:pt idx="0">
                  <c:v>1.41E-2</c:v>
                </c:pt>
                <c:pt idx="1">
                  <c:v>1.01E-2</c:v>
                </c:pt>
                <c:pt idx="2">
                  <c:v>6.4000000000000003E-3</c:v>
                </c:pt>
                <c:pt idx="3">
                  <c:v>3.2000000000000002E-3</c:v>
                </c:pt>
                <c:pt idx="4">
                  <c:v>4.4999999999999997E-3</c:v>
                </c:pt>
                <c:pt idx="5">
                  <c:v>1.12E-2</c:v>
                </c:pt>
                <c:pt idx="6">
                  <c:v>2.98E-2</c:v>
                </c:pt>
                <c:pt idx="7">
                  <c:v>3.9399999999999998E-2</c:v>
                </c:pt>
                <c:pt idx="8">
                  <c:v>3.6600000000000001E-2</c:v>
                </c:pt>
                <c:pt idx="9">
                  <c:v>3.56E-2</c:v>
                </c:pt>
                <c:pt idx="10">
                  <c:v>4.5199999999999997E-2</c:v>
                </c:pt>
                <c:pt idx="11">
                  <c:v>5.4600000000000003E-2</c:v>
                </c:pt>
                <c:pt idx="12">
                  <c:v>6.6699999999999995E-2</c:v>
                </c:pt>
                <c:pt idx="13">
                  <c:v>7.0599999999999996E-2</c:v>
                </c:pt>
                <c:pt idx="14">
                  <c:v>7.0699999999999999E-2</c:v>
                </c:pt>
                <c:pt idx="15">
                  <c:v>7.1999999999999995E-2</c:v>
                </c:pt>
                <c:pt idx="16">
                  <c:v>7.2599999999999998E-2</c:v>
                </c:pt>
                <c:pt idx="17">
                  <c:v>7.5499999999999998E-2</c:v>
                </c:pt>
                <c:pt idx="18">
                  <c:v>6.5299999999999997E-2</c:v>
                </c:pt>
                <c:pt idx="19">
                  <c:v>6.0299999999999999E-2</c:v>
                </c:pt>
                <c:pt idx="20">
                  <c:v>5.4399999999999997E-2</c:v>
                </c:pt>
                <c:pt idx="21">
                  <c:v>4.7699999999999999E-2</c:v>
                </c:pt>
                <c:pt idx="22">
                  <c:v>3.32E-2</c:v>
                </c:pt>
                <c:pt idx="23">
                  <c:v>2.0500000000000001E-2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7-4A70-A409-C0FFAB95EE73}"/>
            </c:ext>
          </c:extLst>
        </c:ser>
        <c:ser>
          <c:idx val="2"/>
          <c:order val="2"/>
          <c:tx>
            <c:strRef>
              <c:f>[79]Sheet1!$D$4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[79]Sheet1!$D$5:$D$28</c:f>
              <c:numCache>
                <c:formatCode>General</c:formatCode>
                <c:ptCount val="24"/>
                <c:pt idx="0">
                  <c:v>1.2E-2</c:v>
                </c:pt>
                <c:pt idx="1">
                  <c:v>8.6999999999999994E-3</c:v>
                </c:pt>
                <c:pt idx="2">
                  <c:v>5.4000000000000003E-3</c:v>
                </c:pt>
                <c:pt idx="3">
                  <c:v>3.3999999999999998E-3</c:v>
                </c:pt>
                <c:pt idx="4">
                  <c:v>6.8999999999999999E-3</c:v>
                </c:pt>
                <c:pt idx="5">
                  <c:v>1.4500000000000001E-2</c:v>
                </c:pt>
                <c:pt idx="6">
                  <c:v>2.9899999999999999E-2</c:v>
                </c:pt>
                <c:pt idx="7">
                  <c:v>4.8300000000000003E-2</c:v>
                </c:pt>
                <c:pt idx="8">
                  <c:v>4.6899999999999997E-2</c:v>
                </c:pt>
                <c:pt idx="9">
                  <c:v>4.5199999999999997E-2</c:v>
                </c:pt>
                <c:pt idx="10">
                  <c:v>5.1799999999999999E-2</c:v>
                </c:pt>
                <c:pt idx="11">
                  <c:v>5.9200000000000003E-2</c:v>
                </c:pt>
                <c:pt idx="12">
                  <c:v>6.9099999999999995E-2</c:v>
                </c:pt>
                <c:pt idx="13">
                  <c:v>7.1099999999999997E-2</c:v>
                </c:pt>
                <c:pt idx="14">
                  <c:v>6.8400000000000002E-2</c:v>
                </c:pt>
                <c:pt idx="15">
                  <c:v>6.8599999999999994E-2</c:v>
                </c:pt>
                <c:pt idx="16">
                  <c:v>7.0499999999999993E-2</c:v>
                </c:pt>
                <c:pt idx="17">
                  <c:v>7.1199999999999999E-2</c:v>
                </c:pt>
                <c:pt idx="18">
                  <c:v>6.1800000000000001E-2</c:v>
                </c:pt>
                <c:pt idx="19">
                  <c:v>5.3699999999999998E-2</c:v>
                </c:pt>
                <c:pt idx="20">
                  <c:v>4.7100000000000003E-2</c:v>
                </c:pt>
                <c:pt idx="21">
                  <c:v>4.02E-2</c:v>
                </c:pt>
                <c:pt idx="22">
                  <c:v>2.8199999999999999E-2</c:v>
                </c:pt>
                <c:pt idx="23">
                  <c:v>1.7899999999999999E-2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7-4A70-A409-C0FFAB95E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88896"/>
        <c:axId val="150690432"/>
      </c:lineChart>
      <c:catAx>
        <c:axId val="150688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0690432"/>
        <c:crosses val="autoZero"/>
        <c:auto val="1"/>
        <c:lblAlgn val="ctr"/>
        <c:lblOffset val="100"/>
        <c:noMultiLvlLbl val="0"/>
      </c:catAx>
      <c:valAx>
        <c:axId val="150690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0688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[79]Sheet1!$H$4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[79]Sheet1!$H$5:$H$16</c:f>
              <c:numCache>
                <c:formatCode>General</c:formatCode>
                <c:ptCount val="12"/>
                <c:pt idx="0">
                  <c:v>1.1599999999999999</c:v>
                </c:pt>
                <c:pt idx="1">
                  <c:v>1.28</c:v>
                </c:pt>
                <c:pt idx="2">
                  <c:v>1.23</c:v>
                </c:pt>
                <c:pt idx="3">
                  <c:v>1.1399999999999999</c:v>
                </c:pt>
                <c:pt idx="4">
                  <c:v>0.92</c:v>
                </c:pt>
                <c:pt idx="5">
                  <c:v>0.86</c:v>
                </c:pt>
                <c:pt idx="6">
                  <c:v>0.77</c:v>
                </c:pt>
                <c:pt idx="7">
                  <c:v>0.84</c:v>
                </c:pt>
                <c:pt idx="8">
                  <c:v>0.9</c:v>
                </c:pt>
                <c:pt idx="9">
                  <c:v>0.87</c:v>
                </c:pt>
                <c:pt idx="10">
                  <c:v>1.0900000000000001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1-475D-8774-02AA188A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4624"/>
        <c:axId val="150728704"/>
      </c:lineChart>
      <c:catAx>
        <c:axId val="1507146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0728704"/>
        <c:crosses val="autoZero"/>
        <c:auto val="1"/>
        <c:lblAlgn val="ctr"/>
        <c:lblOffset val="100"/>
        <c:noMultiLvlLbl val="0"/>
      </c:catAx>
      <c:valAx>
        <c:axId val="150728704"/>
        <c:scaling>
          <c:orientation val="minMax"/>
          <c:max val="1.6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0714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[78]Sheet1!$B$5:$B$28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7.7000000000000002E-3</c:v>
                </c:pt>
                <c:pt idx="2">
                  <c:v>4.1000000000000003E-3</c:v>
                </c:pt>
                <c:pt idx="3">
                  <c:v>3.2000000000000002E-3</c:v>
                </c:pt>
                <c:pt idx="4">
                  <c:v>8.8000000000000005E-3</c:v>
                </c:pt>
                <c:pt idx="5">
                  <c:v>1.7999999999999999E-2</c:v>
                </c:pt>
                <c:pt idx="6">
                  <c:v>3.2599999999999997E-2</c:v>
                </c:pt>
                <c:pt idx="7">
                  <c:v>5.3699999999999998E-2</c:v>
                </c:pt>
                <c:pt idx="8">
                  <c:v>5.8599999999999999E-2</c:v>
                </c:pt>
                <c:pt idx="9">
                  <c:v>5.4300000000000001E-2</c:v>
                </c:pt>
                <c:pt idx="10">
                  <c:v>5.8599999999999999E-2</c:v>
                </c:pt>
                <c:pt idx="11">
                  <c:v>6.5000000000000002E-2</c:v>
                </c:pt>
                <c:pt idx="12">
                  <c:v>7.22E-2</c:v>
                </c:pt>
                <c:pt idx="13">
                  <c:v>7.1499999999999994E-2</c:v>
                </c:pt>
                <c:pt idx="14">
                  <c:v>6.6600000000000006E-2</c:v>
                </c:pt>
                <c:pt idx="15">
                  <c:v>6.5500000000000003E-2</c:v>
                </c:pt>
                <c:pt idx="16">
                  <c:v>6.7299999999999999E-2</c:v>
                </c:pt>
                <c:pt idx="17">
                  <c:v>6.83E-2</c:v>
                </c:pt>
                <c:pt idx="18">
                  <c:v>5.7799999999999997E-2</c:v>
                </c:pt>
                <c:pt idx="19">
                  <c:v>4.7300000000000002E-2</c:v>
                </c:pt>
                <c:pt idx="20">
                  <c:v>3.9600000000000003E-2</c:v>
                </c:pt>
                <c:pt idx="21">
                  <c:v>3.1800000000000002E-2</c:v>
                </c:pt>
                <c:pt idx="22">
                  <c:v>2.2599999999999999E-2</c:v>
                </c:pt>
                <c:pt idx="23">
                  <c:v>1.5299999999999999E-2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F-40B6-9C59-5B67A4E1F1C7}"/>
            </c:ext>
          </c:extLst>
        </c:ser>
        <c:ser>
          <c:idx val="1"/>
          <c:order val="1"/>
          <c:tx>
            <c:strRef>
              <c:f>[78]Sheet1!$C$4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[78]Sheet1!$C$5:$C$28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F-40B6-9C59-5B67A4E1F1C7}"/>
            </c:ext>
          </c:extLst>
        </c:ser>
        <c:ser>
          <c:idx val="2"/>
          <c:order val="2"/>
          <c:tx>
            <c:strRef>
              <c:f>[78]Sheet1!$D$4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[78]Sheet1!$D$5:$D$28</c:f>
              <c:numCache>
                <c:formatCode>General</c:formatCode>
                <c:ptCount val="24"/>
                <c:pt idx="0">
                  <c:v>1.11E-2</c:v>
                </c:pt>
                <c:pt idx="1">
                  <c:v>8.5000000000000006E-3</c:v>
                </c:pt>
                <c:pt idx="2">
                  <c:v>4.8999999999999998E-3</c:v>
                </c:pt>
                <c:pt idx="3">
                  <c:v>3.0000000000000001E-3</c:v>
                </c:pt>
                <c:pt idx="4">
                  <c:v>6.6E-3</c:v>
                </c:pt>
                <c:pt idx="5">
                  <c:v>1.5599999999999999E-2</c:v>
                </c:pt>
                <c:pt idx="6">
                  <c:v>3.2899999999999999E-2</c:v>
                </c:pt>
                <c:pt idx="7">
                  <c:v>4.82E-2</c:v>
                </c:pt>
                <c:pt idx="8">
                  <c:v>4.9399999999999999E-2</c:v>
                </c:pt>
                <c:pt idx="9">
                  <c:v>4.6600000000000003E-2</c:v>
                </c:pt>
                <c:pt idx="10">
                  <c:v>5.2999999999999999E-2</c:v>
                </c:pt>
                <c:pt idx="11">
                  <c:v>6.0600000000000001E-2</c:v>
                </c:pt>
                <c:pt idx="12">
                  <c:v>6.88E-2</c:v>
                </c:pt>
                <c:pt idx="13">
                  <c:v>7.0699999999999999E-2</c:v>
                </c:pt>
                <c:pt idx="14">
                  <c:v>6.7699999999999996E-2</c:v>
                </c:pt>
                <c:pt idx="15">
                  <c:v>6.8000000000000005E-2</c:v>
                </c:pt>
                <c:pt idx="16">
                  <c:v>7.0000000000000007E-2</c:v>
                </c:pt>
                <c:pt idx="17">
                  <c:v>7.1800000000000003E-2</c:v>
                </c:pt>
                <c:pt idx="18">
                  <c:v>6.0499999999999998E-2</c:v>
                </c:pt>
                <c:pt idx="19">
                  <c:v>5.2999999999999999E-2</c:v>
                </c:pt>
                <c:pt idx="20">
                  <c:v>4.6300000000000001E-2</c:v>
                </c:pt>
                <c:pt idx="21">
                  <c:v>3.8399999999999997E-2</c:v>
                </c:pt>
                <c:pt idx="22">
                  <c:v>2.6800000000000001E-2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F-40B6-9C59-5B67A4E1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[78]Sheet1!$H$5:$H$16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1.19</c:v>
                </c:pt>
                <c:pt idx="2">
                  <c:v>1.2</c:v>
                </c:pt>
                <c:pt idx="3">
                  <c:v>1.08</c:v>
                </c:pt>
                <c:pt idx="4">
                  <c:v>0.91</c:v>
                </c:pt>
                <c:pt idx="5">
                  <c:v>0.83</c:v>
                </c:pt>
                <c:pt idx="6">
                  <c:v>0.76</c:v>
                </c:pt>
                <c:pt idx="7">
                  <c:v>0.87</c:v>
                </c:pt>
                <c:pt idx="8">
                  <c:v>0.81</c:v>
                </c:pt>
                <c:pt idx="9">
                  <c:v>1.04</c:v>
                </c:pt>
                <c:pt idx="10">
                  <c:v>1.0900000000000001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0-4F6B-B248-D97EFC8B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[80]Sheet1!$B$5:$B$28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5.1999999999999998E-3</c:v>
                </c:pt>
                <c:pt idx="2">
                  <c:v>3.8999999999999998E-3</c:v>
                </c:pt>
                <c:pt idx="3">
                  <c:v>2.8999999999999998E-3</c:v>
                </c:pt>
                <c:pt idx="4">
                  <c:v>3.5999999999999999E-3</c:v>
                </c:pt>
                <c:pt idx="5">
                  <c:v>7.1999999999999998E-3</c:v>
                </c:pt>
                <c:pt idx="6">
                  <c:v>2.6499999999999999E-2</c:v>
                </c:pt>
                <c:pt idx="7">
                  <c:v>4.8800000000000003E-2</c:v>
                </c:pt>
                <c:pt idx="8">
                  <c:v>4.6399999999999997E-2</c:v>
                </c:pt>
                <c:pt idx="9">
                  <c:v>5.0200000000000002E-2</c:v>
                </c:pt>
                <c:pt idx="10">
                  <c:v>5.5300000000000002E-2</c:v>
                </c:pt>
                <c:pt idx="11">
                  <c:v>6.1899999999999997E-2</c:v>
                </c:pt>
                <c:pt idx="12">
                  <c:v>6.9199999999999998E-2</c:v>
                </c:pt>
                <c:pt idx="13">
                  <c:v>7.0400000000000004E-2</c:v>
                </c:pt>
                <c:pt idx="14">
                  <c:v>7.2700000000000001E-2</c:v>
                </c:pt>
                <c:pt idx="15">
                  <c:v>7.3200000000000001E-2</c:v>
                </c:pt>
                <c:pt idx="16">
                  <c:v>7.6799999999999993E-2</c:v>
                </c:pt>
                <c:pt idx="17">
                  <c:v>7.9299999999999995E-2</c:v>
                </c:pt>
                <c:pt idx="18">
                  <c:v>6.8199999999999997E-2</c:v>
                </c:pt>
                <c:pt idx="19">
                  <c:v>5.3999999999999999E-2</c:v>
                </c:pt>
                <c:pt idx="20">
                  <c:v>4.4699999999999997E-2</c:v>
                </c:pt>
                <c:pt idx="21">
                  <c:v>3.44E-2</c:v>
                </c:pt>
                <c:pt idx="22">
                  <c:v>2.2599999999999999E-2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7-476F-83B0-71162B05EB8F}"/>
            </c:ext>
          </c:extLst>
        </c:ser>
        <c:ser>
          <c:idx val="1"/>
          <c:order val="1"/>
          <c:tx>
            <c:strRef>
              <c:f>[80]Sheet1!$C$4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[80]Sheet1!$C$5:$C$28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7-476F-83B0-71162B05EB8F}"/>
            </c:ext>
          </c:extLst>
        </c:ser>
        <c:ser>
          <c:idx val="2"/>
          <c:order val="2"/>
          <c:tx>
            <c:strRef>
              <c:f>[80]Sheet1!$D$4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[80]Sheet1!$D$5:$D$28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4.5999999999999999E-3</c:v>
                </c:pt>
                <c:pt idx="2">
                  <c:v>3.7000000000000002E-3</c:v>
                </c:pt>
                <c:pt idx="3">
                  <c:v>3.0999999999999999E-3</c:v>
                </c:pt>
                <c:pt idx="4">
                  <c:v>4.7000000000000002E-3</c:v>
                </c:pt>
                <c:pt idx="5">
                  <c:v>1.09E-2</c:v>
                </c:pt>
                <c:pt idx="6">
                  <c:v>3.4700000000000002E-2</c:v>
                </c:pt>
                <c:pt idx="7">
                  <c:v>5.1299999999999998E-2</c:v>
                </c:pt>
                <c:pt idx="8">
                  <c:v>5.2200000000000003E-2</c:v>
                </c:pt>
                <c:pt idx="9">
                  <c:v>5.5E-2</c:v>
                </c:pt>
                <c:pt idx="10">
                  <c:v>5.74E-2</c:v>
                </c:pt>
                <c:pt idx="11">
                  <c:v>6.3100000000000003E-2</c:v>
                </c:pt>
                <c:pt idx="12">
                  <c:v>6.8699999999999997E-2</c:v>
                </c:pt>
                <c:pt idx="13">
                  <c:v>6.9699999999999998E-2</c:v>
                </c:pt>
                <c:pt idx="14">
                  <c:v>7.1499999999999994E-2</c:v>
                </c:pt>
                <c:pt idx="15">
                  <c:v>7.17E-2</c:v>
                </c:pt>
                <c:pt idx="16">
                  <c:v>7.4700000000000003E-2</c:v>
                </c:pt>
                <c:pt idx="17">
                  <c:v>7.4999999999999997E-2</c:v>
                </c:pt>
                <c:pt idx="18">
                  <c:v>6.4000000000000001E-2</c:v>
                </c:pt>
                <c:pt idx="19">
                  <c:v>5.0700000000000002E-2</c:v>
                </c:pt>
                <c:pt idx="20">
                  <c:v>4.1399999999999999E-2</c:v>
                </c:pt>
                <c:pt idx="21">
                  <c:v>3.1E-2</c:v>
                </c:pt>
                <c:pt idx="22">
                  <c:v>2.0500000000000001E-2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7-476F-83B0-71162B05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2.5999999999999999E-3</c:v>
                </c:pt>
                <c:pt idx="3">
                  <c:v>2.7000000000000001E-3</c:v>
                </c:pt>
                <c:pt idx="4">
                  <c:v>5.4999999999999997E-3</c:v>
                </c:pt>
                <c:pt idx="5">
                  <c:v>1.77E-2</c:v>
                </c:pt>
                <c:pt idx="6">
                  <c:v>3.8699999999999998E-2</c:v>
                </c:pt>
                <c:pt idx="7">
                  <c:v>5.6899999999999999E-2</c:v>
                </c:pt>
                <c:pt idx="8">
                  <c:v>5.8200000000000002E-2</c:v>
                </c:pt>
                <c:pt idx="9">
                  <c:v>6.6000000000000003E-2</c:v>
                </c:pt>
                <c:pt idx="10">
                  <c:v>6.6299999999999998E-2</c:v>
                </c:pt>
                <c:pt idx="11">
                  <c:v>6.7699999999999996E-2</c:v>
                </c:pt>
                <c:pt idx="12">
                  <c:v>6.8699999999999997E-2</c:v>
                </c:pt>
                <c:pt idx="13">
                  <c:v>6.59E-2</c:v>
                </c:pt>
                <c:pt idx="14">
                  <c:v>6.7400000000000002E-2</c:v>
                </c:pt>
                <c:pt idx="15">
                  <c:v>6.4299999999999996E-2</c:v>
                </c:pt>
                <c:pt idx="16">
                  <c:v>6.59E-2</c:v>
                </c:pt>
                <c:pt idx="17">
                  <c:v>6.5299999999999997E-2</c:v>
                </c:pt>
                <c:pt idx="18">
                  <c:v>6.2399999999999997E-2</c:v>
                </c:pt>
                <c:pt idx="19">
                  <c:v>5.2299999999999999E-2</c:v>
                </c:pt>
                <c:pt idx="20">
                  <c:v>4.0800000000000003E-2</c:v>
                </c:pt>
                <c:pt idx="21">
                  <c:v>2.8799999999999999E-2</c:v>
                </c:pt>
                <c:pt idx="22">
                  <c:v>1.6799999999999999E-2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C-4020-8CFF-CE7AA73AD794}"/>
            </c:ext>
          </c:extLst>
        </c:ser>
        <c:ser>
          <c:idx val="1"/>
          <c:order val="1"/>
          <c:tx>
            <c:strRef>
              <c:f>[8]Sheet1!$C$4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4.4000000000000003E-3</c:v>
                </c:pt>
                <c:pt idx="2">
                  <c:v>2.8999999999999998E-3</c:v>
                </c:pt>
                <c:pt idx="3">
                  <c:v>2E-3</c:v>
                </c:pt>
                <c:pt idx="4">
                  <c:v>2.3999999999999998E-3</c:v>
                </c:pt>
                <c:pt idx="5">
                  <c:v>6.3E-3</c:v>
                </c:pt>
                <c:pt idx="6">
                  <c:v>1.7999999999999999E-2</c:v>
                </c:pt>
                <c:pt idx="7">
                  <c:v>3.2399999999999998E-2</c:v>
                </c:pt>
                <c:pt idx="8">
                  <c:v>3.5499999999999997E-2</c:v>
                </c:pt>
                <c:pt idx="9">
                  <c:v>4.8599999999999997E-2</c:v>
                </c:pt>
                <c:pt idx="10">
                  <c:v>5.4899999999999997E-2</c:v>
                </c:pt>
                <c:pt idx="11">
                  <c:v>6.2300000000000001E-2</c:v>
                </c:pt>
                <c:pt idx="12">
                  <c:v>6.7100000000000007E-2</c:v>
                </c:pt>
                <c:pt idx="13">
                  <c:v>6.9000000000000006E-2</c:v>
                </c:pt>
                <c:pt idx="14">
                  <c:v>7.1800000000000003E-2</c:v>
                </c:pt>
                <c:pt idx="15">
                  <c:v>7.2900000000000006E-2</c:v>
                </c:pt>
                <c:pt idx="16">
                  <c:v>8.0600000000000005E-2</c:v>
                </c:pt>
                <c:pt idx="17">
                  <c:v>8.6300000000000002E-2</c:v>
                </c:pt>
                <c:pt idx="18">
                  <c:v>8.1100000000000005E-2</c:v>
                </c:pt>
                <c:pt idx="19">
                  <c:v>6.4600000000000005E-2</c:v>
                </c:pt>
                <c:pt idx="20">
                  <c:v>5.1200000000000002E-2</c:v>
                </c:pt>
                <c:pt idx="21">
                  <c:v>3.8699999999999998E-2</c:v>
                </c:pt>
                <c:pt idx="22">
                  <c:v>2.4799999999999999E-2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C-4020-8CFF-CE7AA73AD794}"/>
            </c:ext>
          </c:extLst>
        </c:ser>
        <c:ser>
          <c:idx val="2"/>
          <c:order val="2"/>
          <c:tx>
            <c:strRef>
              <c:f>[8]Sheet1!$D$4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4.0000000000000001E-3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3.8999999999999998E-3</c:v>
                </c:pt>
                <c:pt idx="5">
                  <c:v>1.18E-2</c:v>
                </c:pt>
                <c:pt idx="6">
                  <c:v>2.8000000000000001E-2</c:v>
                </c:pt>
                <c:pt idx="7">
                  <c:v>4.4200000000000003E-2</c:v>
                </c:pt>
                <c:pt idx="8">
                  <c:v>4.65E-2</c:v>
                </c:pt>
                <c:pt idx="9">
                  <c:v>5.7000000000000002E-2</c:v>
                </c:pt>
                <c:pt idx="10">
                  <c:v>6.0400000000000002E-2</c:v>
                </c:pt>
                <c:pt idx="11">
                  <c:v>6.4899999999999999E-2</c:v>
                </c:pt>
                <c:pt idx="12">
                  <c:v>6.7900000000000002E-2</c:v>
                </c:pt>
                <c:pt idx="13">
                  <c:v>6.7500000000000004E-2</c:v>
                </c:pt>
                <c:pt idx="14">
                  <c:v>6.9699999999999998E-2</c:v>
                </c:pt>
                <c:pt idx="15">
                  <c:v>6.8699999999999997E-2</c:v>
                </c:pt>
                <c:pt idx="16">
                  <c:v>7.3499999999999996E-2</c:v>
                </c:pt>
                <c:pt idx="17">
                  <c:v>7.6100000000000001E-2</c:v>
                </c:pt>
                <c:pt idx="18">
                  <c:v>7.2099999999999997E-2</c:v>
                </c:pt>
                <c:pt idx="19">
                  <c:v>5.8700000000000002E-2</c:v>
                </c:pt>
                <c:pt idx="20">
                  <c:v>4.6199999999999998E-2</c:v>
                </c:pt>
                <c:pt idx="21">
                  <c:v>3.39E-2</c:v>
                </c:pt>
                <c:pt idx="22">
                  <c:v>2.0899999999999998E-2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C-4020-8CFF-CE7AA73A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[80]Sheet1!$H$5:$H$16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1.1599999999999999</c:v>
                </c:pt>
                <c:pt idx="3">
                  <c:v>1.08</c:v>
                </c:pt>
                <c:pt idx="4">
                  <c:v>1.06</c:v>
                </c:pt>
                <c:pt idx="5">
                  <c:v>0.99</c:v>
                </c:pt>
                <c:pt idx="6">
                  <c:v>0.96</c:v>
                </c:pt>
                <c:pt idx="7">
                  <c:v>1.06</c:v>
                </c:pt>
                <c:pt idx="8">
                  <c:v>0.95</c:v>
                </c:pt>
                <c:pt idx="9">
                  <c:v>0.93</c:v>
                </c:pt>
                <c:pt idx="10">
                  <c:v>0.88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6-4497-84DE-AB75FFE64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[81]Sheet1!$B$5:$B$28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5.1000000000000004E-3</c:v>
                </c:pt>
                <c:pt idx="2">
                  <c:v>4.3E-3</c:v>
                </c:pt>
                <c:pt idx="3">
                  <c:v>3.8E-3</c:v>
                </c:pt>
                <c:pt idx="4">
                  <c:v>6.7000000000000002E-3</c:v>
                </c:pt>
                <c:pt idx="5">
                  <c:v>1.52E-2</c:v>
                </c:pt>
                <c:pt idx="6">
                  <c:v>4.3200000000000002E-2</c:v>
                </c:pt>
                <c:pt idx="7">
                  <c:v>6.3399999999999998E-2</c:v>
                </c:pt>
                <c:pt idx="8">
                  <c:v>6.1199999999999997E-2</c:v>
                </c:pt>
                <c:pt idx="9">
                  <c:v>6.0699999999999997E-2</c:v>
                </c:pt>
                <c:pt idx="10">
                  <c:v>6.2399999999999997E-2</c:v>
                </c:pt>
                <c:pt idx="11">
                  <c:v>6.3299999999999995E-2</c:v>
                </c:pt>
                <c:pt idx="12">
                  <c:v>6.4899999999999999E-2</c:v>
                </c:pt>
                <c:pt idx="13">
                  <c:v>6.3500000000000001E-2</c:v>
                </c:pt>
                <c:pt idx="14">
                  <c:v>6.7699999999999996E-2</c:v>
                </c:pt>
                <c:pt idx="15">
                  <c:v>6.6500000000000004E-2</c:v>
                </c:pt>
                <c:pt idx="16">
                  <c:v>6.8599999999999994E-2</c:v>
                </c:pt>
                <c:pt idx="17">
                  <c:v>7.0199999999999999E-2</c:v>
                </c:pt>
                <c:pt idx="18">
                  <c:v>5.8900000000000001E-2</c:v>
                </c:pt>
                <c:pt idx="19">
                  <c:v>4.5999999999999999E-2</c:v>
                </c:pt>
                <c:pt idx="20">
                  <c:v>3.6400000000000002E-2</c:v>
                </c:pt>
                <c:pt idx="21">
                  <c:v>2.8000000000000001E-2</c:v>
                </c:pt>
                <c:pt idx="22">
                  <c:v>1.9400000000000001E-2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D-4312-B450-57C43A430621}"/>
            </c:ext>
          </c:extLst>
        </c:ser>
        <c:ser>
          <c:idx val="1"/>
          <c:order val="1"/>
          <c:tx>
            <c:strRef>
              <c:f>[81]Sheet1!$C$4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[81]Sheet1!$C$5:$C$28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9.1000000000000004E-3</c:v>
                </c:pt>
                <c:pt idx="6">
                  <c:v>2.81E-2</c:v>
                </c:pt>
                <c:pt idx="7">
                  <c:v>4.7199999999999999E-2</c:v>
                </c:pt>
                <c:pt idx="8">
                  <c:v>5.04E-2</c:v>
                </c:pt>
                <c:pt idx="9">
                  <c:v>5.1799999999999999E-2</c:v>
                </c:pt>
                <c:pt idx="10">
                  <c:v>5.4699999999999999E-2</c:v>
                </c:pt>
                <c:pt idx="11">
                  <c:v>5.9200000000000003E-2</c:v>
                </c:pt>
                <c:pt idx="12">
                  <c:v>6.3799999999999996E-2</c:v>
                </c:pt>
                <c:pt idx="13">
                  <c:v>6.6299999999999998E-2</c:v>
                </c:pt>
                <c:pt idx="14">
                  <c:v>6.9699999999999998E-2</c:v>
                </c:pt>
                <c:pt idx="15">
                  <c:v>7.2300000000000003E-2</c:v>
                </c:pt>
                <c:pt idx="16">
                  <c:v>7.7799999999999994E-2</c:v>
                </c:pt>
                <c:pt idx="17">
                  <c:v>8.2000000000000003E-2</c:v>
                </c:pt>
                <c:pt idx="18">
                  <c:v>6.9199999999999998E-2</c:v>
                </c:pt>
                <c:pt idx="19">
                  <c:v>5.4600000000000003E-2</c:v>
                </c:pt>
                <c:pt idx="20">
                  <c:v>4.53E-2</c:v>
                </c:pt>
                <c:pt idx="21">
                  <c:v>3.5999999999999997E-2</c:v>
                </c:pt>
                <c:pt idx="22">
                  <c:v>2.3400000000000001E-2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D-4312-B450-57C43A430621}"/>
            </c:ext>
          </c:extLst>
        </c:ser>
        <c:ser>
          <c:idx val="2"/>
          <c:order val="2"/>
          <c:tx>
            <c:strRef>
              <c:f>[81]Sheet1!$D$4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[81]Sheet1!$D$5:$D$28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5.4000000000000003E-3</c:v>
                </c:pt>
                <c:pt idx="5">
                  <c:v>1.24E-2</c:v>
                </c:pt>
                <c:pt idx="6">
                  <c:v>3.6299999999999999E-2</c:v>
                </c:pt>
                <c:pt idx="7">
                  <c:v>5.6000000000000001E-2</c:v>
                </c:pt>
                <c:pt idx="8">
                  <c:v>5.6300000000000003E-2</c:v>
                </c:pt>
                <c:pt idx="9">
                  <c:v>5.67E-2</c:v>
                </c:pt>
                <c:pt idx="10">
                  <c:v>5.8900000000000001E-2</c:v>
                </c:pt>
                <c:pt idx="11">
                  <c:v>6.1400000000000003E-2</c:v>
                </c:pt>
                <c:pt idx="12">
                  <c:v>6.4500000000000002E-2</c:v>
                </c:pt>
                <c:pt idx="13">
                  <c:v>6.4799999999999996E-2</c:v>
                </c:pt>
                <c:pt idx="14">
                  <c:v>6.8599999999999994E-2</c:v>
                </c:pt>
                <c:pt idx="15">
                  <c:v>6.9199999999999998E-2</c:v>
                </c:pt>
                <c:pt idx="16">
                  <c:v>7.2800000000000004E-2</c:v>
                </c:pt>
                <c:pt idx="17">
                  <c:v>7.5600000000000001E-2</c:v>
                </c:pt>
                <c:pt idx="18">
                  <c:v>6.3500000000000001E-2</c:v>
                </c:pt>
                <c:pt idx="19">
                  <c:v>4.9799999999999997E-2</c:v>
                </c:pt>
                <c:pt idx="20">
                  <c:v>4.0300000000000002E-2</c:v>
                </c:pt>
                <c:pt idx="21">
                  <c:v>3.1600000000000003E-2</c:v>
                </c:pt>
                <c:pt idx="22">
                  <c:v>2.12E-2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D-4312-B450-57C43A43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[81]Sheet1!$H$5:$H$16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1.04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0.95</c:v>
                </c:pt>
                <c:pt idx="8">
                  <c:v>0.93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D-49E4-B84A-6021F91E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[81]Sheet1!$B$5:$B$28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5.1000000000000004E-3</c:v>
                </c:pt>
                <c:pt idx="2">
                  <c:v>4.3E-3</c:v>
                </c:pt>
                <c:pt idx="3">
                  <c:v>3.8E-3</c:v>
                </c:pt>
                <c:pt idx="4">
                  <c:v>6.7000000000000002E-3</c:v>
                </c:pt>
                <c:pt idx="5">
                  <c:v>1.52E-2</c:v>
                </c:pt>
                <c:pt idx="6">
                  <c:v>4.3200000000000002E-2</c:v>
                </c:pt>
                <c:pt idx="7">
                  <c:v>6.3399999999999998E-2</c:v>
                </c:pt>
                <c:pt idx="8">
                  <c:v>6.1199999999999997E-2</c:v>
                </c:pt>
                <c:pt idx="9">
                  <c:v>6.0699999999999997E-2</c:v>
                </c:pt>
                <c:pt idx="10">
                  <c:v>6.2399999999999997E-2</c:v>
                </c:pt>
                <c:pt idx="11">
                  <c:v>6.3299999999999995E-2</c:v>
                </c:pt>
                <c:pt idx="12">
                  <c:v>6.4899999999999999E-2</c:v>
                </c:pt>
                <c:pt idx="13">
                  <c:v>6.3500000000000001E-2</c:v>
                </c:pt>
                <c:pt idx="14">
                  <c:v>6.7699999999999996E-2</c:v>
                </c:pt>
                <c:pt idx="15">
                  <c:v>6.6500000000000004E-2</c:v>
                </c:pt>
                <c:pt idx="16">
                  <c:v>6.8599999999999994E-2</c:v>
                </c:pt>
                <c:pt idx="17">
                  <c:v>7.0199999999999999E-2</c:v>
                </c:pt>
                <c:pt idx="18">
                  <c:v>5.8900000000000001E-2</c:v>
                </c:pt>
                <c:pt idx="19">
                  <c:v>4.5999999999999999E-2</c:v>
                </c:pt>
                <c:pt idx="20">
                  <c:v>3.6400000000000002E-2</c:v>
                </c:pt>
                <c:pt idx="21">
                  <c:v>2.8000000000000001E-2</c:v>
                </c:pt>
                <c:pt idx="22">
                  <c:v>1.9400000000000001E-2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6-4084-9899-85DD152D1213}"/>
            </c:ext>
          </c:extLst>
        </c:ser>
        <c:ser>
          <c:idx val="1"/>
          <c:order val="1"/>
          <c:tx>
            <c:strRef>
              <c:f>[81]Sheet1!$C$4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[81]Sheet1!$C$5:$C$28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9.1000000000000004E-3</c:v>
                </c:pt>
                <c:pt idx="6">
                  <c:v>2.81E-2</c:v>
                </c:pt>
                <c:pt idx="7">
                  <c:v>4.7199999999999999E-2</c:v>
                </c:pt>
                <c:pt idx="8">
                  <c:v>5.04E-2</c:v>
                </c:pt>
                <c:pt idx="9">
                  <c:v>5.1799999999999999E-2</c:v>
                </c:pt>
                <c:pt idx="10">
                  <c:v>5.4699999999999999E-2</c:v>
                </c:pt>
                <c:pt idx="11">
                  <c:v>5.9200000000000003E-2</c:v>
                </c:pt>
                <c:pt idx="12">
                  <c:v>6.3799999999999996E-2</c:v>
                </c:pt>
                <c:pt idx="13">
                  <c:v>6.6299999999999998E-2</c:v>
                </c:pt>
                <c:pt idx="14">
                  <c:v>6.9699999999999998E-2</c:v>
                </c:pt>
                <c:pt idx="15">
                  <c:v>7.2300000000000003E-2</c:v>
                </c:pt>
                <c:pt idx="16">
                  <c:v>7.7799999999999994E-2</c:v>
                </c:pt>
                <c:pt idx="17">
                  <c:v>8.2000000000000003E-2</c:v>
                </c:pt>
                <c:pt idx="18">
                  <c:v>6.9199999999999998E-2</c:v>
                </c:pt>
                <c:pt idx="19">
                  <c:v>5.4600000000000003E-2</c:v>
                </c:pt>
                <c:pt idx="20">
                  <c:v>4.53E-2</c:v>
                </c:pt>
                <c:pt idx="21">
                  <c:v>3.5999999999999997E-2</c:v>
                </c:pt>
                <c:pt idx="22">
                  <c:v>2.3400000000000001E-2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6-4084-9899-85DD152D1213}"/>
            </c:ext>
          </c:extLst>
        </c:ser>
        <c:ser>
          <c:idx val="2"/>
          <c:order val="2"/>
          <c:tx>
            <c:strRef>
              <c:f>[81]Sheet1!$D$4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[81]Sheet1!$D$5:$D$28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5.4000000000000003E-3</c:v>
                </c:pt>
                <c:pt idx="5">
                  <c:v>1.24E-2</c:v>
                </c:pt>
                <c:pt idx="6">
                  <c:v>3.6299999999999999E-2</c:v>
                </c:pt>
                <c:pt idx="7">
                  <c:v>5.6000000000000001E-2</c:v>
                </c:pt>
                <c:pt idx="8">
                  <c:v>5.6300000000000003E-2</c:v>
                </c:pt>
                <c:pt idx="9">
                  <c:v>5.67E-2</c:v>
                </c:pt>
                <c:pt idx="10">
                  <c:v>5.8900000000000001E-2</c:v>
                </c:pt>
                <c:pt idx="11">
                  <c:v>6.1400000000000003E-2</c:v>
                </c:pt>
                <c:pt idx="12">
                  <c:v>6.4500000000000002E-2</c:v>
                </c:pt>
                <c:pt idx="13">
                  <c:v>6.4799999999999996E-2</c:v>
                </c:pt>
                <c:pt idx="14">
                  <c:v>6.8599999999999994E-2</c:v>
                </c:pt>
                <c:pt idx="15">
                  <c:v>6.9199999999999998E-2</c:v>
                </c:pt>
                <c:pt idx="16">
                  <c:v>7.2800000000000004E-2</c:v>
                </c:pt>
                <c:pt idx="17">
                  <c:v>7.5600000000000001E-2</c:v>
                </c:pt>
                <c:pt idx="18">
                  <c:v>6.3500000000000001E-2</c:v>
                </c:pt>
                <c:pt idx="19">
                  <c:v>4.9799999999999997E-2</c:v>
                </c:pt>
                <c:pt idx="20">
                  <c:v>4.0300000000000002E-2</c:v>
                </c:pt>
                <c:pt idx="21">
                  <c:v>3.1600000000000003E-2</c:v>
                </c:pt>
                <c:pt idx="22">
                  <c:v>2.12E-2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6-4084-9899-85DD152D1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[81]Sheet1!$H$5:$H$16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1.04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0.95</c:v>
                </c:pt>
                <c:pt idx="8">
                  <c:v>0.93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7-44F9-99FF-9A8AFB65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[83]Sheet1!$B$5:$B$28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2.3999999999999998E-3</c:v>
                </c:pt>
                <c:pt idx="2">
                  <c:v>2E-3</c:v>
                </c:pt>
                <c:pt idx="3">
                  <c:v>3.8E-3</c:v>
                </c:pt>
                <c:pt idx="4">
                  <c:v>8.8999999999999999E-3</c:v>
                </c:pt>
                <c:pt idx="5">
                  <c:v>2.8299999999999999E-2</c:v>
                </c:pt>
                <c:pt idx="6">
                  <c:v>5.16E-2</c:v>
                </c:pt>
                <c:pt idx="7">
                  <c:v>5.8900000000000001E-2</c:v>
                </c:pt>
                <c:pt idx="8">
                  <c:v>6.3600000000000004E-2</c:v>
                </c:pt>
                <c:pt idx="9">
                  <c:v>6.7699999999999996E-2</c:v>
                </c:pt>
                <c:pt idx="10">
                  <c:v>7.0300000000000001E-2</c:v>
                </c:pt>
                <c:pt idx="11">
                  <c:v>7.2300000000000003E-2</c:v>
                </c:pt>
                <c:pt idx="12">
                  <c:v>7.1199999999999999E-2</c:v>
                </c:pt>
                <c:pt idx="13">
                  <c:v>6.9400000000000003E-2</c:v>
                </c:pt>
                <c:pt idx="14">
                  <c:v>7.1099999999999997E-2</c:v>
                </c:pt>
                <c:pt idx="15">
                  <c:v>7.22E-2</c:v>
                </c:pt>
                <c:pt idx="16">
                  <c:v>7.3599999999999999E-2</c:v>
                </c:pt>
                <c:pt idx="17">
                  <c:v>6.3200000000000006E-2</c:v>
                </c:pt>
                <c:pt idx="18">
                  <c:v>4.8800000000000003E-2</c:v>
                </c:pt>
                <c:pt idx="19">
                  <c:v>3.5900000000000001E-2</c:v>
                </c:pt>
                <c:pt idx="20">
                  <c:v>2.5600000000000001E-2</c:v>
                </c:pt>
                <c:pt idx="21">
                  <c:v>1.7999999999999999E-2</c:v>
                </c:pt>
                <c:pt idx="22">
                  <c:v>1.14E-2</c:v>
                </c:pt>
                <c:pt idx="23">
                  <c:v>6.4999999999999997E-3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2-4CEE-9B5F-AF306E6756D8}"/>
            </c:ext>
          </c:extLst>
        </c:ser>
        <c:ser>
          <c:idx val="1"/>
          <c:order val="1"/>
          <c:tx>
            <c:strRef>
              <c:f>[83]Sheet1!$C$4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[83]Sheet1!$C$5:$C$28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2.8E-3</c:v>
                </c:pt>
                <c:pt idx="2">
                  <c:v>2.5000000000000001E-3</c:v>
                </c:pt>
                <c:pt idx="3">
                  <c:v>3.3999999999999998E-3</c:v>
                </c:pt>
                <c:pt idx="4">
                  <c:v>8.8999999999999999E-3</c:v>
                </c:pt>
                <c:pt idx="5">
                  <c:v>2.41E-2</c:v>
                </c:pt>
                <c:pt idx="6">
                  <c:v>4.07E-2</c:v>
                </c:pt>
                <c:pt idx="7">
                  <c:v>4.8599999999999997E-2</c:v>
                </c:pt>
                <c:pt idx="8">
                  <c:v>5.2499999999999998E-2</c:v>
                </c:pt>
                <c:pt idx="9">
                  <c:v>5.79E-2</c:v>
                </c:pt>
                <c:pt idx="10">
                  <c:v>6.6799999999999998E-2</c:v>
                </c:pt>
                <c:pt idx="11">
                  <c:v>7.2800000000000004E-2</c:v>
                </c:pt>
                <c:pt idx="12">
                  <c:v>7.4200000000000002E-2</c:v>
                </c:pt>
                <c:pt idx="13">
                  <c:v>7.4899999999999994E-2</c:v>
                </c:pt>
                <c:pt idx="14">
                  <c:v>7.6499999999999999E-2</c:v>
                </c:pt>
                <c:pt idx="15">
                  <c:v>7.9699999999999993E-2</c:v>
                </c:pt>
                <c:pt idx="16">
                  <c:v>8.1799999999999998E-2</c:v>
                </c:pt>
                <c:pt idx="17">
                  <c:v>7.0699999999999999E-2</c:v>
                </c:pt>
                <c:pt idx="18">
                  <c:v>5.4300000000000001E-2</c:v>
                </c:pt>
                <c:pt idx="19">
                  <c:v>0.04</c:v>
                </c:pt>
                <c:pt idx="20">
                  <c:v>2.76E-2</c:v>
                </c:pt>
                <c:pt idx="21">
                  <c:v>1.7299999999999999E-2</c:v>
                </c:pt>
                <c:pt idx="22">
                  <c:v>1.11E-2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2-4CEE-9B5F-AF306E6756D8}"/>
            </c:ext>
          </c:extLst>
        </c:ser>
        <c:ser>
          <c:idx val="2"/>
          <c:order val="2"/>
          <c:tx>
            <c:strRef>
              <c:f>[83]Sheet1!$D$4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[83]Sheet1!$D$5:$D$28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2.5999999999999999E-3</c:v>
                </c:pt>
                <c:pt idx="2">
                  <c:v>2.3E-3</c:v>
                </c:pt>
                <c:pt idx="3">
                  <c:v>3.5999999999999999E-3</c:v>
                </c:pt>
                <c:pt idx="4">
                  <c:v>8.8999999999999999E-3</c:v>
                </c:pt>
                <c:pt idx="5">
                  <c:v>2.6100000000000002E-2</c:v>
                </c:pt>
                <c:pt idx="6">
                  <c:v>4.58E-2</c:v>
                </c:pt>
                <c:pt idx="7">
                  <c:v>5.3499999999999999E-2</c:v>
                </c:pt>
                <c:pt idx="8">
                  <c:v>5.7700000000000001E-2</c:v>
                </c:pt>
                <c:pt idx="9">
                  <c:v>6.2300000000000001E-2</c:v>
                </c:pt>
                <c:pt idx="10">
                  <c:v>6.83E-2</c:v>
                </c:pt>
                <c:pt idx="11">
                  <c:v>7.2400000000000006E-2</c:v>
                </c:pt>
                <c:pt idx="12">
                  <c:v>7.2700000000000001E-2</c:v>
                </c:pt>
                <c:pt idx="13">
                  <c:v>7.2400000000000006E-2</c:v>
                </c:pt>
                <c:pt idx="14">
                  <c:v>7.4099999999999999E-2</c:v>
                </c:pt>
                <c:pt idx="15">
                  <c:v>7.6300000000000007E-2</c:v>
                </c:pt>
                <c:pt idx="16">
                  <c:v>7.8200000000000006E-2</c:v>
                </c:pt>
                <c:pt idx="17">
                  <c:v>6.7299999999999999E-2</c:v>
                </c:pt>
                <c:pt idx="18">
                  <c:v>5.1799999999999999E-2</c:v>
                </c:pt>
                <c:pt idx="19">
                  <c:v>3.8100000000000002E-2</c:v>
                </c:pt>
                <c:pt idx="20">
                  <c:v>2.6599999999999999E-2</c:v>
                </c:pt>
                <c:pt idx="21">
                  <c:v>1.7600000000000001E-2</c:v>
                </c:pt>
                <c:pt idx="22">
                  <c:v>1.12E-2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2-4CEE-9B5F-AF306E67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38880"/>
        <c:axId val="152140416"/>
      </c:lineChart>
      <c:catAx>
        <c:axId val="15213888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2140416"/>
        <c:crosses val="autoZero"/>
        <c:auto val="1"/>
        <c:lblAlgn val="ctr"/>
        <c:lblOffset val="100"/>
        <c:noMultiLvlLbl val="0"/>
      </c:catAx>
      <c:valAx>
        <c:axId val="1521404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213888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[83]Sheet1!$H$4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[83]Sheet1!$H$5:$H$16</c:f>
              <c:numCache>
                <c:formatCode>General</c:formatCode>
                <c:ptCount val="12"/>
                <c:pt idx="0">
                  <c:v>0.94</c:v>
                </c:pt>
                <c:pt idx="1">
                  <c:v>1.18</c:v>
                </c:pt>
                <c:pt idx="2">
                  <c:v>1.1499999999999999</c:v>
                </c:pt>
                <c:pt idx="3">
                  <c:v>1.05</c:v>
                </c:pt>
                <c:pt idx="4">
                  <c:v>0.91</c:v>
                </c:pt>
                <c:pt idx="5">
                  <c:v>0.88</c:v>
                </c:pt>
                <c:pt idx="6">
                  <c:v>0.87</c:v>
                </c:pt>
                <c:pt idx="7">
                  <c:v>0.89</c:v>
                </c:pt>
                <c:pt idx="8">
                  <c:v>0.92</c:v>
                </c:pt>
                <c:pt idx="9">
                  <c:v>1.03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4-467F-AF86-66F571A7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6416"/>
        <c:axId val="152223744"/>
      </c:lineChart>
      <c:catAx>
        <c:axId val="1521564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2223744"/>
        <c:crosses val="autoZero"/>
        <c:auto val="1"/>
        <c:lblAlgn val="ctr"/>
        <c:lblOffset val="100"/>
        <c:noMultiLvlLbl val="0"/>
      </c:catAx>
      <c:valAx>
        <c:axId val="15222374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2156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[82]Sheet1!$B$5:$B$28</c:f>
              <c:numCache>
                <c:formatCode>General</c:formatCode>
                <c:ptCount val="24"/>
                <c:pt idx="0">
                  <c:v>2.8999999999999998E-3</c:v>
                </c:pt>
                <c:pt idx="1">
                  <c:v>2.3999999999999998E-3</c:v>
                </c:pt>
                <c:pt idx="2">
                  <c:v>2.5000000000000001E-3</c:v>
                </c:pt>
                <c:pt idx="3">
                  <c:v>5.0000000000000001E-3</c:v>
                </c:pt>
                <c:pt idx="4">
                  <c:v>1.29E-2</c:v>
                </c:pt>
                <c:pt idx="5">
                  <c:v>3.6999999999999998E-2</c:v>
                </c:pt>
                <c:pt idx="6">
                  <c:v>5.6899999999999999E-2</c:v>
                </c:pt>
                <c:pt idx="7">
                  <c:v>6.0600000000000001E-2</c:v>
                </c:pt>
                <c:pt idx="8">
                  <c:v>6.3E-2</c:v>
                </c:pt>
                <c:pt idx="9">
                  <c:v>6.7599999999999993E-2</c:v>
                </c:pt>
                <c:pt idx="10">
                  <c:v>6.9800000000000001E-2</c:v>
                </c:pt>
                <c:pt idx="11">
                  <c:v>7.22E-2</c:v>
                </c:pt>
                <c:pt idx="12">
                  <c:v>7.0699999999999999E-2</c:v>
                </c:pt>
                <c:pt idx="13">
                  <c:v>7.0699999999999999E-2</c:v>
                </c:pt>
                <c:pt idx="14">
                  <c:v>7.2900000000000006E-2</c:v>
                </c:pt>
                <c:pt idx="15">
                  <c:v>7.3499999999999996E-2</c:v>
                </c:pt>
                <c:pt idx="16">
                  <c:v>7.1400000000000005E-2</c:v>
                </c:pt>
                <c:pt idx="17">
                  <c:v>5.8599999999999999E-2</c:v>
                </c:pt>
                <c:pt idx="18">
                  <c:v>4.3299999999999998E-2</c:v>
                </c:pt>
                <c:pt idx="19">
                  <c:v>3.2599999999999997E-2</c:v>
                </c:pt>
                <c:pt idx="20">
                  <c:v>2.2599999999999999E-2</c:v>
                </c:pt>
                <c:pt idx="21">
                  <c:v>1.5699999999999999E-2</c:v>
                </c:pt>
                <c:pt idx="22">
                  <c:v>9.7999999999999997E-3</c:v>
                </c:pt>
                <c:pt idx="23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2-4167-A110-D9746C503653}"/>
            </c:ext>
          </c:extLst>
        </c:ser>
        <c:ser>
          <c:idx val="1"/>
          <c:order val="1"/>
          <c:tx>
            <c:strRef>
              <c:f>[82]Sheet1!$C$4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[82]Sheet1!$C$5:$C$28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2.8E-3</c:v>
                </c:pt>
                <c:pt idx="2">
                  <c:v>2.8E-3</c:v>
                </c:pt>
                <c:pt idx="3">
                  <c:v>4.0000000000000001E-3</c:v>
                </c:pt>
                <c:pt idx="4">
                  <c:v>1.3100000000000001E-2</c:v>
                </c:pt>
                <c:pt idx="5">
                  <c:v>3.1300000000000001E-2</c:v>
                </c:pt>
                <c:pt idx="6">
                  <c:v>4.5699999999999998E-2</c:v>
                </c:pt>
                <c:pt idx="7">
                  <c:v>5.0200000000000002E-2</c:v>
                </c:pt>
                <c:pt idx="8">
                  <c:v>5.21E-2</c:v>
                </c:pt>
                <c:pt idx="9">
                  <c:v>5.9400000000000001E-2</c:v>
                </c:pt>
                <c:pt idx="10">
                  <c:v>6.8199999999999997E-2</c:v>
                </c:pt>
                <c:pt idx="11">
                  <c:v>7.3899999999999993E-2</c:v>
                </c:pt>
                <c:pt idx="12">
                  <c:v>7.4999999999999997E-2</c:v>
                </c:pt>
                <c:pt idx="13">
                  <c:v>7.6700000000000004E-2</c:v>
                </c:pt>
                <c:pt idx="14">
                  <c:v>7.8100000000000003E-2</c:v>
                </c:pt>
                <c:pt idx="15">
                  <c:v>8.1199999999999994E-2</c:v>
                </c:pt>
                <c:pt idx="16">
                  <c:v>7.9000000000000001E-2</c:v>
                </c:pt>
                <c:pt idx="17">
                  <c:v>6.5799999999999997E-2</c:v>
                </c:pt>
                <c:pt idx="18">
                  <c:v>4.8300000000000003E-2</c:v>
                </c:pt>
                <c:pt idx="19">
                  <c:v>3.5200000000000002E-2</c:v>
                </c:pt>
                <c:pt idx="20">
                  <c:v>2.3599999999999999E-2</c:v>
                </c:pt>
                <c:pt idx="21">
                  <c:v>1.49E-2</c:v>
                </c:pt>
                <c:pt idx="22">
                  <c:v>9.5999999999999992E-3</c:v>
                </c:pt>
                <c:pt idx="23">
                  <c:v>5.4999999999999997E-3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2-4167-A110-D9746C503653}"/>
            </c:ext>
          </c:extLst>
        </c:ser>
        <c:ser>
          <c:idx val="2"/>
          <c:order val="2"/>
          <c:tx>
            <c:strRef>
              <c:f>[82]Sheet1!$D$4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[82]Sheet1!$D$5:$D$28</c:f>
              <c:numCache>
                <c:formatCode>General</c:formatCode>
                <c:ptCount val="24"/>
                <c:pt idx="0">
                  <c:v>3.3E-3</c:v>
                </c:pt>
                <c:pt idx="1">
                  <c:v>2.5999999999999999E-3</c:v>
                </c:pt>
                <c:pt idx="2">
                  <c:v>2.5999999999999999E-3</c:v>
                </c:pt>
                <c:pt idx="3">
                  <c:v>4.4000000000000003E-3</c:v>
                </c:pt>
                <c:pt idx="4">
                  <c:v>1.29E-2</c:v>
                </c:pt>
                <c:pt idx="5">
                  <c:v>3.3700000000000001E-2</c:v>
                </c:pt>
                <c:pt idx="6">
                  <c:v>5.0599999999999999E-2</c:v>
                </c:pt>
                <c:pt idx="7">
                  <c:v>5.4899999999999997E-2</c:v>
                </c:pt>
                <c:pt idx="8">
                  <c:v>5.7299999999999997E-2</c:v>
                </c:pt>
                <c:pt idx="9">
                  <c:v>6.3399999999999998E-2</c:v>
                </c:pt>
                <c:pt idx="10">
                  <c:v>6.88E-2</c:v>
                </c:pt>
                <c:pt idx="11">
                  <c:v>7.2900000000000006E-2</c:v>
                </c:pt>
                <c:pt idx="12">
                  <c:v>7.3099999999999998E-2</c:v>
                </c:pt>
                <c:pt idx="13">
                  <c:v>7.3999999999999996E-2</c:v>
                </c:pt>
                <c:pt idx="14">
                  <c:v>7.5600000000000001E-2</c:v>
                </c:pt>
                <c:pt idx="15">
                  <c:v>7.8E-2</c:v>
                </c:pt>
                <c:pt idx="16">
                  <c:v>7.5700000000000003E-2</c:v>
                </c:pt>
                <c:pt idx="17">
                  <c:v>6.2600000000000003E-2</c:v>
                </c:pt>
                <c:pt idx="18">
                  <c:v>4.6100000000000002E-2</c:v>
                </c:pt>
                <c:pt idx="19">
                  <c:v>3.4000000000000002E-2</c:v>
                </c:pt>
                <c:pt idx="20">
                  <c:v>2.3099999999999999E-2</c:v>
                </c:pt>
                <c:pt idx="21">
                  <c:v>1.5299999999999999E-2</c:v>
                </c:pt>
                <c:pt idx="22">
                  <c:v>9.7000000000000003E-3</c:v>
                </c:pt>
                <c:pt idx="23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2-4167-A110-D9746C50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[82]Sheet1!$H$5:$H$16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1.1499999999999999</c:v>
                </c:pt>
                <c:pt idx="2">
                  <c:v>1.1599999999999999</c:v>
                </c:pt>
                <c:pt idx="3">
                  <c:v>1.01</c:v>
                </c:pt>
                <c:pt idx="4">
                  <c:v>0.97</c:v>
                </c:pt>
                <c:pt idx="5">
                  <c:v>0.9</c:v>
                </c:pt>
                <c:pt idx="6">
                  <c:v>0.87</c:v>
                </c:pt>
                <c:pt idx="7">
                  <c:v>0.9</c:v>
                </c:pt>
                <c:pt idx="8">
                  <c:v>1.0900000000000001</c:v>
                </c:pt>
                <c:pt idx="9">
                  <c:v>1</c:v>
                </c:pt>
                <c:pt idx="10">
                  <c:v>1.02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5-4455-81FD-0355A02F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[85]Sheet1!$B$5:$B$28</c:f>
              <c:numCache>
                <c:formatCode>General</c:formatCode>
                <c:ptCount val="24"/>
                <c:pt idx="0">
                  <c:v>1.6199999999999999E-2</c:v>
                </c:pt>
                <c:pt idx="1">
                  <c:v>8.3999999999999995E-3</c:v>
                </c:pt>
                <c:pt idx="2">
                  <c:v>4.5999999999999999E-3</c:v>
                </c:pt>
                <c:pt idx="3">
                  <c:v>2.8E-3</c:v>
                </c:pt>
                <c:pt idx="4">
                  <c:v>5.7000000000000002E-3</c:v>
                </c:pt>
                <c:pt idx="5">
                  <c:v>9.2999999999999992E-3</c:v>
                </c:pt>
                <c:pt idx="6">
                  <c:v>1.6500000000000001E-2</c:v>
                </c:pt>
                <c:pt idx="7">
                  <c:v>2.7199999999999998E-2</c:v>
                </c:pt>
                <c:pt idx="8">
                  <c:v>2.7300000000000001E-2</c:v>
                </c:pt>
                <c:pt idx="9">
                  <c:v>3.0499999999999999E-2</c:v>
                </c:pt>
                <c:pt idx="10">
                  <c:v>0.04</c:v>
                </c:pt>
                <c:pt idx="11">
                  <c:v>5.2900000000000003E-2</c:v>
                </c:pt>
                <c:pt idx="12">
                  <c:v>6.5299999999999997E-2</c:v>
                </c:pt>
                <c:pt idx="13">
                  <c:v>7.0599999999999996E-2</c:v>
                </c:pt>
                <c:pt idx="14">
                  <c:v>7.2499999999999995E-2</c:v>
                </c:pt>
                <c:pt idx="15">
                  <c:v>7.9000000000000001E-2</c:v>
                </c:pt>
                <c:pt idx="16">
                  <c:v>8.6099999999999996E-2</c:v>
                </c:pt>
                <c:pt idx="17">
                  <c:v>9.06E-2</c:v>
                </c:pt>
                <c:pt idx="18">
                  <c:v>7.3800000000000004E-2</c:v>
                </c:pt>
                <c:pt idx="19">
                  <c:v>6.0499999999999998E-2</c:v>
                </c:pt>
                <c:pt idx="20">
                  <c:v>5.1900000000000002E-2</c:v>
                </c:pt>
                <c:pt idx="21">
                  <c:v>4.8300000000000003E-2</c:v>
                </c:pt>
                <c:pt idx="22">
                  <c:v>3.6200000000000003E-2</c:v>
                </c:pt>
                <c:pt idx="23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4-4F10-B111-BCAEB5B7649A}"/>
            </c:ext>
          </c:extLst>
        </c:ser>
        <c:ser>
          <c:idx val="1"/>
          <c:order val="1"/>
          <c:tx>
            <c:strRef>
              <c:f>[85]Sheet1!$C$4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[85]Sheet1!$C$5:$C$28</c:f>
              <c:numCache>
                <c:formatCode>General</c:formatCode>
                <c:ptCount val="24"/>
                <c:pt idx="0">
                  <c:v>0.01</c:v>
                </c:pt>
                <c:pt idx="1">
                  <c:v>5.0000000000000001E-3</c:v>
                </c:pt>
                <c:pt idx="2">
                  <c:v>3.2000000000000002E-3</c:v>
                </c:pt>
                <c:pt idx="3">
                  <c:v>6.1999999999999998E-3</c:v>
                </c:pt>
                <c:pt idx="4">
                  <c:v>1.8599999999999998E-2</c:v>
                </c:pt>
                <c:pt idx="5">
                  <c:v>3.3300000000000003E-2</c:v>
                </c:pt>
                <c:pt idx="6">
                  <c:v>5.62E-2</c:v>
                </c:pt>
                <c:pt idx="7">
                  <c:v>7.1400000000000005E-2</c:v>
                </c:pt>
                <c:pt idx="8">
                  <c:v>6.7599999999999993E-2</c:v>
                </c:pt>
                <c:pt idx="9">
                  <c:v>6.1199999999999997E-2</c:v>
                </c:pt>
                <c:pt idx="10">
                  <c:v>6.2799999999999995E-2</c:v>
                </c:pt>
                <c:pt idx="11">
                  <c:v>6.7100000000000007E-2</c:v>
                </c:pt>
                <c:pt idx="12">
                  <c:v>6.5000000000000002E-2</c:v>
                </c:pt>
                <c:pt idx="13">
                  <c:v>5.8099999999999999E-2</c:v>
                </c:pt>
                <c:pt idx="14">
                  <c:v>5.3100000000000001E-2</c:v>
                </c:pt>
                <c:pt idx="15">
                  <c:v>5.3100000000000001E-2</c:v>
                </c:pt>
                <c:pt idx="16">
                  <c:v>5.7099999999999998E-2</c:v>
                </c:pt>
                <c:pt idx="17">
                  <c:v>6.1899999999999997E-2</c:v>
                </c:pt>
                <c:pt idx="18">
                  <c:v>5.28E-2</c:v>
                </c:pt>
                <c:pt idx="19">
                  <c:v>4.0800000000000003E-2</c:v>
                </c:pt>
                <c:pt idx="20">
                  <c:v>3.1300000000000001E-2</c:v>
                </c:pt>
                <c:pt idx="21">
                  <c:v>2.6100000000000002E-2</c:v>
                </c:pt>
                <c:pt idx="22">
                  <c:v>2.1600000000000001E-2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4-4F10-B111-BCAEB5B7649A}"/>
            </c:ext>
          </c:extLst>
        </c:ser>
        <c:ser>
          <c:idx val="2"/>
          <c:order val="2"/>
          <c:tx>
            <c:strRef>
              <c:f>[85]Sheet1!$D$4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[85]Sheet1!$D$5:$D$28</c:f>
              <c:numCache>
                <c:formatCode>General</c:formatCode>
                <c:ptCount val="24"/>
                <c:pt idx="0">
                  <c:v>1.2699999999999999E-2</c:v>
                </c:pt>
                <c:pt idx="1">
                  <c:v>6.4999999999999997E-3</c:v>
                </c:pt>
                <c:pt idx="2">
                  <c:v>3.8E-3</c:v>
                </c:pt>
                <c:pt idx="3">
                  <c:v>4.7999999999999996E-3</c:v>
                </c:pt>
                <c:pt idx="4">
                  <c:v>1.3100000000000001E-2</c:v>
                </c:pt>
                <c:pt idx="5">
                  <c:v>2.3E-2</c:v>
                </c:pt>
                <c:pt idx="6">
                  <c:v>3.9100000000000003E-2</c:v>
                </c:pt>
                <c:pt idx="7">
                  <c:v>5.2400000000000002E-2</c:v>
                </c:pt>
                <c:pt idx="8">
                  <c:v>5.0299999999999997E-2</c:v>
                </c:pt>
                <c:pt idx="9">
                  <c:v>4.8000000000000001E-2</c:v>
                </c:pt>
                <c:pt idx="10">
                  <c:v>5.2999999999999999E-2</c:v>
                </c:pt>
                <c:pt idx="11">
                  <c:v>6.0999999999999999E-2</c:v>
                </c:pt>
                <c:pt idx="12">
                  <c:v>6.5100000000000005E-2</c:v>
                </c:pt>
                <c:pt idx="13">
                  <c:v>6.3500000000000001E-2</c:v>
                </c:pt>
                <c:pt idx="14">
                  <c:v>6.1400000000000003E-2</c:v>
                </c:pt>
                <c:pt idx="15">
                  <c:v>6.4199999999999993E-2</c:v>
                </c:pt>
                <c:pt idx="16">
                  <c:v>6.9599999999999995E-2</c:v>
                </c:pt>
                <c:pt idx="17">
                  <c:v>7.4300000000000005E-2</c:v>
                </c:pt>
                <c:pt idx="18">
                  <c:v>6.1800000000000001E-2</c:v>
                </c:pt>
                <c:pt idx="19">
                  <c:v>4.9299999999999997E-2</c:v>
                </c:pt>
                <c:pt idx="20">
                  <c:v>4.02E-2</c:v>
                </c:pt>
                <c:pt idx="21">
                  <c:v>3.56E-2</c:v>
                </c:pt>
                <c:pt idx="22">
                  <c:v>2.7900000000000001E-2</c:v>
                </c:pt>
                <c:pt idx="23">
                  <c:v>1.95E-2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4-4F10-B111-BCAEB5B76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04640"/>
        <c:axId val="157506176"/>
      </c:lineChart>
      <c:catAx>
        <c:axId val="15750464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7506176"/>
        <c:crosses val="autoZero"/>
        <c:auto val="1"/>
        <c:lblAlgn val="ctr"/>
        <c:lblOffset val="100"/>
        <c:noMultiLvlLbl val="0"/>
      </c:catAx>
      <c:valAx>
        <c:axId val="157506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750464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1.04</c:v>
                </c:pt>
                <c:pt idx="2">
                  <c:v>1.07</c:v>
                </c:pt>
                <c:pt idx="3">
                  <c:v>1.02</c:v>
                </c:pt>
                <c:pt idx="4">
                  <c:v>1.02</c:v>
                </c:pt>
                <c:pt idx="5">
                  <c:v>0.94</c:v>
                </c:pt>
                <c:pt idx="6">
                  <c:v>0.92</c:v>
                </c:pt>
                <c:pt idx="7">
                  <c:v>0.97</c:v>
                </c:pt>
                <c:pt idx="8">
                  <c:v>1</c:v>
                </c:pt>
                <c:pt idx="9">
                  <c:v>1.03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1-4571-B64C-E965FDE5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[85]Sheet1!$H$4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[85]Sheet1!$H$5:$H$16</c:f>
              <c:numCache>
                <c:formatCode>General</c:formatCode>
                <c:ptCount val="12"/>
                <c:pt idx="0">
                  <c:v>1.3</c:v>
                </c:pt>
                <c:pt idx="1">
                  <c:v>1.31</c:v>
                </c:pt>
                <c:pt idx="2">
                  <c:v>1.3</c:v>
                </c:pt>
                <c:pt idx="3">
                  <c:v>1.1200000000000001</c:v>
                </c:pt>
                <c:pt idx="4">
                  <c:v>0.87</c:v>
                </c:pt>
                <c:pt idx="5">
                  <c:v>0.78</c:v>
                </c:pt>
                <c:pt idx="6">
                  <c:v>0.74</c:v>
                </c:pt>
                <c:pt idx="7">
                  <c:v>0.78</c:v>
                </c:pt>
                <c:pt idx="8">
                  <c:v>0.79</c:v>
                </c:pt>
                <c:pt idx="9">
                  <c:v>4.7999978065490723E-2</c:v>
                </c:pt>
                <c:pt idx="10">
                  <c:v>0.86</c:v>
                </c:pt>
                <c:pt idx="11">
                  <c:v>6.099998950958252E-2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3-4084-884A-64669CE9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54944"/>
        <c:axId val="157560832"/>
      </c:lineChart>
      <c:catAx>
        <c:axId val="15755494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7560832"/>
        <c:crosses val="autoZero"/>
        <c:auto val="1"/>
        <c:lblAlgn val="ctr"/>
        <c:lblOffset val="100"/>
        <c:noMultiLvlLbl val="0"/>
      </c:catAx>
      <c:valAx>
        <c:axId val="15756083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7554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[84]Sheet1!$B$5:$B$28</c:f>
              <c:numCache>
                <c:formatCode>General</c:formatCode>
                <c:ptCount val="24"/>
                <c:pt idx="0">
                  <c:v>1.38E-2</c:v>
                </c:pt>
                <c:pt idx="1">
                  <c:v>7.7999999999999996E-3</c:v>
                </c:pt>
                <c:pt idx="2">
                  <c:v>7.0000000000000001E-3</c:v>
                </c:pt>
                <c:pt idx="3">
                  <c:v>3.8E-3</c:v>
                </c:pt>
                <c:pt idx="4">
                  <c:v>4.8999999999999998E-3</c:v>
                </c:pt>
                <c:pt idx="5">
                  <c:v>1.03E-2</c:v>
                </c:pt>
                <c:pt idx="6">
                  <c:v>1.6299999999999999E-2</c:v>
                </c:pt>
                <c:pt idx="7">
                  <c:v>2.7E-2</c:v>
                </c:pt>
                <c:pt idx="8">
                  <c:v>2.5899999999999999E-2</c:v>
                </c:pt>
                <c:pt idx="9">
                  <c:v>2.93E-2</c:v>
                </c:pt>
                <c:pt idx="10">
                  <c:v>4.0899999999999999E-2</c:v>
                </c:pt>
                <c:pt idx="11">
                  <c:v>5.2200000000000003E-2</c:v>
                </c:pt>
                <c:pt idx="12">
                  <c:v>6.4199999999999993E-2</c:v>
                </c:pt>
                <c:pt idx="13">
                  <c:v>6.9599999999999995E-2</c:v>
                </c:pt>
                <c:pt idx="14">
                  <c:v>7.3999999999999996E-2</c:v>
                </c:pt>
                <c:pt idx="15">
                  <c:v>8.0299999999999996E-2</c:v>
                </c:pt>
                <c:pt idx="16">
                  <c:v>8.8499999999999995E-2</c:v>
                </c:pt>
                <c:pt idx="17">
                  <c:v>9.2299999999999993E-2</c:v>
                </c:pt>
                <c:pt idx="18">
                  <c:v>7.4200000000000002E-2</c:v>
                </c:pt>
                <c:pt idx="19">
                  <c:v>6.0400000000000002E-2</c:v>
                </c:pt>
                <c:pt idx="20">
                  <c:v>5.0700000000000002E-2</c:v>
                </c:pt>
                <c:pt idx="21">
                  <c:v>4.5100000000000001E-2</c:v>
                </c:pt>
                <c:pt idx="22">
                  <c:v>3.3799999999999997E-2</c:v>
                </c:pt>
                <c:pt idx="23">
                  <c:v>2.7400000000000001E-2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0-483E-95FA-AC9E9B971DE0}"/>
            </c:ext>
          </c:extLst>
        </c:ser>
        <c:ser>
          <c:idx val="1"/>
          <c:order val="1"/>
          <c:tx>
            <c:strRef>
              <c:f>[84]Sheet1!$C$4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[84]Sheet1!$C$5:$C$28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3.3E-3</c:v>
                </c:pt>
                <c:pt idx="2">
                  <c:v>3.0999999999999999E-3</c:v>
                </c:pt>
                <c:pt idx="3">
                  <c:v>6.7000000000000002E-3</c:v>
                </c:pt>
                <c:pt idx="4">
                  <c:v>1.7600000000000001E-2</c:v>
                </c:pt>
                <c:pt idx="5">
                  <c:v>3.73E-2</c:v>
                </c:pt>
                <c:pt idx="6">
                  <c:v>6.0999999999999999E-2</c:v>
                </c:pt>
                <c:pt idx="7">
                  <c:v>7.5999999999999998E-2</c:v>
                </c:pt>
                <c:pt idx="8">
                  <c:v>7.2800000000000004E-2</c:v>
                </c:pt>
                <c:pt idx="9">
                  <c:v>6.5100000000000005E-2</c:v>
                </c:pt>
                <c:pt idx="10">
                  <c:v>6.4500000000000002E-2</c:v>
                </c:pt>
                <c:pt idx="11">
                  <c:v>6.7500000000000004E-2</c:v>
                </c:pt>
                <c:pt idx="12">
                  <c:v>6.54E-2</c:v>
                </c:pt>
                <c:pt idx="13">
                  <c:v>5.6899999999999999E-2</c:v>
                </c:pt>
                <c:pt idx="14">
                  <c:v>5.1299999999999998E-2</c:v>
                </c:pt>
                <c:pt idx="15">
                  <c:v>5.3900000000000003E-2</c:v>
                </c:pt>
                <c:pt idx="16">
                  <c:v>5.8000000000000003E-2</c:v>
                </c:pt>
                <c:pt idx="17">
                  <c:v>6.4000000000000001E-2</c:v>
                </c:pt>
                <c:pt idx="18">
                  <c:v>5.33E-2</c:v>
                </c:pt>
                <c:pt idx="19">
                  <c:v>3.8699999999999998E-2</c:v>
                </c:pt>
                <c:pt idx="20">
                  <c:v>2.6100000000000002E-2</c:v>
                </c:pt>
                <c:pt idx="21">
                  <c:v>2.0400000000000001E-2</c:v>
                </c:pt>
                <c:pt idx="22">
                  <c:v>1.55E-2</c:v>
                </c:pt>
                <c:pt idx="23">
                  <c:v>1.5699999999999999E-2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0-483E-95FA-AC9E9B971DE0}"/>
            </c:ext>
          </c:extLst>
        </c:ser>
        <c:ser>
          <c:idx val="2"/>
          <c:order val="2"/>
          <c:tx>
            <c:strRef>
              <c:f>[84]Sheet1!$D$4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[84]Sheet1!$D$5:$D$28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5.4000000000000003E-3</c:v>
                </c:pt>
                <c:pt idx="2">
                  <c:v>4.8999999999999998E-3</c:v>
                </c:pt>
                <c:pt idx="3">
                  <c:v>5.4000000000000003E-3</c:v>
                </c:pt>
                <c:pt idx="4">
                  <c:v>1.18E-2</c:v>
                </c:pt>
                <c:pt idx="5">
                  <c:v>2.4799999999999999E-2</c:v>
                </c:pt>
                <c:pt idx="6">
                  <c:v>4.0399999999999998E-2</c:v>
                </c:pt>
                <c:pt idx="7">
                  <c:v>5.3400000000000003E-2</c:v>
                </c:pt>
                <c:pt idx="8">
                  <c:v>5.1200000000000002E-2</c:v>
                </c:pt>
                <c:pt idx="9">
                  <c:v>4.8599999999999997E-2</c:v>
                </c:pt>
                <c:pt idx="10">
                  <c:v>5.3600000000000002E-2</c:v>
                </c:pt>
                <c:pt idx="11">
                  <c:v>6.0400000000000002E-2</c:v>
                </c:pt>
                <c:pt idx="12">
                  <c:v>6.4799999999999996E-2</c:v>
                </c:pt>
                <c:pt idx="13">
                  <c:v>6.2799999999999995E-2</c:v>
                </c:pt>
                <c:pt idx="14">
                  <c:v>6.1800000000000001E-2</c:v>
                </c:pt>
                <c:pt idx="15">
                  <c:v>6.6100000000000006E-2</c:v>
                </c:pt>
                <c:pt idx="16">
                  <c:v>7.2099999999999997E-2</c:v>
                </c:pt>
                <c:pt idx="17">
                  <c:v>7.7100000000000002E-2</c:v>
                </c:pt>
                <c:pt idx="18">
                  <c:v>6.3E-2</c:v>
                </c:pt>
                <c:pt idx="19">
                  <c:v>4.87E-2</c:v>
                </c:pt>
                <c:pt idx="20">
                  <c:v>3.7400000000000003E-2</c:v>
                </c:pt>
                <c:pt idx="21">
                  <c:v>3.1800000000000002E-2</c:v>
                </c:pt>
                <c:pt idx="22">
                  <c:v>2.4E-2</c:v>
                </c:pt>
                <c:pt idx="23">
                  <c:v>2.1100000000000001E-2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0-483E-95FA-AC9E9B97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[84]Sheet1!$H$5:$H$16</c:f>
              <c:numCache>
                <c:formatCode>General</c:formatCode>
                <c:ptCount val="12"/>
                <c:pt idx="0">
                  <c:v>0.97086785948343202</c:v>
                </c:pt>
                <c:pt idx="1">
                  <c:v>1.0504538150086633</c:v>
                </c:pt>
                <c:pt idx="2">
                  <c:v>1.0938019014444873</c:v>
                </c:pt>
                <c:pt idx="3">
                  <c:v>1.0006014956593561</c:v>
                </c:pt>
                <c:pt idx="4">
                  <c:v>0.84425751196258159</c:v>
                </c:pt>
                <c:pt idx="5">
                  <c:v>1.0100548528131144</c:v>
                </c:pt>
                <c:pt idx="9">
                  <c:v>0.95066837838565754</c:v>
                </c:pt>
                <c:pt idx="10">
                  <c:v>1.0172458680839223</c:v>
                </c:pt>
                <c:pt idx="11">
                  <c:v>1.062048317158786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AE5-B930-1A78A20B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[87]Sheet1!$B$5:$B$28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1.6000000000000001E-3</c:v>
                </c:pt>
                <c:pt idx="4">
                  <c:v>3.5000000000000001E-3</c:v>
                </c:pt>
                <c:pt idx="5">
                  <c:v>7.1000000000000004E-3</c:v>
                </c:pt>
                <c:pt idx="6">
                  <c:v>2.1999999999999999E-2</c:v>
                </c:pt>
                <c:pt idx="7">
                  <c:v>4.2000000000000003E-2</c:v>
                </c:pt>
                <c:pt idx="8">
                  <c:v>6.1499999999999999E-2</c:v>
                </c:pt>
                <c:pt idx="9">
                  <c:v>5.3499999999999999E-2</c:v>
                </c:pt>
                <c:pt idx="10">
                  <c:v>5.7000000000000002E-2</c:v>
                </c:pt>
                <c:pt idx="11">
                  <c:v>6.1899999999999997E-2</c:v>
                </c:pt>
                <c:pt idx="12">
                  <c:v>6.7299999999999999E-2</c:v>
                </c:pt>
                <c:pt idx="13">
                  <c:v>6.8500000000000005E-2</c:v>
                </c:pt>
                <c:pt idx="14">
                  <c:v>7.3300000000000004E-2</c:v>
                </c:pt>
                <c:pt idx="15">
                  <c:v>9.4100000000000003E-2</c:v>
                </c:pt>
                <c:pt idx="16">
                  <c:v>8.9599999999999999E-2</c:v>
                </c:pt>
                <c:pt idx="17">
                  <c:v>0.1031</c:v>
                </c:pt>
                <c:pt idx="18">
                  <c:v>6.4799999999999996E-2</c:v>
                </c:pt>
                <c:pt idx="19">
                  <c:v>4.1099999999999998E-2</c:v>
                </c:pt>
                <c:pt idx="20">
                  <c:v>2.9700000000000001E-2</c:v>
                </c:pt>
                <c:pt idx="21">
                  <c:v>2.24E-2</c:v>
                </c:pt>
                <c:pt idx="22">
                  <c:v>1.66E-2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B-4419-88A7-33C0B76C6E99}"/>
            </c:ext>
          </c:extLst>
        </c:ser>
        <c:ser>
          <c:idx val="1"/>
          <c:order val="1"/>
          <c:tx>
            <c:strRef>
              <c:f>[87]Sheet1!$C$4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[87]Sheet1!$C$5:$C$28</c:f>
              <c:numCache>
                <c:formatCode>General</c:formatCode>
                <c:ptCount val="24"/>
                <c:pt idx="0">
                  <c:v>2.8999999999999998E-3</c:v>
                </c:pt>
                <c:pt idx="1">
                  <c:v>1.6000000000000001E-3</c:v>
                </c:pt>
                <c:pt idx="2">
                  <c:v>1.5E-3</c:v>
                </c:pt>
                <c:pt idx="3">
                  <c:v>2.3E-3</c:v>
                </c:pt>
                <c:pt idx="4">
                  <c:v>6.6E-3</c:v>
                </c:pt>
                <c:pt idx="5">
                  <c:v>1.9800000000000002E-2</c:v>
                </c:pt>
                <c:pt idx="6">
                  <c:v>5.2600000000000001E-2</c:v>
                </c:pt>
                <c:pt idx="7">
                  <c:v>9.5899999999999999E-2</c:v>
                </c:pt>
                <c:pt idx="8">
                  <c:v>9.11E-2</c:v>
                </c:pt>
                <c:pt idx="9">
                  <c:v>5.8200000000000002E-2</c:v>
                </c:pt>
                <c:pt idx="10">
                  <c:v>5.9799999999999999E-2</c:v>
                </c:pt>
                <c:pt idx="11">
                  <c:v>6.4600000000000005E-2</c:v>
                </c:pt>
                <c:pt idx="12">
                  <c:v>6.6299999999999998E-2</c:v>
                </c:pt>
                <c:pt idx="13">
                  <c:v>6.6400000000000001E-2</c:v>
                </c:pt>
                <c:pt idx="14">
                  <c:v>6.8599999999999994E-2</c:v>
                </c:pt>
                <c:pt idx="15">
                  <c:v>6.7599999999999993E-2</c:v>
                </c:pt>
                <c:pt idx="16">
                  <c:v>6.6199999999999995E-2</c:v>
                </c:pt>
                <c:pt idx="17">
                  <c:v>6.7000000000000004E-2</c:v>
                </c:pt>
                <c:pt idx="18">
                  <c:v>4.9399999999999999E-2</c:v>
                </c:pt>
                <c:pt idx="19">
                  <c:v>3.32E-2</c:v>
                </c:pt>
                <c:pt idx="20">
                  <c:v>2.47E-2</c:v>
                </c:pt>
                <c:pt idx="21">
                  <c:v>1.7399999999999999E-2</c:v>
                </c:pt>
                <c:pt idx="22">
                  <c:v>1.0699999999999999E-2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B-4419-88A7-33C0B76C6E99}"/>
            </c:ext>
          </c:extLst>
        </c:ser>
        <c:ser>
          <c:idx val="2"/>
          <c:order val="2"/>
          <c:tx>
            <c:strRef>
              <c:f>[87]Sheet1!$D$4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[87]Sheet1!$D$5:$D$28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2.3E-3</c:v>
                </c:pt>
                <c:pt idx="2">
                  <c:v>1.8E-3</c:v>
                </c:pt>
                <c:pt idx="3">
                  <c:v>2E-3</c:v>
                </c:pt>
                <c:pt idx="4">
                  <c:v>5.0000000000000001E-3</c:v>
                </c:pt>
                <c:pt idx="5">
                  <c:v>1.32E-2</c:v>
                </c:pt>
                <c:pt idx="6">
                  <c:v>3.6799999999999999E-2</c:v>
                </c:pt>
                <c:pt idx="7">
                  <c:v>6.8000000000000005E-2</c:v>
                </c:pt>
                <c:pt idx="8">
                  <c:v>7.5800000000000006E-2</c:v>
                </c:pt>
                <c:pt idx="9">
                  <c:v>5.5800000000000002E-2</c:v>
                </c:pt>
                <c:pt idx="10">
                  <c:v>5.8400000000000001E-2</c:v>
                </c:pt>
                <c:pt idx="11">
                  <c:v>6.3200000000000006E-2</c:v>
                </c:pt>
                <c:pt idx="12">
                  <c:v>6.6799999999999998E-2</c:v>
                </c:pt>
                <c:pt idx="13">
                  <c:v>6.7500000000000004E-2</c:v>
                </c:pt>
                <c:pt idx="14">
                  <c:v>7.0999999999999994E-2</c:v>
                </c:pt>
                <c:pt idx="15">
                  <c:v>8.1299999999999997E-2</c:v>
                </c:pt>
                <c:pt idx="16">
                  <c:v>7.8299999999999995E-2</c:v>
                </c:pt>
                <c:pt idx="17">
                  <c:v>8.5699999999999998E-2</c:v>
                </c:pt>
                <c:pt idx="18">
                  <c:v>5.74E-2</c:v>
                </c:pt>
                <c:pt idx="19">
                  <c:v>3.73E-2</c:v>
                </c:pt>
                <c:pt idx="20">
                  <c:v>2.7300000000000001E-2</c:v>
                </c:pt>
                <c:pt idx="21">
                  <c:v>0.02</c:v>
                </c:pt>
                <c:pt idx="22">
                  <c:v>1.38E-2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B-4419-88A7-33C0B76C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12256"/>
        <c:axId val="158513792"/>
      </c:lineChart>
      <c:catAx>
        <c:axId val="1585122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8513792"/>
        <c:crosses val="autoZero"/>
        <c:auto val="1"/>
        <c:lblAlgn val="ctr"/>
        <c:lblOffset val="100"/>
        <c:noMultiLvlLbl val="0"/>
      </c:catAx>
      <c:valAx>
        <c:axId val="1585137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85122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25" r="0.25" t="0.75000000000000278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29"/>
          <c:w val="0.81524141593509014"/>
          <c:h val="0.47196940795718667"/>
        </c:manualLayout>
      </c:layout>
      <c:lineChart>
        <c:grouping val="standard"/>
        <c:varyColors val="0"/>
        <c:ser>
          <c:idx val="0"/>
          <c:order val="0"/>
          <c:tx>
            <c:strRef>
              <c:f>[87]Sheet1!$H$4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[87]Sheet1!$H$5:$H$16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1.17</c:v>
                </c:pt>
                <c:pt idx="2">
                  <c:v>1.18</c:v>
                </c:pt>
                <c:pt idx="3">
                  <c:v>1.07</c:v>
                </c:pt>
                <c:pt idx="4">
                  <c:v>0.95</c:v>
                </c:pt>
                <c:pt idx="5">
                  <c:v>0.89</c:v>
                </c:pt>
                <c:pt idx="6">
                  <c:v>0.8</c:v>
                </c:pt>
                <c:pt idx="7">
                  <c:v>0.91</c:v>
                </c:pt>
                <c:pt idx="8">
                  <c:v>0.95</c:v>
                </c:pt>
                <c:pt idx="9">
                  <c:v>0.97</c:v>
                </c:pt>
                <c:pt idx="10">
                  <c:v>1.03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3-475A-ADEE-977EC4EC0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38112"/>
        <c:axId val="159748096"/>
      </c:lineChart>
      <c:catAx>
        <c:axId val="1597381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9748096"/>
        <c:crosses val="autoZero"/>
        <c:auto val="1"/>
        <c:lblAlgn val="ctr"/>
        <c:lblOffset val="100"/>
        <c:noMultiLvlLbl val="0"/>
      </c:catAx>
      <c:valAx>
        <c:axId val="1597480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973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[86]Sheet1!$B$5:$B$28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2.8999999999999998E-3</c:v>
                </c:pt>
                <c:pt idx="2">
                  <c:v>1.6999999999999999E-3</c:v>
                </c:pt>
                <c:pt idx="3">
                  <c:v>1.5E-3</c:v>
                </c:pt>
                <c:pt idx="4">
                  <c:v>3.8E-3</c:v>
                </c:pt>
                <c:pt idx="5">
                  <c:v>7.1999999999999998E-3</c:v>
                </c:pt>
                <c:pt idx="6">
                  <c:v>2.1700000000000001E-2</c:v>
                </c:pt>
                <c:pt idx="7">
                  <c:v>4.2000000000000003E-2</c:v>
                </c:pt>
                <c:pt idx="8">
                  <c:v>6.08E-2</c:v>
                </c:pt>
                <c:pt idx="9">
                  <c:v>5.45E-2</c:v>
                </c:pt>
                <c:pt idx="10">
                  <c:v>5.8400000000000001E-2</c:v>
                </c:pt>
                <c:pt idx="11">
                  <c:v>6.3500000000000001E-2</c:v>
                </c:pt>
                <c:pt idx="12">
                  <c:v>6.7199999999999996E-2</c:v>
                </c:pt>
                <c:pt idx="13">
                  <c:v>6.7799999999999999E-2</c:v>
                </c:pt>
                <c:pt idx="14">
                  <c:v>7.3700000000000002E-2</c:v>
                </c:pt>
                <c:pt idx="15">
                  <c:v>9.0700000000000003E-2</c:v>
                </c:pt>
                <c:pt idx="16">
                  <c:v>9.0200000000000002E-2</c:v>
                </c:pt>
                <c:pt idx="17">
                  <c:v>0.1026</c:v>
                </c:pt>
                <c:pt idx="18">
                  <c:v>6.6600000000000006E-2</c:v>
                </c:pt>
                <c:pt idx="19">
                  <c:v>4.1300000000000003E-2</c:v>
                </c:pt>
                <c:pt idx="20">
                  <c:v>2.9700000000000001E-2</c:v>
                </c:pt>
                <c:pt idx="21">
                  <c:v>2.1600000000000001E-2</c:v>
                </c:pt>
                <c:pt idx="22">
                  <c:v>1.61E-2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7-4941-B58D-5EAF14BC230C}"/>
            </c:ext>
          </c:extLst>
        </c:ser>
        <c:ser>
          <c:idx val="1"/>
          <c:order val="1"/>
          <c:tx>
            <c:strRef>
              <c:f>[86]Sheet1!$C$4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[86]Sheet1!$C$5:$C$28</c:f>
              <c:numCache>
                <c:formatCode>General</c:formatCode>
                <c:ptCount val="24"/>
                <c:pt idx="0">
                  <c:v>3.2000000000000002E-3</c:v>
                </c:pt>
                <c:pt idx="1">
                  <c:v>1.8E-3</c:v>
                </c:pt>
                <c:pt idx="2">
                  <c:v>1.5E-3</c:v>
                </c:pt>
                <c:pt idx="3">
                  <c:v>2.3999999999999998E-3</c:v>
                </c:pt>
                <c:pt idx="4">
                  <c:v>6.4999999999999997E-3</c:v>
                </c:pt>
                <c:pt idx="5">
                  <c:v>1.9900000000000001E-2</c:v>
                </c:pt>
                <c:pt idx="6">
                  <c:v>5.3699999999999998E-2</c:v>
                </c:pt>
                <c:pt idx="7">
                  <c:v>9.64E-2</c:v>
                </c:pt>
                <c:pt idx="8">
                  <c:v>8.8400000000000006E-2</c:v>
                </c:pt>
                <c:pt idx="9">
                  <c:v>5.8400000000000001E-2</c:v>
                </c:pt>
                <c:pt idx="10">
                  <c:v>5.8599999999999999E-2</c:v>
                </c:pt>
                <c:pt idx="11">
                  <c:v>6.4199999999999993E-2</c:v>
                </c:pt>
                <c:pt idx="12">
                  <c:v>6.6400000000000001E-2</c:v>
                </c:pt>
                <c:pt idx="13">
                  <c:v>6.5299999999999997E-2</c:v>
                </c:pt>
                <c:pt idx="14">
                  <c:v>6.7599999999999993E-2</c:v>
                </c:pt>
                <c:pt idx="15">
                  <c:v>6.7599999999999993E-2</c:v>
                </c:pt>
                <c:pt idx="16">
                  <c:v>6.6900000000000001E-2</c:v>
                </c:pt>
                <c:pt idx="17">
                  <c:v>6.7500000000000004E-2</c:v>
                </c:pt>
                <c:pt idx="18">
                  <c:v>5.0200000000000002E-2</c:v>
                </c:pt>
                <c:pt idx="19">
                  <c:v>3.39E-2</c:v>
                </c:pt>
                <c:pt idx="20">
                  <c:v>2.5100000000000001E-2</c:v>
                </c:pt>
                <c:pt idx="21">
                  <c:v>1.7999999999999999E-2</c:v>
                </c:pt>
                <c:pt idx="22">
                  <c:v>1.0699999999999999E-2</c:v>
                </c:pt>
                <c:pt idx="2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7-4941-B58D-5EAF14BC230C}"/>
            </c:ext>
          </c:extLst>
        </c:ser>
        <c:ser>
          <c:idx val="2"/>
          <c:order val="2"/>
          <c:tx>
            <c:strRef>
              <c:f>[86]Sheet1!$D$4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[86]Sheet1!$D$5:$D$28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2.3999999999999998E-3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5.1000000000000004E-3</c:v>
                </c:pt>
                <c:pt idx="5">
                  <c:v>1.3299999999999999E-2</c:v>
                </c:pt>
                <c:pt idx="6">
                  <c:v>3.6999999999999998E-2</c:v>
                </c:pt>
                <c:pt idx="7">
                  <c:v>6.8099999999999994E-2</c:v>
                </c:pt>
                <c:pt idx="8">
                  <c:v>7.3999999999999996E-2</c:v>
                </c:pt>
                <c:pt idx="9">
                  <c:v>5.6300000000000003E-2</c:v>
                </c:pt>
                <c:pt idx="10">
                  <c:v>5.8500000000000003E-2</c:v>
                </c:pt>
                <c:pt idx="11">
                  <c:v>6.3799999999999996E-2</c:v>
                </c:pt>
                <c:pt idx="12">
                  <c:v>6.6799999999999998E-2</c:v>
                </c:pt>
                <c:pt idx="13">
                  <c:v>6.6600000000000006E-2</c:v>
                </c:pt>
                <c:pt idx="14">
                  <c:v>7.0800000000000002E-2</c:v>
                </c:pt>
                <c:pt idx="15">
                  <c:v>7.9600000000000004E-2</c:v>
                </c:pt>
                <c:pt idx="16">
                  <c:v>7.9000000000000001E-2</c:v>
                </c:pt>
                <c:pt idx="17">
                  <c:v>8.5800000000000001E-2</c:v>
                </c:pt>
                <c:pt idx="18">
                  <c:v>5.8799999999999998E-2</c:v>
                </c:pt>
                <c:pt idx="19">
                  <c:v>3.78E-2</c:v>
                </c:pt>
                <c:pt idx="20">
                  <c:v>2.75E-2</c:v>
                </c:pt>
                <c:pt idx="21">
                  <c:v>1.9800000000000002E-2</c:v>
                </c:pt>
                <c:pt idx="22">
                  <c:v>1.35E-2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7-4941-B58D-5EAF14BC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[86]Sheet1!$H$5:$H$16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1.17</c:v>
                </c:pt>
                <c:pt idx="2">
                  <c:v>1.2</c:v>
                </c:pt>
                <c:pt idx="3">
                  <c:v>1.04</c:v>
                </c:pt>
                <c:pt idx="4">
                  <c:v>0.96</c:v>
                </c:pt>
                <c:pt idx="5">
                  <c:v>0.82</c:v>
                </c:pt>
                <c:pt idx="6">
                  <c:v>0.79</c:v>
                </c:pt>
                <c:pt idx="7">
                  <c:v>0.88</c:v>
                </c:pt>
                <c:pt idx="8">
                  <c:v>0.9</c:v>
                </c:pt>
                <c:pt idx="9">
                  <c:v>1.05</c:v>
                </c:pt>
                <c:pt idx="10">
                  <c:v>1.06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4-4B1C-93EF-CE9F9024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[89]Sheet1!$B$5:$B$28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2E-3</c:v>
                </c:pt>
                <c:pt idx="2">
                  <c:v>1.4E-3</c:v>
                </c:pt>
                <c:pt idx="3">
                  <c:v>2.0999999999999999E-3</c:v>
                </c:pt>
                <c:pt idx="4">
                  <c:v>5.4000000000000003E-3</c:v>
                </c:pt>
                <c:pt idx="5">
                  <c:v>1.6199999999999999E-2</c:v>
                </c:pt>
                <c:pt idx="6">
                  <c:v>3.5700000000000003E-2</c:v>
                </c:pt>
                <c:pt idx="7">
                  <c:v>5.1299999999999998E-2</c:v>
                </c:pt>
                <c:pt idx="8">
                  <c:v>5.5199999999999999E-2</c:v>
                </c:pt>
                <c:pt idx="9">
                  <c:v>5.7799999999999997E-2</c:v>
                </c:pt>
                <c:pt idx="10">
                  <c:v>6.1400000000000003E-2</c:v>
                </c:pt>
                <c:pt idx="11">
                  <c:v>6.6699999999999995E-2</c:v>
                </c:pt>
                <c:pt idx="12">
                  <c:v>6.83E-2</c:v>
                </c:pt>
                <c:pt idx="13">
                  <c:v>6.8699999999999997E-2</c:v>
                </c:pt>
                <c:pt idx="14">
                  <c:v>7.1199999999999999E-2</c:v>
                </c:pt>
                <c:pt idx="15">
                  <c:v>8.3199999999999996E-2</c:v>
                </c:pt>
                <c:pt idx="16">
                  <c:v>9.4E-2</c:v>
                </c:pt>
                <c:pt idx="17">
                  <c:v>8.5999999999999993E-2</c:v>
                </c:pt>
                <c:pt idx="18">
                  <c:v>6.4899999999999999E-2</c:v>
                </c:pt>
                <c:pt idx="19">
                  <c:v>4.19E-2</c:v>
                </c:pt>
                <c:pt idx="20">
                  <c:v>2.58E-2</c:v>
                </c:pt>
                <c:pt idx="21">
                  <c:v>1.78E-2</c:v>
                </c:pt>
                <c:pt idx="22">
                  <c:v>1.21E-2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D-4F47-95A2-E41AFE0B364B}"/>
            </c:ext>
          </c:extLst>
        </c:ser>
        <c:ser>
          <c:idx val="1"/>
          <c:order val="1"/>
          <c:tx>
            <c:strRef>
              <c:f>[89]Sheet1!$C$4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[89]Sheet1!$C$5:$C$28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3.2000000000000002E-3</c:v>
                </c:pt>
                <c:pt idx="2">
                  <c:v>2E-3</c:v>
                </c:pt>
                <c:pt idx="3">
                  <c:v>2.0999999999999999E-3</c:v>
                </c:pt>
                <c:pt idx="4">
                  <c:v>5.1000000000000004E-3</c:v>
                </c:pt>
                <c:pt idx="5">
                  <c:v>1.7299999999999999E-2</c:v>
                </c:pt>
                <c:pt idx="6">
                  <c:v>4.07E-2</c:v>
                </c:pt>
                <c:pt idx="7">
                  <c:v>5.8099999999999999E-2</c:v>
                </c:pt>
                <c:pt idx="8">
                  <c:v>6.1499999999999999E-2</c:v>
                </c:pt>
                <c:pt idx="9">
                  <c:v>5.7500000000000002E-2</c:v>
                </c:pt>
                <c:pt idx="10">
                  <c:v>5.67E-2</c:v>
                </c:pt>
                <c:pt idx="11">
                  <c:v>6.0199999999999997E-2</c:v>
                </c:pt>
                <c:pt idx="12">
                  <c:v>6.3500000000000001E-2</c:v>
                </c:pt>
                <c:pt idx="13">
                  <c:v>6.8900000000000003E-2</c:v>
                </c:pt>
                <c:pt idx="14">
                  <c:v>7.2800000000000004E-2</c:v>
                </c:pt>
                <c:pt idx="15">
                  <c:v>7.5999999999999998E-2</c:v>
                </c:pt>
                <c:pt idx="16">
                  <c:v>8.1299999999999997E-2</c:v>
                </c:pt>
                <c:pt idx="17">
                  <c:v>7.3099999999999998E-2</c:v>
                </c:pt>
                <c:pt idx="18">
                  <c:v>5.8500000000000003E-2</c:v>
                </c:pt>
                <c:pt idx="19">
                  <c:v>4.4999999999999998E-2</c:v>
                </c:pt>
                <c:pt idx="20">
                  <c:v>3.6400000000000002E-2</c:v>
                </c:pt>
                <c:pt idx="21">
                  <c:v>2.6800000000000001E-2</c:v>
                </c:pt>
                <c:pt idx="22">
                  <c:v>1.7399999999999999E-2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D-4F47-95A2-E41AFE0B364B}"/>
            </c:ext>
          </c:extLst>
        </c:ser>
        <c:ser>
          <c:idx val="2"/>
          <c:order val="2"/>
          <c:tx>
            <c:strRef>
              <c:f>[89]Sheet1!$D$4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[89]Sheet1!$D$5:$D$28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2.5999999999999999E-3</c:v>
                </c:pt>
                <c:pt idx="2">
                  <c:v>1.6999999999999999E-3</c:v>
                </c:pt>
                <c:pt idx="3">
                  <c:v>2.0999999999999999E-3</c:v>
                </c:pt>
                <c:pt idx="4">
                  <c:v>5.3E-3</c:v>
                </c:pt>
                <c:pt idx="5">
                  <c:v>1.67E-2</c:v>
                </c:pt>
                <c:pt idx="6">
                  <c:v>3.8199999999999998E-2</c:v>
                </c:pt>
                <c:pt idx="7">
                  <c:v>5.4699999999999999E-2</c:v>
                </c:pt>
                <c:pt idx="8">
                  <c:v>5.8400000000000001E-2</c:v>
                </c:pt>
                <c:pt idx="9">
                  <c:v>5.7700000000000001E-2</c:v>
                </c:pt>
                <c:pt idx="10">
                  <c:v>5.8999999999999997E-2</c:v>
                </c:pt>
                <c:pt idx="11">
                  <c:v>6.3399999999999998E-2</c:v>
                </c:pt>
                <c:pt idx="12">
                  <c:v>6.59E-2</c:v>
                </c:pt>
                <c:pt idx="13">
                  <c:v>6.88E-2</c:v>
                </c:pt>
                <c:pt idx="14">
                  <c:v>7.1999999999999995E-2</c:v>
                </c:pt>
                <c:pt idx="15">
                  <c:v>7.9600000000000004E-2</c:v>
                </c:pt>
                <c:pt idx="16">
                  <c:v>8.7599999999999997E-2</c:v>
                </c:pt>
                <c:pt idx="17">
                  <c:v>7.9500000000000001E-2</c:v>
                </c:pt>
                <c:pt idx="18">
                  <c:v>6.1699999999999998E-2</c:v>
                </c:pt>
                <c:pt idx="19">
                  <c:v>4.3499999999999997E-2</c:v>
                </c:pt>
                <c:pt idx="20">
                  <c:v>3.1199999999999999E-2</c:v>
                </c:pt>
                <c:pt idx="21">
                  <c:v>2.24E-2</c:v>
                </c:pt>
                <c:pt idx="22">
                  <c:v>1.4800000000000001E-2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D-4F47-95A2-E41AFE0B3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55744"/>
        <c:axId val="159857280"/>
      </c:lineChart>
      <c:catAx>
        <c:axId val="15985574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9857280"/>
        <c:crosses val="autoZero"/>
        <c:auto val="1"/>
        <c:lblAlgn val="ctr"/>
        <c:lblOffset val="100"/>
        <c:noMultiLvlLbl val="0"/>
      </c:catAx>
      <c:valAx>
        <c:axId val="1598572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985574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25" r="0.25" t="0.75000000000000278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29"/>
          <c:w val="0.81524141593509014"/>
          <c:h val="0.47196940795718667"/>
        </c:manualLayout>
      </c:layout>
      <c:lineChart>
        <c:grouping val="standard"/>
        <c:varyColors val="0"/>
        <c:ser>
          <c:idx val="0"/>
          <c:order val="0"/>
          <c:tx>
            <c:strRef>
              <c:f>[89]Sheet1!$H$4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[89]Sheet1!$H$5:$H$16</c:f>
              <c:numCache>
                <c:formatCode>General</c:formatCode>
                <c:ptCount val="12"/>
                <c:pt idx="0">
                  <c:v>4.4999979436397552E-3</c:v>
                </c:pt>
                <c:pt idx="1">
                  <c:v>1.26</c:v>
                </c:pt>
                <c:pt idx="2">
                  <c:v>1.26</c:v>
                </c:pt>
                <c:pt idx="3">
                  <c:v>1.1000000000000001</c:v>
                </c:pt>
                <c:pt idx="4">
                  <c:v>0.94</c:v>
                </c:pt>
                <c:pt idx="5">
                  <c:v>0.86</c:v>
                </c:pt>
                <c:pt idx="6">
                  <c:v>0.79</c:v>
                </c:pt>
                <c:pt idx="7">
                  <c:v>0.85</c:v>
                </c:pt>
                <c:pt idx="8">
                  <c:v>0.88</c:v>
                </c:pt>
                <c:pt idx="9">
                  <c:v>0.96</c:v>
                </c:pt>
                <c:pt idx="10">
                  <c:v>1.06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B-4B69-97C0-20E224E8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81472"/>
        <c:axId val="159903744"/>
      </c:lineChart>
      <c:catAx>
        <c:axId val="15988147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9903744"/>
        <c:crosses val="autoZero"/>
        <c:auto val="1"/>
        <c:lblAlgn val="ctr"/>
        <c:lblOffset val="100"/>
        <c:noMultiLvlLbl val="0"/>
      </c:catAx>
      <c:valAx>
        <c:axId val="15990374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988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[88]Sheet1!$B$5:$B$28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2.5000000000000001E-3</c:v>
                </c:pt>
                <c:pt idx="2">
                  <c:v>1.6000000000000001E-3</c:v>
                </c:pt>
                <c:pt idx="3">
                  <c:v>1.1999999999999999E-3</c:v>
                </c:pt>
                <c:pt idx="4">
                  <c:v>2.5000000000000001E-3</c:v>
                </c:pt>
                <c:pt idx="5">
                  <c:v>7.7000000000000002E-3</c:v>
                </c:pt>
                <c:pt idx="6">
                  <c:v>2.1000000000000001E-2</c:v>
                </c:pt>
                <c:pt idx="7">
                  <c:v>4.3099999999999999E-2</c:v>
                </c:pt>
                <c:pt idx="8">
                  <c:v>5.7299999999999997E-2</c:v>
                </c:pt>
                <c:pt idx="9">
                  <c:v>5.7200000000000001E-2</c:v>
                </c:pt>
                <c:pt idx="10">
                  <c:v>5.8999999999999997E-2</c:v>
                </c:pt>
                <c:pt idx="11">
                  <c:v>6.4399999999999999E-2</c:v>
                </c:pt>
                <c:pt idx="12">
                  <c:v>6.7900000000000002E-2</c:v>
                </c:pt>
                <c:pt idx="13">
                  <c:v>6.8599999999999994E-2</c:v>
                </c:pt>
                <c:pt idx="14">
                  <c:v>6.9199999999999998E-2</c:v>
                </c:pt>
                <c:pt idx="15">
                  <c:v>7.5399999999999995E-2</c:v>
                </c:pt>
                <c:pt idx="16">
                  <c:v>8.9099999999999999E-2</c:v>
                </c:pt>
                <c:pt idx="17">
                  <c:v>9.8100000000000007E-2</c:v>
                </c:pt>
                <c:pt idx="18">
                  <c:v>8.0399999999999999E-2</c:v>
                </c:pt>
                <c:pt idx="19">
                  <c:v>5.11E-2</c:v>
                </c:pt>
                <c:pt idx="20">
                  <c:v>3.1199999999999999E-2</c:v>
                </c:pt>
                <c:pt idx="21">
                  <c:v>2.1700000000000001E-2</c:v>
                </c:pt>
                <c:pt idx="22">
                  <c:v>1.5599999999999999E-2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0EC-8D04-4E1FDDC08F2F}"/>
            </c:ext>
          </c:extLst>
        </c:ser>
        <c:ser>
          <c:idx val="1"/>
          <c:order val="1"/>
          <c:tx>
            <c:strRef>
              <c:f>[88]Sheet1!$C$4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[88]Sheet1!$C$5:$C$28</c:f>
              <c:numCache>
                <c:formatCode>General</c:formatCode>
                <c:ptCount val="24"/>
                <c:pt idx="0">
                  <c:v>6.6E-3</c:v>
                </c:pt>
                <c:pt idx="1">
                  <c:v>3.7000000000000002E-3</c:v>
                </c:pt>
                <c:pt idx="2">
                  <c:v>2.3999999999999998E-3</c:v>
                </c:pt>
                <c:pt idx="3">
                  <c:v>1.4E-3</c:v>
                </c:pt>
                <c:pt idx="4">
                  <c:v>2E-3</c:v>
                </c:pt>
                <c:pt idx="5">
                  <c:v>6.4999999999999997E-3</c:v>
                </c:pt>
                <c:pt idx="6">
                  <c:v>2.3599999999999999E-2</c:v>
                </c:pt>
                <c:pt idx="7">
                  <c:v>5.3999999999999999E-2</c:v>
                </c:pt>
                <c:pt idx="8">
                  <c:v>6.9699999999999998E-2</c:v>
                </c:pt>
                <c:pt idx="9">
                  <c:v>6.4699999999999994E-2</c:v>
                </c:pt>
                <c:pt idx="10">
                  <c:v>5.74E-2</c:v>
                </c:pt>
                <c:pt idx="11">
                  <c:v>5.7099999999999998E-2</c:v>
                </c:pt>
                <c:pt idx="12">
                  <c:v>6.2199999999999998E-2</c:v>
                </c:pt>
                <c:pt idx="13">
                  <c:v>6.5699999999999995E-2</c:v>
                </c:pt>
                <c:pt idx="14">
                  <c:v>7.0800000000000002E-2</c:v>
                </c:pt>
                <c:pt idx="15">
                  <c:v>7.3599999999999999E-2</c:v>
                </c:pt>
                <c:pt idx="16">
                  <c:v>7.7499999999999999E-2</c:v>
                </c:pt>
                <c:pt idx="17">
                  <c:v>8.14E-2</c:v>
                </c:pt>
                <c:pt idx="18">
                  <c:v>6.7199999999999996E-2</c:v>
                </c:pt>
                <c:pt idx="19">
                  <c:v>4.9200000000000001E-2</c:v>
                </c:pt>
                <c:pt idx="20">
                  <c:v>3.7999999999999999E-2</c:v>
                </c:pt>
                <c:pt idx="21">
                  <c:v>3.1199999999999999E-2</c:v>
                </c:pt>
                <c:pt idx="22">
                  <c:v>2.1700000000000001E-2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D-40EC-8D04-4E1FDDC08F2F}"/>
            </c:ext>
          </c:extLst>
        </c:ser>
        <c:ser>
          <c:idx val="2"/>
          <c:order val="2"/>
          <c:tx>
            <c:strRef>
              <c:f>[88]Sheet1!$D$4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[88]Sheet1!$D$5:$D$28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3.0999999999999999E-3</c:v>
                </c:pt>
                <c:pt idx="2">
                  <c:v>2E-3</c:v>
                </c:pt>
                <c:pt idx="3">
                  <c:v>1.2999999999999999E-3</c:v>
                </c:pt>
                <c:pt idx="4">
                  <c:v>2.2000000000000001E-3</c:v>
                </c:pt>
                <c:pt idx="5">
                  <c:v>7.1000000000000004E-3</c:v>
                </c:pt>
                <c:pt idx="6">
                  <c:v>2.23E-2</c:v>
                </c:pt>
                <c:pt idx="7">
                  <c:v>4.8599999999999997E-2</c:v>
                </c:pt>
                <c:pt idx="8">
                  <c:v>6.3600000000000004E-2</c:v>
                </c:pt>
                <c:pt idx="9">
                  <c:v>6.0900000000000003E-2</c:v>
                </c:pt>
                <c:pt idx="10">
                  <c:v>5.8200000000000002E-2</c:v>
                </c:pt>
                <c:pt idx="11">
                  <c:v>6.08E-2</c:v>
                </c:pt>
                <c:pt idx="12">
                  <c:v>6.5100000000000005E-2</c:v>
                </c:pt>
                <c:pt idx="13">
                  <c:v>6.7100000000000007E-2</c:v>
                </c:pt>
                <c:pt idx="14">
                  <c:v>7.0000000000000007E-2</c:v>
                </c:pt>
                <c:pt idx="15">
                  <c:v>7.4499999999999997E-2</c:v>
                </c:pt>
                <c:pt idx="16">
                  <c:v>8.3199999999999996E-2</c:v>
                </c:pt>
                <c:pt idx="17">
                  <c:v>8.9599999999999999E-2</c:v>
                </c:pt>
                <c:pt idx="18">
                  <c:v>7.3700000000000002E-2</c:v>
                </c:pt>
                <c:pt idx="19">
                  <c:v>5.0099999999999999E-2</c:v>
                </c:pt>
                <c:pt idx="20">
                  <c:v>3.4599999999999999E-2</c:v>
                </c:pt>
                <c:pt idx="21">
                  <c:v>2.6499999999999999E-2</c:v>
                </c:pt>
                <c:pt idx="22">
                  <c:v>1.8599999999999998E-2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D-40EC-8D04-4E1FDDC08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[9]Sheet1!$B$5:$B$28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2.8E-3</c:v>
                </c:pt>
                <c:pt idx="5">
                  <c:v>6.1000000000000004E-3</c:v>
                </c:pt>
                <c:pt idx="6">
                  <c:v>1.6899999999999998E-2</c:v>
                </c:pt>
                <c:pt idx="7">
                  <c:v>3.4299999999999997E-2</c:v>
                </c:pt>
                <c:pt idx="8">
                  <c:v>5.0099999999999999E-2</c:v>
                </c:pt>
                <c:pt idx="9">
                  <c:v>6.1400000000000003E-2</c:v>
                </c:pt>
                <c:pt idx="10">
                  <c:v>7.0800000000000002E-2</c:v>
                </c:pt>
                <c:pt idx="11">
                  <c:v>7.5800000000000006E-2</c:v>
                </c:pt>
                <c:pt idx="12">
                  <c:v>7.7600000000000002E-2</c:v>
                </c:pt>
                <c:pt idx="13">
                  <c:v>7.6700000000000004E-2</c:v>
                </c:pt>
                <c:pt idx="14">
                  <c:v>7.8399999999999997E-2</c:v>
                </c:pt>
                <c:pt idx="15">
                  <c:v>8.5400000000000004E-2</c:v>
                </c:pt>
                <c:pt idx="16">
                  <c:v>8.0600000000000005E-2</c:v>
                </c:pt>
                <c:pt idx="17">
                  <c:v>7.4099999999999999E-2</c:v>
                </c:pt>
                <c:pt idx="18">
                  <c:v>5.8599999999999999E-2</c:v>
                </c:pt>
                <c:pt idx="19">
                  <c:v>4.5999999999999999E-2</c:v>
                </c:pt>
                <c:pt idx="20">
                  <c:v>4.3799999999999999E-2</c:v>
                </c:pt>
                <c:pt idx="21">
                  <c:v>2.75E-2</c:v>
                </c:pt>
                <c:pt idx="22">
                  <c:v>1.6199999999999999E-2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4C-4DC8-AFD4-5DC1F912639F}"/>
            </c:ext>
          </c:extLst>
        </c:ser>
        <c:ser>
          <c:idx val="1"/>
          <c:order val="1"/>
          <c:tx>
            <c:strRef>
              <c:f>[9]Sheet1!$C$4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[9]Sheet1!$C$5:$C$28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2.5000000000000001E-3</c:v>
                </c:pt>
                <c:pt idx="2">
                  <c:v>1.5E-3</c:v>
                </c:pt>
                <c:pt idx="3">
                  <c:v>1E-3</c:v>
                </c:pt>
                <c:pt idx="4">
                  <c:v>1.4E-3</c:v>
                </c:pt>
                <c:pt idx="5">
                  <c:v>4.4000000000000003E-3</c:v>
                </c:pt>
                <c:pt idx="6">
                  <c:v>1.9099999999999999E-2</c:v>
                </c:pt>
                <c:pt idx="7">
                  <c:v>3.8899999999999997E-2</c:v>
                </c:pt>
                <c:pt idx="8">
                  <c:v>5.6500000000000002E-2</c:v>
                </c:pt>
                <c:pt idx="9">
                  <c:v>6.5699999999999995E-2</c:v>
                </c:pt>
                <c:pt idx="10">
                  <c:v>7.4300000000000005E-2</c:v>
                </c:pt>
                <c:pt idx="11">
                  <c:v>8.1299999999999997E-2</c:v>
                </c:pt>
                <c:pt idx="12">
                  <c:v>8.4000000000000005E-2</c:v>
                </c:pt>
                <c:pt idx="13">
                  <c:v>7.85E-2</c:v>
                </c:pt>
                <c:pt idx="14">
                  <c:v>7.4099999999999999E-2</c:v>
                </c:pt>
                <c:pt idx="15">
                  <c:v>7.3200000000000001E-2</c:v>
                </c:pt>
                <c:pt idx="16">
                  <c:v>7.2400000000000006E-2</c:v>
                </c:pt>
                <c:pt idx="17">
                  <c:v>7.1900000000000006E-2</c:v>
                </c:pt>
                <c:pt idx="18">
                  <c:v>6.1499999999999999E-2</c:v>
                </c:pt>
                <c:pt idx="19">
                  <c:v>4.87E-2</c:v>
                </c:pt>
                <c:pt idx="20">
                  <c:v>3.5000000000000003E-2</c:v>
                </c:pt>
                <c:pt idx="21">
                  <c:v>2.6700000000000002E-2</c:v>
                </c:pt>
                <c:pt idx="22">
                  <c:v>1.52E-2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4C-4DC8-AFD4-5DC1F912639F}"/>
            </c:ext>
          </c:extLst>
        </c:ser>
        <c:ser>
          <c:idx val="2"/>
          <c:order val="2"/>
          <c:tx>
            <c:strRef>
              <c:f>[9]Sheet1!$D$4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[9]Sheet1!$D$5:$D$28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2.3999999999999998E-3</c:v>
                </c:pt>
                <c:pt idx="2">
                  <c:v>1.5E-3</c:v>
                </c:pt>
                <c:pt idx="3">
                  <c:v>1.1999999999999999E-3</c:v>
                </c:pt>
                <c:pt idx="4">
                  <c:v>2.0999999999999999E-3</c:v>
                </c:pt>
                <c:pt idx="5">
                  <c:v>5.3E-3</c:v>
                </c:pt>
                <c:pt idx="6">
                  <c:v>1.7999999999999999E-2</c:v>
                </c:pt>
                <c:pt idx="7">
                  <c:v>3.6700000000000003E-2</c:v>
                </c:pt>
                <c:pt idx="8">
                  <c:v>5.33E-2</c:v>
                </c:pt>
                <c:pt idx="9">
                  <c:v>6.3600000000000004E-2</c:v>
                </c:pt>
                <c:pt idx="10">
                  <c:v>7.2599999999999998E-2</c:v>
                </c:pt>
                <c:pt idx="11">
                  <c:v>7.85E-2</c:v>
                </c:pt>
                <c:pt idx="12">
                  <c:v>8.0799999999999997E-2</c:v>
                </c:pt>
                <c:pt idx="13">
                  <c:v>7.7600000000000002E-2</c:v>
                </c:pt>
                <c:pt idx="14">
                  <c:v>7.6200000000000004E-2</c:v>
                </c:pt>
                <c:pt idx="15">
                  <c:v>7.9299999999999995E-2</c:v>
                </c:pt>
                <c:pt idx="16">
                  <c:v>7.6499999999999999E-2</c:v>
                </c:pt>
                <c:pt idx="17">
                  <c:v>7.2999999999999995E-2</c:v>
                </c:pt>
                <c:pt idx="18">
                  <c:v>6.0100000000000001E-2</c:v>
                </c:pt>
                <c:pt idx="19">
                  <c:v>4.7399999999999998E-2</c:v>
                </c:pt>
                <c:pt idx="20">
                  <c:v>3.9399999999999998E-2</c:v>
                </c:pt>
                <c:pt idx="21">
                  <c:v>2.7099999999999999E-2</c:v>
                </c:pt>
                <c:pt idx="22">
                  <c:v>1.5699999999999999E-2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C-4DC8-AFD4-5DC1F912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58400"/>
        <c:axId val="72759936"/>
      </c:lineChart>
      <c:catAx>
        <c:axId val="7275840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759936"/>
        <c:crosses val="autoZero"/>
        <c:auto val="1"/>
        <c:lblAlgn val="ctr"/>
        <c:lblOffset val="100"/>
        <c:noMultiLvlLbl val="0"/>
      </c:catAx>
      <c:valAx>
        <c:axId val="727599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75840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[88]Sheet1!$H$5:$H$16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1.21</c:v>
                </c:pt>
                <c:pt idx="2">
                  <c:v>1.24</c:v>
                </c:pt>
                <c:pt idx="3">
                  <c:v>1.05</c:v>
                </c:pt>
                <c:pt idx="4">
                  <c:v>0.93</c:v>
                </c:pt>
                <c:pt idx="5">
                  <c:v>0.83</c:v>
                </c:pt>
                <c:pt idx="6">
                  <c:v>0.79</c:v>
                </c:pt>
                <c:pt idx="7">
                  <c:v>0.85</c:v>
                </c:pt>
                <c:pt idx="9">
                  <c:v>0.98</c:v>
                </c:pt>
                <c:pt idx="10">
                  <c:v>1.06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3-48FF-BB5B-47C3EA098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[91]Sheet1!$B$5:$B$28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3.5000000000000001E-3</c:v>
                </c:pt>
                <c:pt idx="2">
                  <c:v>2.8999999999999998E-3</c:v>
                </c:pt>
                <c:pt idx="3">
                  <c:v>3.8999999999999998E-3</c:v>
                </c:pt>
                <c:pt idx="4">
                  <c:v>8.0999999999999996E-3</c:v>
                </c:pt>
                <c:pt idx="5">
                  <c:v>1.9300000000000001E-2</c:v>
                </c:pt>
                <c:pt idx="6">
                  <c:v>5.1499999999999997E-2</c:v>
                </c:pt>
                <c:pt idx="7">
                  <c:v>8.0100000000000005E-2</c:v>
                </c:pt>
                <c:pt idx="8">
                  <c:v>7.6999999999999999E-2</c:v>
                </c:pt>
                <c:pt idx="9">
                  <c:v>5.9299999999999999E-2</c:v>
                </c:pt>
                <c:pt idx="10">
                  <c:v>5.6399999999999999E-2</c:v>
                </c:pt>
                <c:pt idx="11">
                  <c:v>5.74E-2</c:v>
                </c:pt>
                <c:pt idx="12">
                  <c:v>6.0699999999999997E-2</c:v>
                </c:pt>
                <c:pt idx="13">
                  <c:v>5.79E-2</c:v>
                </c:pt>
                <c:pt idx="14">
                  <c:v>6.0900000000000003E-2</c:v>
                </c:pt>
                <c:pt idx="15">
                  <c:v>6.4799999999999996E-2</c:v>
                </c:pt>
                <c:pt idx="16">
                  <c:v>7.3300000000000004E-2</c:v>
                </c:pt>
                <c:pt idx="17">
                  <c:v>7.8299999999999995E-2</c:v>
                </c:pt>
                <c:pt idx="18">
                  <c:v>5.79E-2</c:v>
                </c:pt>
                <c:pt idx="19">
                  <c:v>3.9199999999999999E-2</c:v>
                </c:pt>
                <c:pt idx="20">
                  <c:v>3.0599999999999999E-2</c:v>
                </c:pt>
                <c:pt idx="21">
                  <c:v>2.4500000000000001E-2</c:v>
                </c:pt>
                <c:pt idx="22">
                  <c:v>1.6299999999999999E-2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6-4483-8829-4B23764F0166}"/>
            </c:ext>
          </c:extLst>
        </c:ser>
        <c:ser>
          <c:idx val="1"/>
          <c:order val="1"/>
          <c:tx>
            <c:strRef>
              <c:f>[91]Sheet1!$C$4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[91]Sheet1!$C$5:$C$28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5.8999999999999999E-3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5.0000000000000001E-3</c:v>
                </c:pt>
                <c:pt idx="5">
                  <c:v>1.2E-2</c:v>
                </c:pt>
                <c:pt idx="6">
                  <c:v>3.85E-2</c:v>
                </c:pt>
                <c:pt idx="7">
                  <c:v>7.3300000000000004E-2</c:v>
                </c:pt>
                <c:pt idx="8">
                  <c:v>6.4000000000000001E-2</c:v>
                </c:pt>
                <c:pt idx="9">
                  <c:v>5.3800000000000001E-2</c:v>
                </c:pt>
                <c:pt idx="10">
                  <c:v>5.2999999999999999E-2</c:v>
                </c:pt>
                <c:pt idx="11">
                  <c:v>5.21E-2</c:v>
                </c:pt>
                <c:pt idx="12">
                  <c:v>5.8400000000000001E-2</c:v>
                </c:pt>
                <c:pt idx="13">
                  <c:v>5.8299999999999998E-2</c:v>
                </c:pt>
                <c:pt idx="14">
                  <c:v>6.1199999999999997E-2</c:v>
                </c:pt>
                <c:pt idx="15">
                  <c:v>6.59E-2</c:v>
                </c:pt>
                <c:pt idx="16">
                  <c:v>8.0500000000000002E-2</c:v>
                </c:pt>
                <c:pt idx="17">
                  <c:v>8.7499999999999994E-2</c:v>
                </c:pt>
                <c:pt idx="18">
                  <c:v>6.8900000000000003E-2</c:v>
                </c:pt>
                <c:pt idx="19">
                  <c:v>4.7E-2</c:v>
                </c:pt>
                <c:pt idx="20">
                  <c:v>3.49E-2</c:v>
                </c:pt>
                <c:pt idx="21">
                  <c:v>2.7900000000000001E-2</c:v>
                </c:pt>
                <c:pt idx="22">
                  <c:v>2.0899999999999998E-2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6-4483-8829-4B23764F0166}"/>
            </c:ext>
          </c:extLst>
        </c:ser>
        <c:ser>
          <c:idx val="2"/>
          <c:order val="2"/>
          <c:tx>
            <c:strRef>
              <c:f>[91]Sheet1!$D$4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[91]Sheet1!$D$5:$D$28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4.5999999999999999E-3</c:v>
                </c:pt>
                <c:pt idx="2">
                  <c:v>3.3999999999999998E-3</c:v>
                </c:pt>
                <c:pt idx="3">
                  <c:v>3.7000000000000002E-3</c:v>
                </c:pt>
                <c:pt idx="4">
                  <c:v>6.7000000000000002E-3</c:v>
                </c:pt>
                <c:pt idx="5">
                  <c:v>1.6E-2</c:v>
                </c:pt>
                <c:pt idx="6">
                  <c:v>4.5600000000000002E-2</c:v>
                </c:pt>
                <c:pt idx="7">
                  <c:v>7.7100000000000002E-2</c:v>
                </c:pt>
                <c:pt idx="8">
                  <c:v>7.1099999999999997E-2</c:v>
                </c:pt>
                <c:pt idx="9">
                  <c:v>5.6800000000000003E-2</c:v>
                </c:pt>
                <c:pt idx="10">
                  <c:v>5.4800000000000001E-2</c:v>
                </c:pt>
                <c:pt idx="11">
                  <c:v>5.5E-2</c:v>
                </c:pt>
                <c:pt idx="12">
                  <c:v>5.9700000000000003E-2</c:v>
                </c:pt>
                <c:pt idx="13">
                  <c:v>5.8099999999999999E-2</c:v>
                </c:pt>
                <c:pt idx="14">
                  <c:v>6.0999999999999999E-2</c:v>
                </c:pt>
                <c:pt idx="15">
                  <c:v>6.5299999999999997E-2</c:v>
                </c:pt>
                <c:pt idx="16">
                  <c:v>7.6600000000000001E-2</c:v>
                </c:pt>
                <c:pt idx="17">
                  <c:v>8.2500000000000004E-2</c:v>
                </c:pt>
                <c:pt idx="18">
                  <c:v>6.2899999999999998E-2</c:v>
                </c:pt>
                <c:pt idx="19">
                  <c:v>4.2799999999999998E-2</c:v>
                </c:pt>
                <c:pt idx="20">
                  <c:v>3.2500000000000001E-2</c:v>
                </c:pt>
                <c:pt idx="21">
                  <c:v>2.5999999999999999E-2</c:v>
                </c:pt>
                <c:pt idx="22">
                  <c:v>1.84E-2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6-4483-8829-4B23764F0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69440"/>
        <c:axId val="160270976"/>
      </c:lineChart>
      <c:catAx>
        <c:axId val="16026944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0270976"/>
        <c:crosses val="autoZero"/>
        <c:auto val="1"/>
        <c:lblAlgn val="ctr"/>
        <c:lblOffset val="100"/>
        <c:noMultiLvlLbl val="0"/>
      </c:catAx>
      <c:valAx>
        <c:axId val="1602709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026944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89" l="0.25" r="0.25" t="0.75000000000000289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37"/>
          <c:w val="0.81524141593509025"/>
          <c:h val="0.47196940795718673"/>
        </c:manualLayout>
      </c:layout>
      <c:lineChart>
        <c:grouping val="standard"/>
        <c:varyColors val="0"/>
        <c:ser>
          <c:idx val="0"/>
          <c:order val="0"/>
          <c:tx>
            <c:strRef>
              <c:f>[91]Sheet1!$H$4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[91]Sheet1!$H$5:$H$16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1.18</c:v>
                </c:pt>
                <c:pt idx="2">
                  <c:v>1.2</c:v>
                </c:pt>
                <c:pt idx="3">
                  <c:v>1.05</c:v>
                </c:pt>
                <c:pt idx="4">
                  <c:v>0.99</c:v>
                </c:pt>
                <c:pt idx="5">
                  <c:v>0.93</c:v>
                </c:pt>
                <c:pt idx="6">
                  <c:v>0.83</c:v>
                </c:pt>
                <c:pt idx="7">
                  <c:v>0.94</c:v>
                </c:pt>
                <c:pt idx="8">
                  <c:v>0.93</c:v>
                </c:pt>
                <c:pt idx="9">
                  <c:v>0.94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6-4363-A572-894B12962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03360"/>
        <c:axId val="160317440"/>
      </c:lineChart>
      <c:catAx>
        <c:axId val="16030336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0317440"/>
        <c:crosses val="autoZero"/>
        <c:auto val="1"/>
        <c:lblAlgn val="ctr"/>
        <c:lblOffset val="100"/>
        <c:noMultiLvlLbl val="0"/>
      </c:catAx>
      <c:valAx>
        <c:axId val="16031744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0303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[90]Sheet1!$B$5:$B$28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3.3E-3</c:v>
                </c:pt>
                <c:pt idx="2">
                  <c:v>2.8E-3</c:v>
                </c:pt>
                <c:pt idx="3">
                  <c:v>5.0000000000000001E-3</c:v>
                </c:pt>
                <c:pt idx="4">
                  <c:v>9.9000000000000008E-3</c:v>
                </c:pt>
                <c:pt idx="5">
                  <c:v>2.4299999999999999E-2</c:v>
                </c:pt>
                <c:pt idx="6">
                  <c:v>6.1100000000000002E-2</c:v>
                </c:pt>
                <c:pt idx="7">
                  <c:v>8.1500000000000003E-2</c:v>
                </c:pt>
                <c:pt idx="8">
                  <c:v>7.1300000000000002E-2</c:v>
                </c:pt>
                <c:pt idx="9">
                  <c:v>5.8400000000000001E-2</c:v>
                </c:pt>
                <c:pt idx="10">
                  <c:v>5.6599999999999998E-2</c:v>
                </c:pt>
                <c:pt idx="11">
                  <c:v>5.8500000000000003E-2</c:v>
                </c:pt>
                <c:pt idx="12">
                  <c:v>6.0999999999999999E-2</c:v>
                </c:pt>
                <c:pt idx="13">
                  <c:v>5.8099999999999999E-2</c:v>
                </c:pt>
                <c:pt idx="14">
                  <c:v>6.1699999999999998E-2</c:v>
                </c:pt>
                <c:pt idx="15">
                  <c:v>6.59E-2</c:v>
                </c:pt>
                <c:pt idx="16">
                  <c:v>7.3800000000000004E-2</c:v>
                </c:pt>
                <c:pt idx="17">
                  <c:v>7.5999999999999998E-2</c:v>
                </c:pt>
                <c:pt idx="18">
                  <c:v>5.3699999999999998E-2</c:v>
                </c:pt>
                <c:pt idx="19">
                  <c:v>3.6499999999999998E-2</c:v>
                </c:pt>
                <c:pt idx="20">
                  <c:v>2.92E-2</c:v>
                </c:pt>
                <c:pt idx="21">
                  <c:v>2.29E-2</c:v>
                </c:pt>
                <c:pt idx="22">
                  <c:v>1.4500000000000001E-2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4-4B08-A322-15ABF3C231D5}"/>
            </c:ext>
          </c:extLst>
        </c:ser>
        <c:ser>
          <c:idx val="1"/>
          <c:order val="1"/>
          <c:tx>
            <c:strRef>
              <c:f>[90]Sheet1!$C$4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[90]Sheet1!$C$5:$C$28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5.5999999999999999E-3</c:v>
                </c:pt>
                <c:pt idx="2">
                  <c:v>4.1000000000000003E-3</c:v>
                </c:pt>
                <c:pt idx="3">
                  <c:v>3.8999999999999998E-3</c:v>
                </c:pt>
                <c:pt idx="4">
                  <c:v>6.1000000000000004E-3</c:v>
                </c:pt>
                <c:pt idx="5">
                  <c:v>1.84E-2</c:v>
                </c:pt>
                <c:pt idx="6">
                  <c:v>5.3699999999999998E-2</c:v>
                </c:pt>
                <c:pt idx="7">
                  <c:v>8.2699999999999996E-2</c:v>
                </c:pt>
                <c:pt idx="8">
                  <c:v>6.6100000000000006E-2</c:v>
                </c:pt>
                <c:pt idx="9">
                  <c:v>5.6399999999999999E-2</c:v>
                </c:pt>
                <c:pt idx="10">
                  <c:v>5.3499999999999999E-2</c:v>
                </c:pt>
                <c:pt idx="11">
                  <c:v>5.1900000000000002E-2</c:v>
                </c:pt>
                <c:pt idx="12">
                  <c:v>5.6599999999999998E-2</c:v>
                </c:pt>
                <c:pt idx="13">
                  <c:v>5.6800000000000003E-2</c:v>
                </c:pt>
                <c:pt idx="14">
                  <c:v>5.6899999999999999E-2</c:v>
                </c:pt>
                <c:pt idx="15">
                  <c:v>6.4199999999999993E-2</c:v>
                </c:pt>
                <c:pt idx="16">
                  <c:v>7.9100000000000004E-2</c:v>
                </c:pt>
                <c:pt idx="17">
                  <c:v>7.8799999999999995E-2</c:v>
                </c:pt>
                <c:pt idx="18">
                  <c:v>6.13E-2</c:v>
                </c:pt>
                <c:pt idx="19">
                  <c:v>4.19E-2</c:v>
                </c:pt>
                <c:pt idx="20">
                  <c:v>3.3099999999999997E-2</c:v>
                </c:pt>
                <c:pt idx="21">
                  <c:v>2.6700000000000002E-2</c:v>
                </c:pt>
                <c:pt idx="22">
                  <c:v>2.0199999999999999E-2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4-4B08-A322-15ABF3C231D5}"/>
            </c:ext>
          </c:extLst>
        </c:ser>
        <c:ser>
          <c:idx val="2"/>
          <c:order val="2"/>
          <c:tx>
            <c:strRef>
              <c:f>[90]Sheet1!$D$4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[90]Sheet1!$D$5:$D$28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3.3E-3</c:v>
                </c:pt>
                <c:pt idx="3">
                  <c:v>4.5999999999999999E-3</c:v>
                </c:pt>
                <c:pt idx="4">
                  <c:v>8.3999999999999995E-3</c:v>
                </c:pt>
                <c:pt idx="5">
                  <c:v>2.1999999999999999E-2</c:v>
                </c:pt>
                <c:pt idx="6">
                  <c:v>5.8200000000000002E-2</c:v>
                </c:pt>
                <c:pt idx="7">
                  <c:v>8.2000000000000003E-2</c:v>
                </c:pt>
                <c:pt idx="8">
                  <c:v>6.93E-2</c:v>
                </c:pt>
                <c:pt idx="9">
                  <c:v>5.7700000000000001E-2</c:v>
                </c:pt>
                <c:pt idx="10">
                  <c:v>5.5399999999999998E-2</c:v>
                </c:pt>
                <c:pt idx="11">
                  <c:v>5.5899999999999998E-2</c:v>
                </c:pt>
                <c:pt idx="12">
                  <c:v>5.9299999999999999E-2</c:v>
                </c:pt>
                <c:pt idx="13">
                  <c:v>5.7599999999999998E-2</c:v>
                </c:pt>
                <c:pt idx="14">
                  <c:v>5.9799999999999999E-2</c:v>
                </c:pt>
                <c:pt idx="15">
                  <c:v>6.5299999999999997E-2</c:v>
                </c:pt>
                <c:pt idx="16">
                  <c:v>7.5800000000000006E-2</c:v>
                </c:pt>
                <c:pt idx="17">
                  <c:v>7.7100000000000002E-2</c:v>
                </c:pt>
                <c:pt idx="18">
                  <c:v>5.6599999999999998E-2</c:v>
                </c:pt>
                <c:pt idx="19">
                  <c:v>3.8600000000000002E-2</c:v>
                </c:pt>
                <c:pt idx="20">
                  <c:v>3.0700000000000002E-2</c:v>
                </c:pt>
                <c:pt idx="21">
                  <c:v>2.4400000000000002E-2</c:v>
                </c:pt>
                <c:pt idx="22">
                  <c:v>1.67E-2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4-4B08-A322-15ABF3C2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[90]Sheet1!$H$5:$H$16</c:f>
              <c:numCache>
                <c:formatCode>General</c:formatCode>
                <c:ptCount val="12"/>
                <c:pt idx="0">
                  <c:v>1.08</c:v>
                </c:pt>
                <c:pt idx="2">
                  <c:v>1.19</c:v>
                </c:pt>
                <c:pt idx="3">
                  <c:v>1.04</c:v>
                </c:pt>
                <c:pt idx="4">
                  <c:v>0.93</c:v>
                </c:pt>
                <c:pt idx="6">
                  <c:v>0.8</c:v>
                </c:pt>
                <c:pt idx="7">
                  <c:v>0.84</c:v>
                </c:pt>
                <c:pt idx="9">
                  <c:v>0.89</c:v>
                </c:pt>
                <c:pt idx="10">
                  <c:v>0.98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E-48CB-B162-765388DF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[92]Sheet1!$B$5:$B$28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3.5000000000000001E-3</c:v>
                </c:pt>
                <c:pt idx="2">
                  <c:v>2.3999999999999998E-3</c:v>
                </c:pt>
                <c:pt idx="3">
                  <c:v>1.9E-3</c:v>
                </c:pt>
                <c:pt idx="4">
                  <c:v>2.5000000000000001E-3</c:v>
                </c:pt>
                <c:pt idx="5">
                  <c:v>5.8999999999999999E-3</c:v>
                </c:pt>
                <c:pt idx="6">
                  <c:v>2.1399999999999999E-2</c:v>
                </c:pt>
                <c:pt idx="7">
                  <c:v>5.5800000000000002E-2</c:v>
                </c:pt>
                <c:pt idx="8">
                  <c:v>6.1100000000000002E-2</c:v>
                </c:pt>
                <c:pt idx="9">
                  <c:v>5.8900000000000001E-2</c:v>
                </c:pt>
                <c:pt idx="10">
                  <c:v>5.9900000000000002E-2</c:v>
                </c:pt>
                <c:pt idx="11">
                  <c:v>6.3100000000000003E-2</c:v>
                </c:pt>
                <c:pt idx="12">
                  <c:v>7.0300000000000001E-2</c:v>
                </c:pt>
                <c:pt idx="13">
                  <c:v>7.2900000000000006E-2</c:v>
                </c:pt>
                <c:pt idx="14">
                  <c:v>7.3499999999999996E-2</c:v>
                </c:pt>
                <c:pt idx="15">
                  <c:v>7.85E-2</c:v>
                </c:pt>
                <c:pt idx="16">
                  <c:v>8.3299999999999999E-2</c:v>
                </c:pt>
                <c:pt idx="17">
                  <c:v>8.2900000000000001E-2</c:v>
                </c:pt>
                <c:pt idx="18">
                  <c:v>6.1800000000000001E-2</c:v>
                </c:pt>
                <c:pt idx="19">
                  <c:v>4.6100000000000002E-2</c:v>
                </c:pt>
                <c:pt idx="20">
                  <c:v>3.3000000000000002E-2</c:v>
                </c:pt>
                <c:pt idx="21">
                  <c:v>2.46E-2</c:v>
                </c:pt>
                <c:pt idx="22">
                  <c:v>1.8499999999999999E-2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A-48C4-B20D-B51F03013CE6}"/>
            </c:ext>
          </c:extLst>
        </c:ser>
        <c:ser>
          <c:idx val="1"/>
          <c:order val="1"/>
          <c:tx>
            <c:strRef>
              <c:f>[92]Sheet1!$C$4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[92]Sheet1!$C$5:$C$28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2.8999999999999998E-3</c:v>
                </c:pt>
                <c:pt idx="2">
                  <c:v>2.2000000000000001E-3</c:v>
                </c:pt>
                <c:pt idx="3">
                  <c:v>2.5000000000000001E-3</c:v>
                </c:pt>
                <c:pt idx="4">
                  <c:v>4.1000000000000003E-3</c:v>
                </c:pt>
                <c:pt idx="5">
                  <c:v>1.14E-2</c:v>
                </c:pt>
                <c:pt idx="6">
                  <c:v>4.2000000000000003E-2</c:v>
                </c:pt>
                <c:pt idx="7">
                  <c:v>6.4799999999999996E-2</c:v>
                </c:pt>
                <c:pt idx="8">
                  <c:v>6.6500000000000004E-2</c:v>
                </c:pt>
                <c:pt idx="9">
                  <c:v>6.2E-2</c:v>
                </c:pt>
                <c:pt idx="10">
                  <c:v>6.3899999999999998E-2</c:v>
                </c:pt>
                <c:pt idx="11">
                  <c:v>6.7900000000000002E-2</c:v>
                </c:pt>
                <c:pt idx="12">
                  <c:v>7.2599999999999998E-2</c:v>
                </c:pt>
                <c:pt idx="13">
                  <c:v>7.0000000000000007E-2</c:v>
                </c:pt>
                <c:pt idx="14">
                  <c:v>7.2700000000000001E-2</c:v>
                </c:pt>
                <c:pt idx="15">
                  <c:v>7.6700000000000004E-2</c:v>
                </c:pt>
                <c:pt idx="16">
                  <c:v>7.3400000000000007E-2</c:v>
                </c:pt>
                <c:pt idx="17">
                  <c:v>7.5700000000000003E-2</c:v>
                </c:pt>
                <c:pt idx="18">
                  <c:v>5.3800000000000001E-2</c:v>
                </c:pt>
                <c:pt idx="19">
                  <c:v>3.8399999999999997E-2</c:v>
                </c:pt>
                <c:pt idx="20">
                  <c:v>2.9399999999999999E-2</c:v>
                </c:pt>
                <c:pt idx="21">
                  <c:v>2.2200000000000001E-2</c:v>
                </c:pt>
                <c:pt idx="22">
                  <c:v>1.41E-2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A-48C4-B20D-B51F03013CE6}"/>
            </c:ext>
          </c:extLst>
        </c:ser>
        <c:ser>
          <c:idx val="2"/>
          <c:order val="2"/>
          <c:tx>
            <c:strRef>
              <c:f>[92]Sheet1!$D$4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[92]Sheet1!$D$5:$D$28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8.6999999999999994E-3</c:v>
                </c:pt>
                <c:pt idx="6">
                  <c:v>3.1800000000000002E-2</c:v>
                </c:pt>
                <c:pt idx="7">
                  <c:v>6.0400000000000002E-2</c:v>
                </c:pt>
                <c:pt idx="8">
                  <c:v>6.3799999999999996E-2</c:v>
                </c:pt>
                <c:pt idx="9">
                  <c:v>6.0499999999999998E-2</c:v>
                </c:pt>
                <c:pt idx="10">
                  <c:v>6.1899999999999997E-2</c:v>
                </c:pt>
                <c:pt idx="11">
                  <c:v>6.5500000000000003E-2</c:v>
                </c:pt>
                <c:pt idx="12">
                  <c:v>7.1400000000000005E-2</c:v>
                </c:pt>
                <c:pt idx="13">
                  <c:v>7.1400000000000005E-2</c:v>
                </c:pt>
                <c:pt idx="14">
                  <c:v>7.3099999999999998E-2</c:v>
                </c:pt>
                <c:pt idx="15">
                  <c:v>7.7600000000000002E-2</c:v>
                </c:pt>
                <c:pt idx="16">
                  <c:v>7.8299999999999995E-2</c:v>
                </c:pt>
                <c:pt idx="17">
                  <c:v>7.9299999999999995E-2</c:v>
                </c:pt>
                <c:pt idx="18">
                  <c:v>5.7799999999999997E-2</c:v>
                </c:pt>
                <c:pt idx="19">
                  <c:v>4.2200000000000001E-2</c:v>
                </c:pt>
                <c:pt idx="20">
                  <c:v>3.1199999999999999E-2</c:v>
                </c:pt>
                <c:pt idx="21">
                  <c:v>2.3400000000000001E-2</c:v>
                </c:pt>
                <c:pt idx="22">
                  <c:v>1.6199999999999999E-2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A-48C4-B20D-B51F0301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[92]Sheet1!$H$5:$H$16</c:f>
              <c:numCache>
                <c:formatCode>General</c:formatCode>
                <c:ptCount val="12"/>
                <c:pt idx="6">
                  <c:v>0.92</c:v>
                </c:pt>
                <c:pt idx="7">
                  <c:v>0.94</c:v>
                </c:pt>
                <c:pt idx="8">
                  <c:v>0.96</c:v>
                </c:pt>
                <c:pt idx="9">
                  <c:v>1.06</c:v>
                </c:pt>
                <c:pt idx="10">
                  <c:v>1.05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5-41A8-B4C8-40087F30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[94]Sheet1!$B$5:$B$28</c:f>
              <c:numCache>
                <c:formatCode>General</c:formatCode>
                <c:ptCount val="24"/>
                <c:pt idx="0">
                  <c:v>1.0800000000000001E-2</c:v>
                </c:pt>
                <c:pt idx="1">
                  <c:v>7.4000000000000003E-3</c:v>
                </c:pt>
                <c:pt idx="2">
                  <c:v>6.4999999999999997E-3</c:v>
                </c:pt>
                <c:pt idx="3">
                  <c:v>4.4000000000000003E-3</c:v>
                </c:pt>
                <c:pt idx="4">
                  <c:v>6.4000000000000003E-3</c:v>
                </c:pt>
                <c:pt idx="5">
                  <c:v>1.3899999999999999E-2</c:v>
                </c:pt>
                <c:pt idx="6">
                  <c:v>3.1699999999999999E-2</c:v>
                </c:pt>
                <c:pt idx="7">
                  <c:v>4.2799999999999998E-2</c:v>
                </c:pt>
                <c:pt idx="8">
                  <c:v>4.3400000000000001E-2</c:v>
                </c:pt>
                <c:pt idx="9">
                  <c:v>4.1000000000000002E-2</c:v>
                </c:pt>
                <c:pt idx="10">
                  <c:v>4.3700000000000003E-2</c:v>
                </c:pt>
                <c:pt idx="11">
                  <c:v>4.9000000000000002E-2</c:v>
                </c:pt>
                <c:pt idx="12">
                  <c:v>5.57E-2</c:v>
                </c:pt>
                <c:pt idx="13">
                  <c:v>5.8700000000000002E-2</c:v>
                </c:pt>
                <c:pt idx="14">
                  <c:v>6.4199999999999993E-2</c:v>
                </c:pt>
                <c:pt idx="15">
                  <c:v>7.6100000000000001E-2</c:v>
                </c:pt>
                <c:pt idx="16">
                  <c:v>9.1800000000000007E-2</c:v>
                </c:pt>
                <c:pt idx="17">
                  <c:v>0.10299999999999999</c:v>
                </c:pt>
                <c:pt idx="18">
                  <c:v>7.0300000000000001E-2</c:v>
                </c:pt>
                <c:pt idx="19">
                  <c:v>5.28E-2</c:v>
                </c:pt>
                <c:pt idx="20">
                  <c:v>4.3900000000000002E-2</c:v>
                </c:pt>
                <c:pt idx="21">
                  <c:v>3.7499999999999999E-2</c:v>
                </c:pt>
                <c:pt idx="22">
                  <c:v>2.7199999999999998E-2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B-42B8-B366-9FCF79AB0276}"/>
            </c:ext>
          </c:extLst>
        </c:ser>
        <c:ser>
          <c:idx val="1"/>
          <c:order val="1"/>
          <c:tx>
            <c:strRef>
              <c:f>[94]Sheet1!$C$4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[94]Sheet1!$C$5:$C$28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5.4999999999999997E-3</c:v>
                </c:pt>
                <c:pt idx="2">
                  <c:v>4.4999999999999997E-3</c:v>
                </c:pt>
                <c:pt idx="3">
                  <c:v>6.6E-3</c:v>
                </c:pt>
                <c:pt idx="4">
                  <c:v>1.2200000000000001E-2</c:v>
                </c:pt>
                <c:pt idx="5">
                  <c:v>3.44E-2</c:v>
                </c:pt>
                <c:pt idx="6">
                  <c:v>8.1799999999999998E-2</c:v>
                </c:pt>
                <c:pt idx="7">
                  <c:v>0.1008</c:v>
                </c:pt>
                <c:pt idx="8">
                  <c:v>7.5800000000000006E-2</c:v>
                </c:pt>
                <c:pt idx="9">
                  <c:v>5.9499999999999997E-2</c:v>
                </c:pt>
                <c:pt idx="10">
                  <c:v>5.4899999999999997E-2</c:v>
                </c:pt>
                <c:pt idx="11">
                  <c:v>5.28E-2</c:v>
                </c:pt>
                <c:pt idx="12">
                  <c:v>5.3499999999999999E-2</c:v>
                </c:pt>
                <c:pt idx="13">
                  <c:v>5.4100000000000002E-2</c:v>
                </c:pt>
                <c:pt idx="14">
                  <c:v>5.3100000000000001E-2</c:v>
                </c:pt>
                <c:pt idx="15">
                  <c:v>5.4600000000000003E-2</c:v>
                </c:pt>
                <c:pt idx="16">
                  <c:v>5.8599999999999999E-2</c:v>
                </c:pt>
                <c:pt idx="17">
                  <c:v>5.8299999999999998E-2</c:v>
                </c:pt>
                <c:pt idx="18">
                  <c:v>5.04E-2</c:v>
                </c:pt>
                <c:pt idx="19">
                  <c:v>3.8600000000000002E-2</c:v>
                </c:pt>
                <c:pt idx="20">
                  <c:v>2.9000000000000001E-2</c:v>
                </c:pt>
                <c:pt idx="21">
                  <c:v>2.3300000000000001E-2</c:v>
                </c:pt>
                <c:pt idx="22">
                  <c:v>1.7600000000000001E-2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B-42B8-B366-9FCF79AB0276}"/>
            </c:ext>
          </c:extLst>
        </c:ser>
        <c:ser>
          <c:idx val="2"/>
          <c:order val="2"/>
          <c:tx>
            <c:strRef>
              <c:f>[94]Sheet1!$D$4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[94]Sheet1!$D$5:$D$28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6.4000000000000003E-3</c:v>
                </c:pt>
                <c:pt idx="2">
                  <c:v>5.4999999999999997E-3</c:v>
                </c:pt>
                <c:pt idx="3">
                  <c:v>5.4999999999999997E-3</c:v>
                </c:pt>
                <c:pt idx="4">
                  <c:v>9.4000000000000004E-3</c:v>
                </c:pt>
                <c:pt idx="5">
                  <c:v>2.4400000000000002E-2</c:v>
                </c:pt>
                <c:pt idx="6">
                  <c:v>5.7299999999999997E-2</c:v>
                </c:pt>
                <c:pt idx="7">
                  <c:v>7.2400000000000006E-2</c:v>
                </c:pt>
                <c:pt idx="8">
                  <c:v>5.9900000000000002E-2</c:v>
                </c:pt>
                <c:pt idx="9">
                  <c:v>5.04E-2</c:v>
                </c:pt>
                <c:pt idx="10">
                  <c:v>4.9399999999999999E-2</c:v>
                </c:pt>
                <c:pt idx="11">
                  <c:v>5.0900000000000001E-2</c:v>
                </c:pt>
                <c:pt idx="12">
                  <c:v>5.4600000000000003E-2</c:v>
                </c:pt>
                <c:pt idx="13">
                  <c:v>5.6399999999999999E-2</c:v>
                </c:pt>
                <c:pt idx="14">
                  <c:v>5.8500000000000003E-2</c:v>
                </c:pt>
                <c:pt idx="15">
                  <c:v>6.5100000000000005E-2</c:v>
                </c:pt>
                <c:pt idx="16">
                  <c:v>7.4899999999999994E-2</c:v>
                </c:pt>
                <c:pt idx="17">
                  <c:v>8.0199999999999994E-2</c:v>
                </c:pt>
                <c:pt idx="18">
                  <c:v>6.0100000000000001E-2</c:v>
                </c:pt>
                <c:pt idx="19">
                  <c:v>4.5600000000000002E-2</c:v>
                </c:pt>
                <c:pt idx="20">
                  <c:v>3.6299999999999999E-2</c:v>
                </c:pt>
                <c:pt idx="21">
                  <c:v>3.0300000000000001E-2</c:v>
                </c:pt>
                <c:pt idx="22">
                  <c:v>2.23E-2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B-42B8-B366-9FCF79AB0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71840"/>
        <c:axId val="160373376"/>
      </c:lineChart>
      <c:catAx>
        <c:axId val="16037184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0373376"/>
        <c:crosses val="autoZero"/>
        <c:auto val="1"/>
        <c:lblAlgn val="ctr"/>
        <c:lblOffset val="100"/>
        <c:noMultiLvlLbl val="0"/>
      </c:catAx>
      <c:valAx>
        <c:axId val="1603733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037184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89" l="0.25" r="0.25" t="0.75000000000000289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37"/>
          <c:w val="0.81524141593509025"/>
          <c:h val="0.47196940795718673"/>
        </c:manualLayout>
      </c:layout>
      <c:lineChart>
        <c:grouping val="standard"/>
        <c:varyColors val="0"/>
        <c:ser>
          <c:idx val="0"/>
          <c:order val="0"/>
          <c:tx>
            <c:strRef>
              <c:f>[94]Sheet1!$H$4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[94]Sheet1!$F$5:$F$16</c:f>
              <c:strCache>
                <c:ptCount val="12"/>
                <c:pt idx="0">
                  <c:v>February</c:v>
                </c:pt>
                <c:pt idx="1">
                  <c:v>March</c:v>
                </c:pt>
                <c:pt idx="2">
                  <c:v>April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[94]Sheet1!$H$5:$H$16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0.98</c:v>
                </c:pt>
                <c:pt idx="5">
                  <c:v>0.93</c:v>
                </c:pt>
                <c:pt idx="6">
                  <c:v>0.99</c:v>
                </c:pt>
                <c:pt idx="7">
                  <c:v>0.99</c:v>
                </c:pt>
                <c:pt idx="8">
                  <c:v>0.99</c:v>
                </c:pt>
                <c:pt idx="9">
                  <c:v>1</c:v>
                </c:pt>
                <c:pt idx="10">
                  <c:v>0.99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3-400C-9CDC-F13C0C1CE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89184"/>
        <c:axId val="165007360"/>
      </c:lineChart>
      <c:catAx>
        <c:axId val="1649891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007360"/>
        <c:crosses val="autoZero"/>
        <c:auto val="1"/>
        <c:lblAlgn val="ctr"/>
        <c:lblOffset val="100"/>
        <c:noMultiLvlLbl val="0"/>
      </c:catAx>
      <c:valAx>
        <c:axId val="1650073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498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[93]Sheet1!$B$5:$B$28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7.4999999999999997E-3</c:v>
                </c:pt>
                <c:pt idx="2">
                  <c:v>6.7999999999999996E-3</c:v>
                </c:pt>
                <c:pt idx="3">
                  <c:v>4.4000000000000003E-3</c:v>
                </c:pt>
                <c:pt idx="4">
                  <c:v>6.1000000000000004E-3</c:v>
                </c:pt>
                <c:pt idx="5">
                  <c:v>1.34E-2</c:v>
                </c:pt>
                <c:pt idx="6">
                  <c:v>3.2000000000000001E-2</c:v>
                </c:pt>
                <c:pt idx="7">
                  <c:v>4.4600000000000001E-2</c:v>
                </c:pt>
                <c:pt idx="8">
                  <c:v>4.4200000000000003E-2</c:v>
                </c:pt>
                <c:pt idx="9">
                  <c:v>4.1500000000000002E-2</c:v>
                </c:pt>
                <c:pt idx="10">
                  <c:v>4.41E-2</c:v>
                </c:pt>
                <c:pt idx="11">
                  <c:v>4.9500000000000002E-2</c:v>
                </c:pt>
                <c:pt idx="12">
                  <c:v>5.6099999999999997E-2</c:v>
                </c:pt>
                <c:pt idx="13">
                  <c:v>5.8999999999999997E-2</c:v>
                </c:pt>
                <c:pt idx="14">
                  <c:v>6.4000000000000001E-2</c:v>
                </c:pt>
                <c:pt idx="15">
                  <c:v>7.6499999999999999E-2</c:v>
                </c:pt>
                <c:pt idx="16">
                  <c:v>9.1200000000000003E-2</c:v>
                </c:pt>
                <c:pt idx="17">
                  <c:v>0.1014</c:v>
                </c:pt>
                <c:pt idx="18">
                  <c:v>7.0599999999999996E-2</c:v>
                </c:pt>
                <c:pt idx="19">
                  <c:v>5.2600000000000001E-2</c:v>
                </c:pt>
                <c:pt idx="20">
                  <c:v>4.3499999999999997E-2</c:v>
                </c:pt>
                <c:pt idx="21">
                  <c:v>3.6799999999999999E-2</c:v>
                </c:pt>
                <c:pt idx="22">
                  <c:v>2.63E-2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F-40FF-8A34-BA8B99918E4D}"/>
            </c:ext>
          </c:extLst>
        </c:ser>
        <c:ser>
          <c:idx val="1"/>
          <c:order val="1"/>
          <c:tx>
            <c:strRef>
              <c:f>[93]Sheet1!$C$4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[93]Sheet1!$C$5:$C$28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5.4999999999999997E-3</c:v>
                </c:pt>
                <c:pt idx="2">
                  <c:v>4.7999999999999996E-3</c:v>
                </c:pt>
                <c:pt idx="3">
                  <c:v>6.0000000000000001E-3</c:v>
                </c:pt>
                <c:pt idx="4">
                  <c:v>1.23E-2</c:v>
                </c:pt>
                <c:pt idx="5">
                  <c:v>3.5099999999999999E-2</c:v>
                </c:pt>
                <c:pt idx="6">
                  <c:v>8.14E-2</c:v>
                </c:pt>
                <c:pt idx="7">
                  <c:v>9.9199999999999997E-2</c:v>
                </c:pt>
                <c:pt idx="8">
                  <c:v>7.5200000000000003E-2</c:v>
                </c:pt>
                <c:pt idx="9">
                  <c:v>5.8400000000000001E-2</c:v>
                </c:pt>
                <c:pt idx="10">
                  <c:v>5.4699999999999999E-2</c:v>
                </c:pt>
                <c:pt idx="11">
                  <c:v>5.2699999999999997E-2</c:v>
                </c:pt>
                <c:pt idx="12">
                  <c:v>5.3499999999999999E-2</c:v>
                </c:pt>
                <c:pt idx="13">
                  <c:v>5.4300000000000001E-2</c:v>
                </c:pt>
                <c:pt idx="14">
                  <c:v>5.3699999999999998E-2</c:v>
                </c:pt>
                <c:pt idx="15">
                  <c:v>5.5E-2</c:v>
                </c:pt>
                <c:pt idx="16">
                  <c:v>5.9499999999999997E-2</c:v>
                </c:pt>
                <c:pt idx="17">
                  <c:v>5.79E-2</c:v>
                </c:pt>
                <c:pt idx="18">
                  <c:v>5.0999999999999997E-2</c:v>
                </c:pt>
                <c:pt idx="19">
                  <c:v>3.9600000000000003E-2</c:v>
                </c:pt>
                <c:pt idx="20">
                  <c:v>2.9100000000000001E-2</c:v>
                </c:pt>
                <c:pt idx="21">
                  <c:v>2.3400000000000001E-2</c:v>
                </c:pt>
                <c:pt idx="22">
                  <c:v>1.7999999999999999E-2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F-40FF-8A34-BA8B99918E4D}"/>
            </c:ext>
          </c:extLst>
        </c:ser>
        <c:ser>
          <c:idx val="2"/>
          <c:order val="2"/>
          <c:tx>
            <c:strRef>
              <c:f>[93]Sheet1!$D$4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[93]Sheet1!$D$5:$D$28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6.4999999999999997E-3</c:v>
                </c:pt>
                <c:pt idx="2">
                  <c:v>5.7999999999999996E-3</c:v>
                </c:pt>
                <c:pt idx="3">
                  <c:v>5.1999999999999998E-3</c:v>
                </c:pt>
                <c:pt idx="4">
                  <c:v>9.2999999999999992E-3</c:v>
                </c:pt>
                <c:pt idx="5">
                  <c:v>2.4400000000000002E-2</c:v>
                </c:pt>
                <c:pt idx="6">
                  <c:v>5.7099999999999998E-2</c:v>
                </c:pt>
                <c:pt idx="7">
                  <c:v>7.2300000000000003E-2</c:v>
                </c:pt>
                <c:pt idx="8">
                  <c:v>5.9900000000000002E-2</c:v>
                </c:pt>
                <c:pt idx="9">
                  <c:v>5.0099999999999999E-2</c:v>
                </c:pt>
                <c:pt idx="10">
                  <c:v>4.9500000000000002E-2</c:v>
                </c:pt>
                <c:pt idx="11">
                  <c:v>5.11E-2</c:v>
                </c:pt>
                <c:pt idx="12">
                  <c:v>5.4800000000000001E-2</c:v>
                </c:pt>
                <c:pt idx="13">
                  <c:v>5.6599999999999998E-2</c:v>
                </c:pt>
                <c:pt idx="14">
                  <c:v>5.8799999999999998E-2</c:v>
                </c:pt>
                <c:pt idx="15">
                  <c:v>6.5600000000000006E-2</c:v>
                </c:pt>
                <c:pt idx="16">
                  <c:v>7.51E-2</c:v>
                </c:pt>
                <c:pt idx="17">
                  <c:v>7.9299999999999995E-2</c:v>
                </c:pt>
                <c:pt idx="18">
                  <c:v>6.0699999999999997E-2</c:v>
                </c:pt>
                <c:pt idx="19">
                  <c:v>4.5999999999999999E-2</c:v>
                </c:pt>
                <c:pt idx="20">
                  <c:v>3.6200000000000003E-2</c:v>
                </c:pt>
                <c:pt idx="21">
                  <c:v>0.03</c:v>
                </c:pt>
                <c:pt idx="22">
                  <c:v>2.2100000000000002E-2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F-40FF-8A34-BA8B99918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537"/>
          <c:w val="0.81524141593509192"/>
          <c:h val="0.47196940795718745"/>
        </c:manualLayout>
      </c:layout>
      <c:lineChart>
        <c:grouping val="standard"/>
        <c:varyColors val="0"/>
        <c:ser>
          <c:idx val="0"/>
          <c:order val="0"/>
          <c:tx>
            <c:strRef>
              <c:f>[1]Sheet1!$H$4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1.01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0.96</c:v>
                </c:pt>
                <c:pt idx="8">
                  <c:v>0.84</c:v>
                </c:pt>
                <c:pt idx="9">
                  <c:v>0.98</c:v>
                </c:pt>
                <c:pt idx="10">
                  <c:v>1.1200000000000001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2-46F9-992F-573D85FCB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35424"/>
        <c:axId val="70565888"/>
      </c:lineChart>
      <c:catAx>
        <c:axId val="70535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0565888"/>
        <c:crosses val="autoZero"/>
        <c:auto val="1"/>
        <c:lblAlgn val="ctr"/>
        <c:lblOffset val="100"/>
        <c:noMultiLvlLbl val="0"/>
      </c:catAx>
      <c:valAx>
        <c:axId val="705658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053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[9]Sheet1!$H$5:$H$16</c:f>
              <c:numCache>
                <c:formatCode>General</c:formatCode>
                <c:ptCount val="12"/>
                <c:pt idx="0">
                  <c:v>1.17</c:v>
                </c:pt>
                <c:pt idx="1">
                  <c:v>1.32</c:v>
                </c:pt>
                <c:pt idx="2">
                  <c:v>1.4</c:v>
                </c:pt>
                <c:pt idx="3">
                  <c:v>1.1599999999999999</c:v>
                </c:pt>
                <c:pt idx="4">
                  <c:v>0.91</c:v>
                </c:pt>
                <c:pt idx="5">
                  <c:v>0.8</c:v>
                </c:pt>
                <c:pt idx="6">
                  <c:v>0.81</c:v>
                </c:pt>
                <c:pt idx="7">
                  <c:v>0.75</c:v>
                </c:pt>
                <c:pt idx="8">
                  <c:v>0.74</c:v>
                </c:pt>
                <c:pt idx="9">
                  <c:v>0.88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C-47F4-8326-974A3F1CB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80032"/>
        <c:axId val="72781824"/>
      </c:lineChart>
      <c:catAx>
        <c:axId val="7278003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781824"/>
        <c:crosses val="autoZero"/>
        <c:auto val="1"/>
        <c:lblAlgn val="ctr"/>
        <c:lblOffset val="100"/>
        <c:noMultiLvlLbl val="0"/>
      </c:catAx>
      <c:valAx>
        <c:axId val="727818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780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[93]Sheet1!$H$5:$H$16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1.03</c:v>
                </c:pt>
                <c:pt idx="2">
                  <c:v>1.08</c:v>
                </c:pt>
                <c:pt idx="3">
                  <c:v>1.03</c:v>
                </c:pt>
                <c:pt idx="4">
                  <c:v>1.01</c:v>
                </c:pt>
                <c:pt idx="5">
                  <c:v>0.96</c:v>
                </c:pt>
                <c:pt idx="6">
                  <c:v>0.92</c:v>
                </c:pt>
                <c:pt idx="7">
                  <c:v>0.97</c:v>
                </c:pt>
                <c:pt idx="8">
                  <c:v>0.99</c:v>
                </c:pt>
                <c:pt idx="9">
                  <c:v>1.05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E-40C9-B9DC-EB695C5A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[95]Sheet1!$B$5:$B$28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4.4000000000000003E-3</c:v>
                </c:pt>
                <c:pt idx="3">
                  <c:v>5.3E-3</c:v>
                </c:pt>
                <c:pt idx="4">
                  <c:v>9.7999999999999997E-3</c:v>
                </c:pt>
                <c:pt idx="5">
                  <c:v>2.3300000000000001E-2</c:v>
                </c:pt>
                <c:pt idx="6">
                  <c:v>5.7299999999999997E-2</c:v>
                </c:pt>
                <c:pt idx="7">
                  <c:v>6.7199999999999996E-2</c:v>
                </c:pt>
                <c:pt idx="8">
                  <c:v>5.33E-2</c:v>
                </c:pt>
                <c:pt idx="9">
                  <c:v>5.0299999999999997E-2</c:v>
                </c:pt>
                <c:pt idx="10">
                  <c:v>5.16E-2</c:v>
                </c:pt>
                <c:pt idx="11">
                  <c:v>5.3499999999999999E-2</c:v>
                </c:pt>
                <c:pt idx="12">
                  <c:v>5.7299999999999997E-2</c:v>
                </c:pt>
                <c:pt idx="13">
                  <c:v>5.9499999999999997E-2</c:v>
                </c:pt>
                <c:pt idx="14">
                  <c:v>6.0600000000000001E-2</c:v>
                </c:pt>
                <c:pt idx="15">
                  <c:v>6.3E-2</c:v>
                </c:pt>
                <c:pt idx="16">
                  <c:v>6.83E-2</c:v>
                </c:pt>
                <c:pt idx="17">
                  <c:v>7.2700000000000001E-2</c:v>
                </c:pt>
                <c:pt idx="18">
                  <c:v>6.4199999999999993E-2</c:v>
                </c:pt>
                <c:pt idx="19">
                  <c:v>5.3499999999999999E-2</c:v>
                </c:pt>
                <c:pt idx="20">
                  <c:v>4.24E-2</c:v>
                </c:pt>
                <c:pt idx="21">
                  <c:v>3.3000000000000002E-2</c:v>
                </c:pt>
                <c:pt idx="22">
                  <c:v>2.24E-2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C-4A94-885D-02E38906087D}"/>
            </c:ext>
          </c:extLst>
        </c:ser>
        <c:ser>
          <c:idx val="1"/>
          <c:order val="1"/>
          <c:tx>
            <c:strRef>
              <c:f>[95]Sheet1!$C$4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[95]Sheet1!$C$5:$C$28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6.0000000000000001E-3</c:v>
                </c:pt>
                <c:pt idx="2">
                  <c:v>3.8999999999999998E-3</c:v>
                </c:pt>
                <c:pt idx="3">
                  <c:v>3.5000000000000001E-3</c:v>
                </c:pt>
                <c:pt idx="4">
                  <c:v>5.7000000000000002E-3</c:v>
                </c:pt>
                <c:pt idx="5">
                  <c:v>1.44E-2</c:v>
                </c:pt>
                <c:pt idx="6">
                  <c:v>2.9000000000000001E-2</c:v>
                </c:pt>
                <c:pt idx="7">
                  <c:v>4.3299999999999998E-2</c:v>
                </c:pt>
                <c:pt idx="8">
                  <c:v>4.87E-2</c:v>
                </c:pt>
                <c:pt idx="9">
                  <c:v>4.87E-2</c:v>
                </c:pt>
                <c:pt idx="10">
                  <c:v>5.0900000000000001E-2</c:v>
                </c:pt>
                <c:pt idx="11">
                  <c:v>5.3499999999999999E-2</c:v>
                </c:pt>
                <c:pt idx="12">
                  <c:v>5.74E-2</c:v>
                </c:pt>
                <c:pt idx="13">
                  <c:v>5.9400000000000001E-2</c:v>
                </c:pt>
                <c:pt idx="14">
                  <c:v>6.6699999999999995E-2</c:v>
                </c:pt>
                <c:pt idx="15">
                  <c:v>7.0400000000000004E-2</c:v>
                </c:pt>
                <c:pt idx="16">
                  <c:v>8.1600000000000006E-2</c:v>
                </c:pt>
                <c:pt idx="17">
                  <c:v>9.0899999999999995E-2</c:v>
                </c:pt>
                <c:pt idx="18">
                  <c:v>7.7799999999999994E-2</c:v>
                </c:pt>
                <c:pt idx="19">
                  <c:v>5.7599999999999998E-2</c:v>
                </c:pt>
                <c:pt idx="20">
                  <c:v>4.6800000000000001E-2</c:v>
                </c:pt>
                <c:pt idx="21">
                  <c:v>3.56E-2</c:v>
                </c:pt>
                <c:pt idx="22">
                  <c:v>2.4E-2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C-4A94-885D-02E38906087D}"/>
            </c:ext>
          </c:extLst>
        </c:ser>
        <c:ser>
          <c:idx val="2"/>
          <c:order val="2"/>
          <c:tx>
            <c:strRef>
              <c:f>[95]Sheet1!$D$4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[95]Sheet1!$D$5:$D$28</c:f>
              <c:numCache>
                <c:formatCode>General</c:formatCode>
                <c:ptCount val="24"/>
                <c:pt idx="0">
                  <c:v>8.3999999999999995E-3</c:v>
                </c:pt>
                <c:pt idx="1">
                  <c:v>5.7000000000000002E-3</c:v>
                </c:pt>
                <c:pt idx="2">
                  <c:v>4.1999999999999997E-3</c:v>
                </c:pt>
                <c:pt idx="3">
                  <c:v>4.4000000000000003E-3</c:v>
                </c:pt>
                <c:pt idx="4">
                  <c:v>7.7000000000000002E-3</c:v>
                </c:pt>
                <c:pt idx="5">
                  <c:v>1.8800000000000001E-2</c:v>
                </c:pt>
                <c:pt idx="6">
                  <c:v>4.3099999999999999E-2</c:v>
                </c:pt>
                <c:pt idx="7">
                  <c:v>5.5199999999999999E-2</c:v>
                </c:pt>
                <c:pt idx="8">
                  <c:v>5.0999999999999997E-2</c:v>
                </c:pt>
                <c:pt idx="9">
                  <c:v>4.9500000000000002E-2</c:v>
                </c:pt>
                <c:pt idx="10">
                  <c:v>5.1200000000000002E-2</c:v>
                </c:pt>
                <c:pt idx="11">
                  <c:v>5.3499999999999999E-2</c:v>
                </c:pt>
                <c:pt idx="12">
                  <c:v>5.74E-2</c:v>
                </c:pt>
                <c:pt idx="13">
                  <c:v>5.9400000000000001E-2</c:v>
                </c:pt>
                <c:pt idx="14">
                  <c:v>6.3700000000000007E-2</c:v>
                </c:pt>
                <c:pt idx="15">
                  <c:v>6.6699999999999995E-2</c:v>
                </c:pt>
                <c:pt idx="16">
                  <c:v>7.4899999999999994E-2</c:v>
                </c:pt>
                <c:pt idx="17">
                  <c:v>8.1799999999999998E-2</c:v>
                </c:pt>
                <c:pt idx="18">
                  <c:v>7.0999999999999994E-2</c:v>
                </c:pt>
                <c:pt idx="19">
                  <c:v>5.5599999999999997E-2</c:v>
                </c:pt>
                <c:pt idx="20">
                  <c:v>4.4600000000000001E-2</c:v>
                </c:pt>
                <c:pt idx="21">
                  <c:v>3.4299999999999997E-2</c:v>
                </c:pt>
                <c:pt idx="22">
                  <c:v>2.3199999999999998E-2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C-4A94-885D-02E389060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[95]Sheet1!$H$5:$H$16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1.05</c:v>
                </c:pt>
                <c:pt idx="2">
                  <c:v>1.07</c:v>
                </c:pt>
                <c:pt idx="3">
                  <c:v>1.02</c:v>
                </c:pt>
                <c:pt idx="4">
                  <c:v>1.03</c:v>
                </c:pt>
                <c:pt idx="5">
                  <c:v>0.93</c:v>
                </c:pt>
                <c:pt idx="6">
                  <c:v>0.92</c:v>
                </c:pt>
                <c:pt idx="7">
                  <c:v>0.97</c:v>
                </c:pt>
                <c:pt idx="8">
                  <c:v>0.99</c:v>
                </c:pt>
                <c:pt idx="9">
                  <c:v>1.02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7-4FB5-8CF0-0AF84B174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[96]Sheet1!$B$5:$B$28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9.5999999999999992E-3</c:v>
                </c:pt>
                <c:pt idx="6">
                  <c:v>2.1000000000000001E-2</c:v>
                </c:pt>
                <c:pt idx="7">
                  <c:v>4.53E-2</c:v>
                </c:pt>
                <c:pt idx="8">
                  <c:v>4.9700000000000001E-2</c:v>
                </c:pt>
                <c:pt idx="9">
                  <c:v>5.3699999999999998E-2</c:v>
                </c:pt>
                <c:pt idx="10">
                  <c:v>5.7700000000000001E-2</c:v>
                </c:pt>
                <c:pt idx="11">
                  <c:v>6.3500000000000001E-2</c:v>
                </c:pt>
                <c:pt idx="12">
                  <c:v>6.9800000000000001E-2</c:v>
                </c:pt>
                <c:pt idx="13">
                  <c:v>7.0599999999999996E-2</c:v>
                </c:pt>
                <c:pt idx="14">
                  <c:v>6.9599999999999995E-2</c:v>
                </c:pt>
                <c:pt idx="15">
                  <c:v>7.3499999999999996E-2</c:v>
                </c:pt>
                <c:pt idx="16">
                  <c:v>8.3199999999999996E-2</c:v>
                </c:pt>
                <c:pt idx="17">
                  <c:v>8.9700000000000002E-2</c:v>
                </c:pt>
                <c:pt idx="18">
                  <c:v>7.1999999999999995E-2</c:v>
                </c:pt>
                <c:pt idx="19">
                  <c:v>5.0099999999999999E-2</c:v>
                </c:pt>
                <c:pt idx="20">
                  <c:v>3.9600000000000003E-2</c:v>
                </c:pt>
                <c:pt idx="21">
                  <c:v>3.1199999999999999E-2</c:v>
                </c:pt>
                <c:pt idx="22">
                  <c:v>0.02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4-4284-8DEA-623115947A6A}"/>
            </c:ext>
          </c:extLst>
        </c:ser>
        <c:ser>
          <c:idx val="1"/>
          <c:order val="1"/>
          <c:tx>
            <c:strRef>
              <c:f>[96]Sheet1!$C$4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[96]Sheet1!$C$5:$C$28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3.5999999999999999E-3</c:v>
                </c:pt>
                <c:pt idx="5">
                  <c:v>1.24E-2</c:v>
                </c:pt>
                <c:pt idx="6">
                  <c:v>4.2299999999999997E-2</c:v>
                </c:pt>
                <c:pt idx="7">
                  <c:v>6.9599999999999995E-2</c:v>
                </c:pt>
                <c:pt idx="8">
                  <c:v>7.0000000000000007E-2</c:v>
                </c:pt>
                <c:pt idx="9">
                  <c:v>6.0499999999999998E-2</c:v>
                </c:pt>
                <c:pt idx="10">
                  <c:v>6.1899999999999997E-2</c:v>
                </c:pt>
                <c:pt idx="11">
                  <c:v>6.5000000000000002E-2</c:v>
                </c:pt>
                <c:pt idx="12">
                  <c:v>6.88E-2</c:v>
                </c:pt>
                <c:pt idx="13">
                  <c:v>7.1199999999999999E-2</c:v>
                </c:pt>
                <c:pt idx="14">
                  <c:v>7.3300000000000004E-2</c:v>
                </c:pt>
                <c:pt idx="15">
                  <c:v>6.9199999999999998E-2</c:v>
                </c:pt>
                <c:pt idx="16">
                  <c:v>6.7799999999999999E-2</c:v>
                </c:pt>
                <c:pt idx="17">
                  <c:v>6.7900000000000002E-2</c:v>
                </c:pt>
                <c:pt idx="18">
                  <c:v>5.4800000000000001E-2</c:v>
                </c:pt>
                <c:pt idx="19">
                  <c:v>4.0800000000000003E-2</c:v>
                </c:pt>
                <c:pt idx="20">
                  <c:v>3.2300000000000002E-2</c:v>
                </c:pt>
                <c:pt idx="21">
                  <c:v>2.8000000000000001E-2</c:v>
                </c:pt>
                <c:pt idx="22">
                  <c:v>1.9400000000000001E-2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4-4284-8DEA-623115947A6A}"/>
            </c:ext>
          </c:extLst>
        </c:ser>
        <c:ser>
          <c:idx val="2"/>
          <c:order val="2"/>
          <c:tx>
            <c:strRef>
              <c:f>[96]Sheet1!$D$4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[96]Sheet1!$D$5:$D$28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3.8999999999999998E-3</c:v>
                </c:pt>
                <c:pt idx="5">
                  <c:v>1.11E-2</c:v>
                </c:pt>
                <c:pt idx="6">
                  <c:v>3.2500000000000001E-2</c:v>
                </c:pt>
                <c:pt idx="7">
                  <c:v>5.8400000000000001E-2</c:v>
                </c:pt>
                <c:pt idx="8">
                  <c:v>6.0699999999999997E-2</c:v>
                </c:pt>
                <c:pt idx="9">
                  <c:v>5.74E-2</c:v>
                </c:pt>
                <c:pt idx="10">
                  <c:v>0.06</c:v>
                </c:pt>
                <c:pt idx="11">
                  <c:v>6.4299999999999996E-2</c:v>
                </c:pt>
                <c:pt idx="12">
                  <c:v>6.9199999999999998E-2</c:v>
                </c:pt>
                <c:pt idx="13">
                  <c:v>7.0900000000000005E-2</c:v>
                </c:pt>
                <c:pt idx="14">
                  <c:v>7.1599999999999997E-2</c:v>
                </c:pt>
                <c:pt idx="15">
                  <c:v>7.1199999999999999E-2</c:v>
                </c:pt>
                <c:pt idx="16">
                  <c:v>7.4899999999999994E-2</c:v>
                </c:pt>
                <c:pt idx="17">
                  <c:v>7.7899999999999997E-2</c:v>
                </c:pt>
                <c:pt idx="18">
                  <c:v>6.2700000000000006E-2</c:v>
                </c:pt>
                <c:pt idx="19">
                  <c:v>4.5100000000000001E-2</c:v>
                </c:pt>
                <c:pt idx="20">
                  <c:v>3.5700000000000003E-2</c:v>
                </c:pt>
                <c:pt idx="21">
                  <c:v>2.9499999999999998E-2</c:v>
                </c:pt>
                <c:pt idx="22">
                  <c:v>1.9699999999999999E-2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4-4284-8DEA-623115947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60064"/>
        <c:axId val="165161600"/>
      </c:lineChart>
      <c:catAx>
        <c:axId val="16516006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161600"/>
        <c:crosses val="autoZero"/>
        <c:auto val="1"/>
        <c:lblAlgn val="ctr"/>
        <c:lblOffset val="100"/>
        <c:noMultiLvlLbl val="0"/>
      </c:catAx>
      <c:valAx>
        <c:axId val="1651616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16006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[96]Sheet1!$H$4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[96]Sheet1!$H$5:$H$16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1.18</c:v>
                </c:pt>
                <c:pt idx="2">
                  <c:v>1.1599999999999999</c:v>
                </c:pt>
                <c:pt idx="3">
                  <c:v>1.05</c:v>
                </c:pt>
                <c:pt idx="4">
                  <c:v>0.9</c:v>
                </c:pt>
                <c:pt idx="5">
                  <c:v>0.86</c:v>
                </c:pt>
                <c:pt idx="6">
                  <c:v>0.85</c:v>
                </c:pt>
                <c:pt idx="7">
                  <c:v>0.92</c:v>
                </c:pt>
                <c:pt idx="8">
                  <c:v>0.96</c:v>
                </c:pt>
                <c:pt idx="9">
                  <c:v>1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3-4B37-AED8-CF331D8AC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93984"/>
        <c:axId val="165212160"/>
      </c:lineChart>
      <c:catAx>
        <c:axId val="1651939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212160"/>
        <c:crosses val="autoZero"/>
        <c:auto val="1"/>
        <c:lblAlgn val="ctr"/>
        <c:lblOffset val="100"/>
        <c:noMultiLvlLbl val="0"/>
      </c:catAx>
      <c:valAx>
        <c:axId val="1652121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193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[97]Sheet1!$B$5:$B$28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3.3999999999999998E-3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4.3E-3</c:v>
                </c:pt>
                <c:pt idx="5">
                  <c:v>1.03E-2</c:v>
                </c:pt>
                <c:pt idx="6">
                  <c:v>2.35E-2</c:v>
                </c:pt>
                <c:pt idx="7">
                  <c:v>4.5400000000000003E-2</c:v>
                </c:pt>
                <c:pt idx="8">
                  <c:v>5.0200000000000002E-2</c:v>
                </c:pt>
                <c:pt idx="9">
                  <c:v>5.4399999999999997E-2</c:v>
                </c:pt>
                <c:pt idx="10">
                  <c:v>5.79E-2</c:v>
                </c:pt>
                <c:pt idx="11">
                  <c:v>6.4299999999999996E-2</c:v>
                </c:pt>
                <c:pt idx="12">
                  <c:v>6.9800000000000001E-2</c:v>
                </c:pt>
                <c:pt idx="13">
                  <c:v>7.0199999999999999E-2</c:v>
                </c:pt>
                <c:pt idx="14">
                  <c:v>6.9599999999999995E-2</c:v>
                </c:pt>
                <c:pt idx="15">
                  <c:v>7.3700000000000002E-2</c:v>
                </c:pt>
                <c:pt idx="16">
                  <c:v>8.3599999999999994E-2</c:v>
                </c:pt>
                <c:pt idx="17">
                  <c:v>8.8800000000000004E-2</c:v>
                </c:pt>
                <c:pt idx="18">
                  <c:v>7.0900000000000005E-2</c:v>
                </c:pt>
                <c:pt idx="19">
                  <c:v>4.9399999999999999E-2</c:v>
                </c:pt>
                <c:pt idx="20">
                  <c:v>3.9199999999999999E-2</c:v>
                </c:pt>
                <c:pt idx="21">
                  <c:v>0.03</c:v>
                </c:pt>
                <c:pt idx="22">
                  <c:v>1.9400000000000001E-2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5-4D3F-8AF1-A9FED3D8CF88}"/>
            </c:ext>
          </c:extLst>
        </c:ser>
        <c:ser>
          <c:idx val="1"/>
          <c:order val="1"/>
          <c:tx>
            <c:strRef>
              <c:f>[97]Sheet1!$C$4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[97]Sheet1!$C$5:$C$28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4.1000000000000003E-3</c:v>
                </c:pt>
                <c:pt idx="5">
                  <c:v>1.44E-2</c:v>
                </c:pt>
                <c:pt idx="6">
                  <c:v>4.3099999999999999E-2</c:v>
                </c:pt>
                <c:pt idx="7">
                  <c:v>6.9099999999999995E-2</c:v>
                </c:pt>
                <c:pt idx="8">
                  <c:v>7.2599999999999998E-2</c:v>
                </c:pt>
                <c:pt idx="9">
                  <c:v>6.3700000000000007E-2</c:v>
                </c:pt>
                <c:pt idx="10">
                  <c:v>6.3200000000000006E-2</c:v>
                </c:pt>
                <c:pt idx="11">
                  <c:v>6.6500000000000004E-2</c:v>
                </c:pt>
                <c:pt idx="12">
                  <c:v>6.9500000000000006E-2</c:v>
                </c:pt>
                <c:pt idx="13">
                  <c:v>7.0800000000000002E-2</c:v>
                </c:pt>
                <c:pt idx="14">
                  <c:v>7.1599999999999997E-2</c:v>
                </c:pt>
                <c:pt idx="15">
                  <c:v>6.93E-2</c:v>
                </c:pt>
                <c:pt idx="16">
                  <c:v>6.7699999999999996E-2</c:v>
                </c:pt>
                <c:pt idx="17">
                  <c:v>6.6400000000000001E-2</c:v>
                </c:pt>
                <c:pt idx="18">
                  <c:v>5.3100000000000001E-2</c:v>
                </c:pt>
                <c:pt idx="19">
                  <c:v>3.9399999999999998E-2</c:v>
                </c:pt>
                <c:pt idx="20">
                  <c:v>3.1199999999999999E-2</c:v>
                </c:pt>
                <c:pt idx="21">
                  <c:v>2.5700000000000001E-2</c:v>
                </c:pt>
                <c:pt idx="22">
                  <c:v>1.78E-2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5-4D3F-8AF1-A9FED3D8CF88}"/>
            </c:ext>
          </c:extLst>
        </c:ser>
        <c:ser>
          <c:idx val="2"/>
          <c:order val="2"/>
          <c:tx>
            <c:strRef>
              <c:f>[97]Sheet1!$D$4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[97]Sheet1!$D$5:$D$28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2E-3</c:v>
                </c:pt>
                <c:pt idx="4">
                  <c:v>4.1999999999999997E-3</c:v>
                </c:pt>
                <c:pt idx="5">
                  <c:v>1.26E-2</c:v>
                </c:pt>
                <c:pt idx="6">
                  <c:v>3.4099999999999998E-2</c:v>
                </c:pt>
                <c:pt idx="7">
                  <c:v>5.8200000000000002E-2</c:v>
                </c:pt>
                <c:pt idx="8">
                  <c:v>6.2300000000000001E-2</c:v>
                </c:pt>
                <c:pt idx="9">
                  <c:v>5.9400000000000001E-2</c:v>
                </c:pt>
                <c:pt idx="10">
                  <c:v>6.08E-2</c:v>
                </c:pt>
                <c:pt idx="11">
                  <c:v>6.5500000000000003E-2</c:v>
                </c:pt>
                <c:pt idx="12">
                  <c:v>6.9599999999999995E-2</c:v>
                </c:pt>
                <c:pt idx="13">
                  <c:v>7.0499999999999993E-2</c:v>
                </c:pt>
                <c:pt idx="14">
                  <c:v>7.0699999999999999E-2</c:v>
                </c:pt>
                <c:pt idx="15">
                  <c:v>7.1300000000000002E-2</c:v>
                </c:pt>
                <c:pt idx="16">
                  <c:v>7.4999999999999997E-2</c:v>
                </c:pt>
                <c:pt idx="17">
                  <c:v>7.6700000000000004E-2</c:v>
                </c:pt>
                <c:pt idx="18">
                  <c:v>6.13E-2</c:v>
                </c:pt>
                <c:pt idx="19">
                  <c:v>4.3999999999999997E-2</c:v>
                </c:pt>
                <c:pt idx="20">
                  <c:v>3.49E-2</c:v>
                </c:pt>
                <c:pt idx="21">
                  <c:v>2.7699999999999999E-2</c:v>
                </c:pt>
                <c:pt idx="22">
                  <c:v>1.8499999999999999E-2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5-4D3F-8AF1-A9FED3D8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[97]Sheet1!$H$5:$H$16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0.95</c:v>
                </c:pt>
                <c:pt idx="5">
                  <c:v>0.89</c:v>
                </c:pt>
                <c:pt idx="6">
                  <c:v>0.86</c:v>
                </c:pt>
                <c:pt idx="7">
                  <c:v>0.92</c:v>
                </c:pt>
                <c:pt idx="8">
                  <c:v>0.91</c:v>
                </c:pt>
                <c:pt idx="9">
                  <c:v>1.0900000000000001</c:v>
                </c:pt>
                <c:pt idx="10">
                  <c:v>1.1000000000000001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C-451D-ADEA-7DBA8BD4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[97]Sheet1!$B$5:$B$28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3.3999999999999998E-3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4.3E-3</c:v>
                </c:pt>
                <c:pt idx="5">
                  <c:v>1.03E-2</c:v>
                </c:pt>
                <c:pt idx="6">
                  <c:v>2.35E-2</c:v>
                </c:pt>
                <c:pt idx="7">
                  <c:v>4.5400000000000003E-2</c:v>
                </c:pt>
                <c:pt idx="8">
                  <c:v>5.0200000000000002E-2</c:v>
                </c:pt>
                <c:pt idx="9">
                  <c:v>5.4399999999999997E-2</c:v>
                </c:pt>
                <c:pt idx="10">
                  <c:v>5.79E-2</c:v>
                </c:pt>
                <c:pt idx="11">
                  <c:v>6.4299999999999996E-2</c:v>
                </c:pt>
                <c:pt idx="12">
                  <c:v>6.9800000000000001E-2</c:v>
                </c:pt>
                <c:pt idx="13">
                  <c:v>7.0199999999999999E-2</c:v>
                </c:pt>
                <c:pt idx="14">
                  <c:v>6.9599999999999995E-2</c:v>
                </c:pt>
                <c:pt idx="15">
                  <c:v>7.3700000000000002E-2</c:v>
                </c:pt>
                <c:pt idx="16">
                  <c:v>8.3599999999999994E-2</c:v>
                </c:pt>
                <c:pt idx="17">
                  <c:v>8.8800000000000004E-2</c:v>
                </c:pt>
                <c:pt idx="18">
                  <c:v>7.0900000000000005E-2</c:v>
                </c:pt>
                <c:pt idx="19">
                  <c:v>4.9399999999999999E-2</c:v>
                </c:pt>
                <c:pt idx="20">
                  <c:v>3.9199999999999999E-2</c:v>
                </c:pt>
                <c:pt idx="21">
                  <c:v>0.03</c:v>
                </c:pt>
                <c:pt idx="22">
                  <c:v>1.9400000000000001E-2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F-4958-BB8B-C71B687E0A9B}"/>
            </c:ext>
          </c:extLst>
        </c:ser>
        <c:ser>
          <c:idx val="1"/>
          <c:order val="1"/>
          <c:tx>
            <c:strRef>
              <c:f>[97]Sheet1!$C$4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[97]Sheet1!$C$5:$C$28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4.1000000000000003E-3</c:v>
                </c:pt>
                <c:pt idx="5">
                  <c:v>1.44E-2</c:v>
                </c:pt>
                <c:pt idx="6">
                  <c:v>4.3099999999999999E-2</c:v>
                </c:pt>
                <c:pt idx="7">
                  <c:v>6.9099999999999995E-2</c:v>
                </c:pt>
                <c:pt idx="8">
                  <c:v>7.2599999999999998E-2</c:v>
                </c:pt>
                <c:pt idx="9">
                  <c:v>6.3700000000000007E-2</c:v>
                </c:pt>
                <c:pt idx="10">
                  <c:v>6.3200000000000006E-2</c:v>
                </c:pt>
                <c:pt idx="11">
                  <c:v>6.6500000000000004E-2</c:v>
                </c:pt>
                <c:pt idx="12">
                  <c:v>6.9500000000000006E-2</c:v>
                </c:pt>
                <c:pt idx="13">
                  <c:v>7.0800000000000002E-2</c:v>
                </c:pt>
                <c:pt idx="14">
                  <c:v>7.1599999999999997E-2</c:v>
                </c:pt>
                <c:pt idx="15">
                  <c:v>6.93E-2</c:v>
                </c:pt>
                <c:pt idx="16">
                  <c:v>6.7699999999999996E-2</c:v>
                </c:pt>
                <c:pt idx="17">
                  <c:v>6.6400000000000001E-2</c:v>
                </c:pt>
                <c:pt idx="18">
                  <c:v>5.3100000000000001E-2</c:v>
                </c:pt>
                <c:pt idx="19">
                  <c:v>3.9399999999999998E-2</c:v>
                </c:pt>
                <c:pt idx="20">
                  <c:v>3.1199999999999999E-2</c:v>
                </c:pt>
                <c:pt idx="21">
                  <c:v>2.5700000000000001E-2</c:v>
                </c:pt>
                <c:pt idx="22">
                  <c:v>1.78E-2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F-4958-BB8B-C71B687E0A9B}"/>
            </c:ext>
          </c:extLst>
        </c:ser>
        <c:ser>
          <c:idx val="2"/>
          <c:order val="2"/>
          <c:tx>
            <c:strRef>
              <c:f>[97]Sheet1!$D$4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[97]Sheet1!$D$5:$D$28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2E-3</c:v>
                </c:pt>
                <c:pt idx="4">
                  <c:v>4.1999999999999997E-3</c:v>
                </c:pt>
                <c:pt idx="5">
                  <c:v>1.26E-2</c:v>
                </c:pt>
                <c:pt idx="6">
                  <c:v>3.4099999999999998E-2</c:v>
                </c:pt>
                <c:pt idx="7">
                  <c:v>5.8200000000000002E-2</c:v>
                </c:pt>
                <c:pt idx="8">
                  <c:v>6.2300000000000001E-2</c:v>
                </c:pt>
                <c:pt idx="9">
                  <c:v>5.9400000000000001E-2</c:v>
                </c:pt>
                <c:pt idx="10">
                  <c:v>6.08E-2</c:v>
                </c:pt>
                <c:pt idx="11">
                  <c:v>6.5500000000000003E-2</c:v>
                </c:pt>
                <c:pt idx="12">
                  <c:v>6.9599999999999995E-2</c:v>
                </c:pt>
                <c:pt idx="13">
                  <c:v>7.0499999999999993E-2</c:v>
                </c:pt>
                <c:pt idx="14">
                  <c:v>7.0699999999999999E-2</c:v>
                </c:pt>
                <c:pt idx="15">
                  <c:v>7.1300000000000002E-2</c:v>
                </c:pt>
                <c:pt idx="16">
                  <c:v>7.4999999999999997E-2</c:v>
                </c:pt>
                <c:pt idx="17">
                  <c:v>7.6700000000000004E-2</c:v>
                </c:pt>
                <c:pt idx="18">
                  <c:v>6.13E-2</c:v>
                </c:pt>
                <c:pt idx="19">
                  <c:v>4.3999999999999997E-2</c:v>
                </c:pt>
                <c:pt idx="20">
                  <c:v>3.49E-2</c:v>
                </c:pt>
                <c:pt idx="21">
                  <c:v>2.7699999999999999E-2</c:v>
                </c:pt>
                <c:pt idx="22">
                  <c:v>1.8499999999999999E-2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F-4958-BB8B-C71B687E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[97]Sheet1!$H$5:$H$16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0.95</c:v>
                </c:pt>
                <c:pt idx="5">
                  <c:v>0.89</c:v>
                </c:pt>
                <c:pt idx="6">
                  <c:v>0.86</c:v>
                </c:pt>
                <c:pt idx="7">
                  <c:v>0.92</c:v>
                </c:pt>
                <c:pt idx="8">
                  <c:v>0.91</c:v>
                </c:pt>
                <c:pt idx="9">
                  <c:v>1.0900000000000001</c:v>
                </c:pt>
                <c:pt idx="10">
                  <c:v>1.1000000000000001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C-4E81-A3FD-E98CD93B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[99]Sheet1!$B$5:$B$28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5.4999999999999997E-3</c:v>
                </c:pt>
                <c:pt idx="2">
                  <c:v>3.5000000000000001E-3</c:v>
                </c:pt>
                <c:pt idx="3">
                  <c:v>2.3999999999999998E-3</c:v>
                </c:pt>
                <c:pt idx="4">
                  <c:v>3.3999999999999998E-3</c:v>
                </c:pt>
                <c:pt idx="5">
                  <c:v>6.0000000000000001E-3</c:v>
                </c:pt>
                <c:pt idx="6">
                  <c:v>1.1599999999999999E-2</c:v>
                </c:pt>
                <c:pt idx="7">
                  <c:v>3.8100000000000002E-2</c:v>
                </c:pt>
                <c:pt idx="8">
                  <c:v>4.99E-2</c:v>
                </c:pt>
                <c:pt idx="9">
                  <c:v>5.4399999999999997E-2</c:v>
                </c:pt>
                <c:pt idx="10">
                  <c:v>6.3399999999999998E-2</c:v>
                </c:pt>
                <c:pt idx="11">
                  <c:v>7.0199999999999999E-2</c:v>
                </c:pt>
                <c:pt idx="12">
                  <c:v>7.4200000000000002E-2</c:v>
                </c:pt>
                <c:pt idx="13">
                  <c:v>7.6200000000000004E-2</c:v>
                </c:pt>
                <c:pt idx="14">
                  <c:v>7.22E-2</c:v>
                </c:pt>
                <c:pt idx="15">
                  <c:v>7.0900000000000005E-2</c:v>
                </c:pt>
                <c:pt idx="16">
                  <c:v>7.6499999999999999E-2</c:v>
                </c:pt>
                <c:pt idx="17">
                  <c:v>7.9399999999999998E-2</c:v>
                </c:pt>
                <c:pt idx="18">
                  <c:v>7.0499999999999993E-2</c:v>
                </c:pt>
                <c:pt idx="19">
                  <c:v>5.0500000000000003E-2</c:v>
                </c:pt>
                <c:pt idx="20">
                  <c:v>3.7100000000000001E-2</c:v>
                </c:pt>
                <c:pt idx="21">
                  <c:v>3.3599999999999998E-2</c:v>
                </c:pt>
                <c:pt idx="22">
                  <c:v>2.5600000000000001E-2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73C-922E-FCCBFB46AF11}"/>
            </c:ext>
          </c:extLst>
        </c:ser>
        <c:ser>
          <c:idx val="1"/>
          <c:order val="1"/>
          <c:tx>
            <c:strRef>
              <c:f>[99]Sheet1!$C$4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[99]Sheet1!$C$5:$C$28</c:f>
              <c:numCache>
                <c:formatCode>General</c:formatCode>
                <c:ptCount val="24"/>
                <c:pt idx="0">
                  <c:v>1.01E-2</c:v>
                </c:pt>
                <c:pt idx="1">
                  <c:v>6.8999999999999999E-3</c:v>
                </c:pt>
                <c:pt idx="2">
                  <c:v>4.4999999999999997E-3</c:v>
                </c:pt>
                <c:pt idx="3">
                  <c:v>2.2000000000000001E-3</c:v>
                </c:pt>
                <c:pt idx="4">
                  <c:v>2.2000000000000001E-3</c:v>
                </c:pt>
                <c:pt idx="5">
                  <c:v>5.5999999999999999E-3</c:v>
                </c:pt>
                <c:pt idx="6">
                  <c:v>1.3899999999999999E-2</c:v>
                </c:pt>
                <c:pt idx="7">
                  <c:v>2.4299999999999999E-2</c:v>
                </c:pt>
                <c:pt idx="8">
                  <c:v>3.1600000000000003E-2</c:v>
                </c:pt>
                <c:pt idx="9">
                  <c:v>3.6700000000000003E-2</c:v>
                </c:pt>
                <c:pt idx="10">
                  <c:v>5.11E-2</c:v>
                </c:pt>
                <c:pt idx="11">
                  <c:v>6.5600000000000006E-2</c:v>
                </c:pt>
                <c:pt idx="12">
                  <c:v>7.6799999999999993E-2</c:v>
                </c:pt>
                <c:pt idx="13">
                  <c:v>8.1699999999999995E-2</c:v>
                </c:pt>
                <c:pt idx="14">
                  <c:v>8.1600000000000006E-2</c:v>
                </c:pt>
                <c:pt idx="15">
                  <c:v>8.0500000000000002E-2</c:v>
                </c:pt>
                <c:pt idx="16">
                  <c:v>8.0500000000000002E-2</c:v>
                </c:pt>
                <c:pt idx="17">
                  <c:v>7.9399999999999998E-2</c:v>
                </c:pt>
                <c:pt idx="18">
                  <c:v>7.0499999999999993E-2</c:v>
                </c:pt>
                <c:pt idx="19">
                  <c:v>6.3200000000000006E-2</c:v>
                </c:pt>
                <c:pt idx="20">
                  <c:v>5.11E-2</c:v>
                </c:pt>
                <c:pt idx="21">
                  <c:v>3.9699999999999999E-2</c:v>
                </c:pt>
                <c:pt idx="22">
                  <c:v>2.5000000000000001E-2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73C-922E-FCCBFB46AF11}"/>
            </c:ext>
          </c:extLst>
        </c:ser>
        <c:ser>
          <c:idx val="2"/>
          <c:order val="2"/>
          <c:tx>
            <c:strRef>
              <c:f>[99]Sheet1!$D$4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[99]Sheet1!$D$5:$D$28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6.1999999999999998E-3</c:v>
                </c:pt>
                <c:pt idx="2">
                  <c:v>4.0000000000000001E-3</c:v>
                </c:pt>
                <c:pt idx="3">
                  <c:v>2.3E-3</c:v>
                </c:pt>
                <c:pt idx="4">
                  <c:v>2.8E-3</c:v>
                </c:pt>
                <c:pt idx="5">
                  <c:v>5.7999999999999996E-3</c:v>
                </c:pt>
                <c:pt idx="6">
                  <c:v>1.2800000000000001E-2</c:v>
                </c:pt>
                <c:pt idx="7">
                  <c:v>3.1E-2</c:v>
                </c:pt>
                <c:pt idx="8">
                  <c:v>4.0399999999999998E-2</c:v>
                </c:pt>
                <c:pt idx="9">
                  <c:v>4.5199999999999997E-2</c:v>
                </c:pt>
                <c:pt idx="10">
                  <c:v>5.7000000000000002E-2</c:v>
                </c:pt>
                <c:pt idx="11">
                  <c:v>6.7799999999999999E-2</c:v>
                </c:pt>
                <c:pt idx="12">
                  <c:v>7.5499999999999998E-2</c:v>
                </c:pt>
                <c:pt idx="13">
                  <c:v>7.9100000000000004E-2</c:v>
                </c:pt>
                <c:pt idx="14">
                  <c:v>7.6999999999999999E-2</c:v>
                </c:pt>
                <c:pt idx="15">
                  <c:v>7.5899999999999995E-2</c:v>
                </c:pt>
                <c:pt idx="16">
                  <c:v>7.8600000000000003E-2</c:v>
                </c:pt>
                <c:pt idx="17">
                  <c:v>7.9500000000000001E-2</c:v>
                </c:pt>
                <c:pt idx="18">
                  <c:v>7.0499999999999993E-2</c:v>
                </c:pt>
                <c:pt idx="19">
                  <c:v>5.7000000000000002E-2</c:v>
                </c:pt>
                <c:pt idx="20">
                  <c:v>4.4299999999999999E-2</c:v>
                </c:pt>
                <c:pt idx="21">
                  <c:v>3.6700000000000003E-2</c:v>
                </c:pt>
                <c:pt idx="22">
                  <c:v>2.53E-2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73C-922E-FCCBFB46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54272"/>
        <c:axId val="165255808"/>
      </c:lineChart>
      <c:catAx>
        <c:axId val="1652542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255808"/>
        <c:crosses val="autoZero"/>
        <c:auto val="1"/>
        <c:lblAlgn val="ctr"/>
        <c:lblOffset val="100"/>
        <c:noMultiLvlLbl val="0"/>
      </c:catAx>
      <c:valAx>
        <c:axId val="1652558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25427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2E-3</c:v>
                </c:pt>
                <c:pt idx="2">
                  <c:v>1.5E-3</c:v>
                </c:pt>
                <c:pt idx="3">
                  <c:v>1.2999999999999999E-3</c:v>
                </c:pt>
                <c:pt idx="4">
                  <c:v>3.2000000000000002E-3</c:v>
                </c:pt>
                <c:pt idx="5">
                  <c:v>6.7999999999999996E-3</c:v>
                </c:pt>
                <c:pt idx="6">
                  <c:v>1.77E-2</c:v>
                </c:pt>
                <c:pt idx="7">
                  <c:v>3.5900000000000001E-2</c:v>
                </c:pt>
                <c:pt idx="8">
                  <c:v>5.16E-2</c:v>
                </c:pt>
                <c:pt idx="9">
                  <c:v>6.2E-2</c:v>
                </c:pt>
                <c:pt idx="10">
                  <c:v>7.0999999999999994E-2</c:v>
                </c:pt>
                <c:pt idx="11">
                  <c:v>7.5499999999999998E-2</c:v>
                </c:pt>
                <c:pt idx="12">
                  <c:v>7.7899999999999997E-2</c:v>
                </c:pt>
                <c:pt idx="13">
                  <c:v>7.6499999999999999E-2</c:v>
                </c:pt>
                <c:pt idx="14">
                  <c:v>7.7899999999999997E-2</c:v>
                </c:pt>
                <c:pt idx="15">
                  <c:v>8.4199999999999997E-2</c:v>
                </c:pt>
                <c:pt idx="16">
                  <c:v>8.1299999999999997E-2</c:v>
                </c:pt>
                <c:pt idx="17">
                  <c:v>7.46E-2</c:v>
                </c:pt>
                <c:pt idx="18">
                  <c:v>6.0600000000000001E-2</c:v>
                </c:pt>
                <c:pt idx="19">
                  <c:v>4.6399999999999997E-2</c:v>
                </c:pt>
                <c:pt idx="20">
                  <c:v>4.0800000000000003E-2</c:v>
                </c:pt>
                <c:pt idx="21">
                  <c:v>2.5999999999999999E-2</c:v>
                </c:pt>
                <c:pt idx="22">
                  <c:v>1.52E-2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0-4B2B-8FEF-AD872DB01126}"/>
            </c:ext>
          </c:extLst>
        </c:ser>
        <c:ser>
          <c:idx val="1"/>
          <c:order val="1"/>
          <c:tx>
            <c:strRef>
              <c:f>[10]Sheet1!$C$4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2.3E-3</c:v>
                </c:pt>
                <c:pt idx="2">
                  <c:v>1.5E-3</c:v>
                </c:pt>
                <c:pt idx="3">
                  <c:v>8.9999999999999998E-4</c:v>
                </c:pt>
                <c:pt idx="4">
                  <c:v>1.4E-3</c:v>
                </c:pt>
                <c:pt idx="5">
                  <c:v>4.1000000000000003E-3</c:v>
                </c:pt>
                <c:pt idx="6">
                  <c:v>1.83E-2</c:v>
                </c:pt>
                <c:pt idx="7">
                  <c:v>3.8800000000000001E-2</c:v>
                </c:pt>
                <c:pt idx="8">
                  <c:v>5.7000000000000002E-2</c:v>
                </c:pt>
                <c:pt idx="9">
                  <c:v>6.7000000000000004E-2</c:v>
                </c:pt>
                <c:pt idx="10">
                  <c:v>7.4800000000000005E-2</c:v>
                </c:pt>
                <c:pt idx="11">
                  <c:v>8.14E-2</c:v>
                </c:pt>
                <c:pt idx="12">
                  <c:v>8.4199999999999997E-2</c:v>
                </c:pt>
                <c:pt idx="13">
                  <c:v>7.8700000000000006E-2</c:v>
                </c:pt>
                <c:pt idx="14">
                  <c:v>7.4300000000000005E-2</c:v>
                </c:pt>
                <c:pt idx="15">
                  <c:v>7.3899999999999993E-2</c:v>
                </c:pt>
                <c:pt idx="16">
                  <c:v>7.3800000000000004E-2</c:v>
                </c:pt>
                <c:pt idx="17">
                  <c:v>7.2700000000000001E-2</c:v>
                </c:pt>
                <c:pt idx="18">
                  <c:v>6.0900000000000003E-2</c:v>
                </c:pt>
                <c:pt idx="19">
                  <c:v>4.7300000000000002E-2</c:v>
                </c:pt>
                <c:pt idx="20">
                  <c:v>3.4200000000000001E-2</c:v>
                </c:pt>
                <c:pt idx="21">
                  <c:v>2.5899999999999999E-2</c:v>
                </c:pt>
                <c:pt idx="22">
                  <c:v>1.46E-2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0-4B2B-8FEF-AD872DB01126}"/>
            </c:ext>
          </c:extLst>
        </c:ser>
        <c:ser>
          <c:idx val="2"/>
          <c:order val="2"/>
          <c:tx>
            <c:strRef>
              <c:f>[10]Sheet1!$D$4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1.5E-3</c:v>
                </c:pt>
                <c:pt idx="3">
                  <c:v>1.1000000000000001E-3</c:v>
                </c:pt>
                <c:pt idx="4">
                  <c:v>2.3E-3</c:v>
                </c:pt>
                <c:pt idx="5">
                  <c:v>5.4000000000000003E-3</c:v>
                </c:pt>
                <c:pt idx="6">
                  <c:v>1.7999999999999999E-2</c:v>
                </c:pt>
                <c:pt idx="7">
                  <c:v>3.7400000000000003E-2</c:v>
                </c:pt>
                <c:pt idx="8">
                  <c:v>5.4300000000000001E-2</c:v>
                </c:pt>
                <c:pt idx="9">
                  <c:v>6.4600000000000005E-2</c:v>
                </c:pt>
                <c:pt idx="10">
                  <c:v>7.2999999999999995E-2</c:v>
                </c:pt>
                <c:pt idx="11">
                  <c:v>7.85E-2</c:v>
                </c:pt>
                <c:pt idx="12">
                  <c:v>8.1100000000000005E-2</c:v>
                </c:pt>
                <c:pt idx="13">
                  <c:v>7.7600000000000002E-2</c:v>
                </c:pt>
                <c:pt idx="14">
                  <c:v>7.6100000000000001E-2</c:v>
                </c:pt>
                <c:pt idx="15">
                  <c:v>7.9000000000000001E-2</c:v>
                </c:pt>
                <c:pt idx="16">
                  <c:v>7.7499999999999999E-2</c:v>
                </c:pt>
                <c:pt idx="17">
                  <c:v>7.3599999999999999E-2</c:v>
                </c:pt>
                <c:pt idx="18">
                  <c:v>6.0699999999999997E-2</c:v>
                </c:pt>
                <c:pt idx="19">
                  <c:v>4.6899999999999997E-2</c:v>
                </c:pt>
                <c:pt idx="20">
                  <c:v>3.7400000000000003E-2</c:v>
                </c:pt>
                <c:pt idx="21">
                  <c:v>2.5899999999999999E-2</c:v>
                </c:pt>
                <c:pt idx="22">
                  <c:v>1.49E-2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0-4B2B-8FEF-AD872DB01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[99]Sheet1!$H$4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[99]Sheet1!$H$5:$H$16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0.81</c:v>
                </c:pt>
                <c:pt idx="5">
                  <c:v>0.78</c:v>
                </c:pt>
                <c:pt idx="6">
                  <c:v>0.76</c:v>
                </c:pt>
                <c:pt idx="7">
                  <c:v>1.01</c:v>
                </c:pt>
                <c:pt idx="8">
                  <c:v>1.1299999999999999</c:v>
                </c:pt>
                <c:pt idx="9">
                  <c:v>1.1599999999999999</c:v>
                </c:pt>
                <c:pt idx="10">
                  <c:v>1.1599999999999999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2-415C-8AC0-36827AB24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67712"/>
        <c:axId val="165285888"/>
      </c:lineChart>
      <c:catAx>
        <c:axId val="1652677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285888"/>
        <c:crosses val="autoZero"/>
        <c:auto val="1"/>
        <c:lblAlgn val="ctr"/>
        <c:lblOffset val="100"/>
        <c:noMultiLvlLbl val="0"/>
      </c:catAx>
      <c:valAx>
        <c:axId val="1652858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267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[98]Sheet1!$B$5:$B$28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4.7000000000000002E-3</c:v>
                </c:pt>
                <c:pt idx="2">
                  <c:v>3.0000000000000001E-3</c:v>
                </c:pt>
                <c:pt idx="3">
                  <c:v>1.9E-3</c:v>
                </c:pt>
                <c:pt idx="4">
                  <c:v>2.8E-3</c:v>
                </c:pt>
                <c:pt idx="5">
                  <c:v>5.5999999999999999E-3</c:v>
                </c:pt>
                <c:pt idx="6">
                  <c:v>1.2200000000000001E-2</c:v>
                </c:pt>
                <c:pt idx="7">
                  <c:v>3.4000000000000002E-2</c:v>
                </c:pt>
                <c:pt idx="8">
                  <c:v>4.4600000000000001E-2</c:v>
                </c:pt>
                <c:pt idx="9">
                  <c:v>5.1900000000000002E-2</c:v>
                </c:pt>
                <c:pt idx="10">
                  <c:v>5.7799999999999997E-2</c:v>
                </c:pt>
                <c:pt idx="11">
                  <c:v>7.1300000000000002E-2</c:v>
                </c:pt>
                <c:pt idx="12">
                  <c:v>7.5899999999999995E-2</c:v>
                </c:pt>
                <c:pt idx="13">
                  <c:v>7.6700000000000004E-2</c:v>
                </c:pt>
                <c:pt idx="14">
                  <c:v>7.6899999999999996E-2</c:v>
                </c:pt>
                <c:pt idx="15">
                  <c:v>7.3999999999999996E-2</c:v>
                </c:pt>
                <c:pt idx="16">
                  <c:v>7.7499999999999999E-2</c:v>
                </c:pt>
                <c:pt idx="17">
                  <c:v>8.4400000000000003E-2</c:v>
                </c:pt>
                <c:pt idx="18">
                  <c:v>7.2400000000000006E-2</c:v>
                </c:pt>
                <c:pt idx="19">
                  <c:v>5.3499999999999999E-2</c:v>
                </c:pt>
                <c:pt idx="20">
                  <c:v>3.8300000000000001E-2</c:v>
                </c:pt>
                <c:pt idx="21">
                  <c:v>3.1600000000000003E-2</c:v>
                </c:pt>
                <c:pt idx="22">
                  <c:v>2.4500000000000001E-2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C-43E0-BFEB-0EECD21DCA1C}"/>
            </c:ext>
          </c:extLst>
        </c:ser>
        <c:ser>
          <c:idx val="1"/>
          <c:order val="1"/>
          <c:tx>
            <c:strRef>
              <c:f>[98]Sheet1!$C$4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[98]Sheet1!$C$5:$C$28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6.8999999999999999E-3</c:v>
                </c:pt>
                <c:pt idx="2">
                  <c:v>4.4999999999999997E-3</c:v>
                </c:pt>
                <c:pt idx="3">
                  <c:v>2.2000000000000001E-3</c:v>
                </c:pt>
                <c:pt idx="4">
                  <c:v>2.0999999999999999E-3</c:v>
                </c:pt>
                <c:pt idx="5">
                  <c:v>5.4999999999999997E-3</c:v>
                </c:pt>
                <c:pt idx="6">
                  <c:v>1.35E-2</c:v>
                </c:pt>
                <c:pt idx="7">
                  <c:v>2.53E-2</c:v>
                </c:pt>
                <c:pt idx="8">
                  <c:v>3.3599999999999998E-2</c:v>
                </c:pt>
                <c:pt idx="9">
                  <c:v>3.6299999999999999E-2</c:v>
                </c:pt>
                <c:pt idx="10">
                  <c:v>4.8800000000000003E-2</c:v>
                </c:pt>
                <c:pt idx="11">
                  <c:v>6.6199999999999995E-2</c:v>
                </c:pt>
                <c:pt idx="12">
                  <c:v>7.7899999999999997E-2</c:v>
                </c:pt>
                <c:pt idx="13">
                  <c:v>7.9899999999999999E-2</c:v>
                </c:pt>
                <c:pt idx="14">
                  <c:v>8.2100000000000006E-2</c:v>
                </c:pt>
                <c:pt idx="15">
                  <c:v>8.1199999999999994E-2</c:v>
                </c:pt>
                <c:pt idx="16">
                  <c:v>8.0799999999999997E-2</c:v>
                </c:pt>
                <c:pt idx="17">
                  <c:v>8.1000000000000003E-2</c:v>
                </c:pt>
                <c:pt idx="18">
                  <c:v>6.83E-2</c:v>
                </c:pt>
                <c:pt idx="19">
                  <c:v>6.08E-2</c:v>
                </c:pt>
                <c:pt idx="20">
                  <c:v>5.1200000000000002E-2</c:v>
                </c:pt>
                <c:pt idx="21">
                  <c:v>3.8699999999999998E-2</c:v>
                </c:pt>
                <c:pt idx="22">
                  <c:v>2.69E-2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C-43E0-BFEB-0EECD21DCA1C}"/>
            </c:ext>
          </c:extLst>
        </c:ser>
        <c:ser>
          <c:idx val="2"/>
          <c:order val="2"/>
          <c:tx>
            <c:strRef>
              <c:f>[98]Sheet1!$D$4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[98]Sheet1!$D$5:$D$28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5.8999999999999999E-3</c:v>
                </c:pt>
                <c:pt idx="2">
                  <c:v>3.8E-3</c:v>
                </c:pt>
                <c:pt idx="3">
                  <c:v>2.0999999999999999E-3</c:v>
                </c:pt>
                <c:pt idx="4">
                  <c:v>2.3999999999999998E-3</c:v>
                </c:pt>
                <c:pt idx="5">
                  <c:v>5.5999999999999999E-3</c:v>
                </c:pt>
                <c:pt idx="6">
                  <c:v>1.29E-2</c:v>
                </c:pt>
                <c:pt idx="7">
                  <c:v>2.9399999999999999E-2</c:v>
                </c:pt>
                <c:pt idx="8">
                  <c:v>3.8699999999999998E-2</c:v>
                </c:pt>
                <c:pt idx="9">
                  <c:v>4.36E-2</c:v>
                </c:pt>
                <c:pt idx="10">
                  <c:v>5.2999999999999999E-2</c:v>
                </c:pt>
                <c:pt idx="11">
                  <c:v>6.8599999999999994E-2</c:v>
                </c:pt>
                <c:pt idx="12">
                  <c:v>7.6999999999999999E-2</c:v>
                </c:pt>
                <c:pt idx="13">
                  <c:v>7.8399999999999997E-2</c:v>
                </c:pt>
                <c:pt idx="14">
                  <c:v>7.9699999999999993E-2</c:v>
                </c:pt>
                <c:pt idx="15">
                  <c:v>7.7799999999999994E-2</c:v>
                </c:pt>
                <c:pt idx="16">
                  <c:v>7.9299999999999995E-2</c:v>
                </c:pt>
                <c:pt idx="17">
                  <c:v>8.2600000000000007E-2</c:v>
                </c:pt>
                <c:pt idx="18">
                  <c:v>7.0300000000000001E-2</c:v>
                </c:pt>
                <c:pt idx="19">
                  <c:v>5.74E-2</c:v>
                </c:pt>
                <c:pt idx="20">
                  <c:v>4.5199999999999997E-2</c:v>
                </c:pt>
                <c:pt idx="21">
                  <c:v>3.5400000000000001E-2</c:v>
                </c:pt>
                <c:pt idx="22">
                  <c:v>2.58E-2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C-43E0-BFEB-0EECD21DC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[98]Sheet1!$H$5:$H$16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B-43EB-92AE-67021ABCD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[100]Sheet1!$B$5:$B$28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4.4000000000000003E-3</c:v>
                </c:pt>
                <c:pt idx="2">
                  <c:v>3.0000000000000001E-3</c:v>
                </c:pt>
                <c:pt idx="3">
                  <c:v>2.2000000000000001E-3</c:v>
                </c:pt>
                <c:pt idx="4">
                  <c:v>2.8999999999999998E-3</c:v>
                </c:pt>
                <c:pt idx="5">
                  <c:v>6.4000000000000003E-3</c:v>
                </c:pt>
                <c:pt idx="6">
                  <c:v>1.9099999999999999E-2</c:v>
                </c:pt>
                <c:pt idx="7">
                  <c:v>3.5900000000000001E-2</c:v>
                </c:pt>
                <c:pt idx="8">
                  <c:v>4.4600000000000001E-2</c:v>
                </c:pt>
                <c:pt idx="9">
                  <c:v>4.7100000000000003E-2</c:v>
                </c:pt>
                <c:pt idx="10">
                  <c:v>5.4800000000000001E-2</c:v>
                </c:pt>
                <c:pt idx="11">
                  <c:v>6.0499999999999998E-2</c:v>
                </c:pt>
                <c:pt idx="12">
                  <c:v>6.5199999999999994E-2</c:v>
                </c:pt>
                <c:pt idx="13">
                  <c:v>6.9800000000000001E-2</c:v>
                </c:pt>
                <c:pt idx="14">
                  <c:v>7.46E-2</c:v>
                </c:pt>
                <c:pt idx="15">
                  <c:v>8.2299999999999998E-2</c:v>
                </c:pt>
                <c:pt idx="16">
                  <c:v>9.6500000000000002E-2</c:v>
                </c:pt>
                <c:pt idx="17">
                  <c:v>0.1007</c:v>
                </c:pt>
                <c:pt idx="18">
                  <c:v>7.2599999999999998E-2</c:v>
                </c:pt>
                <c:pt idx="19">
                  <c:v>4.7E-2</c:v>
                </c:pt>
                <c:pt idx="20">
                  <c:v>3.73E-2</c:v>
                </c:pt>
                <c:pt idx="21">
                  <c:v>3.1300000000000001E-2</c:v>
                </c:pt>
                <c:pt idx="22">
                  <c:v>2.1999999999999999E-2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4-48E3-9EFE-5F5773FBD738}"/>
            </c:ext>
          </c:extLst>
        </c:ser>
        <c:ser>
          <c:idx val="1"/>
          <c:order val="1"/>
          <c:tx>
            <c:strRef>
              <c:f>[100]Sheet1!$C$4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[100]Sheet1!$C$5:$C$28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7.3000000000000001E-3</c:v>
                </c:pt>
                <c:pt idx="2">
                  <c:v>6.1999999999999998E-3</c:v>
                </c:pt>
                <c:pt idx="3">
                  <c:v>5.7999999999999996E-3</c:v>
                </c:pt>
                <c:pt idx="4">
                  <c:v>8.8999999999999999E-3</c:v>
                </c:pt>
                <c:pt idx="5">
                  <c:v>1.7899999999999999E-2</c:v>
                </c:pt>
                <c:pt idx="6">
                  <c:v>4.8800000000000003E-2</c:v>
                </c:pt>
                <c:pt idx="7">
                  <c:v>7.6700000000000004E-2</c:v>
                </c:pt>
                <c:pt idx="8">
                  <c:v>7.1199999999999999E-2</c:v>
                </c:pt>
                <c:pt idx="9">
                  <c:v>6.2199999999999998E-2</c:v>
                </c:pt>
                <c:pt idx="10">
                  <c:v>5.6399999999999999E-2</c:v>
                </c:pt>
                <c:pt idx="11">
                  <c:v>6.0100000000000001E-2</c:v>
                </c:pt>
                <c:pt idx="12">
                  <c:v>5.9799999999999999E-2</c:v>
                </c:pt>
                <c:pt idx="13">
                  <c:v>6.3500000000000001E-2</c:v>
                </c:pt>
                <c:pt idx="14">
                  <c:v>6.6600000000000006E-2</c:v>
                </c:pt>
                <c:pt idx="15">
                  <c:v>6.5500000000000003E-2</c:v>
                </c:pt>
                <c:pt idx="16">
                  <c:v>6.7900000000000002E-2</c:v>
                </c:pt>
                <c:pt idx="17">
                  <c:v>6.4399999999999999E-2</c:v>
                </c:pt>
                <c:pt idx="18">
                  <c:v>5.1299999999999998E-2</c:v>
                </c:pt>
                <c:pt idx="19">
                  <c:v>4.0099999999999997E-2</c:v>
                </c:pt>
                <c:pt idx="20">
                  <c:v>3.3399999999999999E-2</c:v>
                </c:pt>
                <c:pt idx="21">
                  <c:v>2.5100000000000001E-2</c:v>
                </c:pt>
                <c:pt idx="22">
                  <c:v>1.9E-2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4-48E3-9EFE-5F5773FBD738}"/>
            </c:ext>
          </c:extLst>
        </c:ser>
        <c:ser>
          <c:idx val="2"/>
          <c:order val="2"/>
          <c:tx>
            <c:strRef>
              <c:f>[100]Sheet1!$D$4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[100]Sheet1!$D$5:$D$28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5.4999999999999997E-3</c:v>
                </c:pt>
                <c:pt idx="2">
                  <c:v>4.4000000000000003E-3</c:v>
                </c:pt>
                <c:pt idx="3">
                  <c:v>3.7000000000000002E-3</c:v>
                </c:pt>
                <c:pt idx="4">
                  <c:v>5.4000000000000003E-3</c:v>
                </c:pt>
                <c:pt idx="5">
                  <c:v>1.1299999999999999E-2</c:v>
                </c:pt>
                <c:pt idx="6">
                  <c:v>3.2199999999999999E-2</c:v>
                </c:pt>
                <c:pt idx="7">
                  <c:v>5.45E-2</c:v>
                </c:pt>
                <c:pt idx="8">
                  <c:v>5.6800000000000003E-2</c:v>
                </c:pt>
                <c:pt idx="9">
                  <c:v>5.4699999999999999E-2</c:v>
                </c:pt>
                <c:pt idx="10">
                  <c:v>5.6899999999999999E-2</c:v>
                </c:pt>
                <c:pt idx="11">
                  <c:v>6.1499999999999999E-2</c:v>
                </c:pt>
                <c:pt idx="12">
                  <c:v>6.3899999999999998E-2</c:v>
                </c:pt>
                <c:pt idx="13">
                  <c:v>6.7299999999999999E-2</c:v>
                </c:pt>
                <c:pt idx="14">
                  <c:v>7.1400000000000005E-2</c:v>
                </c:pt>
                <c:pt idx="15">
                  <c:v>7.46E-2</c:v>
                </c:pt>
                <c:pt idx="16">
                  <c:v>8.2600000000000007E-2</c:v>
                </c:pt>
                <c:pt idx="17">
                  <c:v>8.3500000000000005E-2</c:v>
                </c:pt>
                <c:pt idx="18">
                  <c:v>6.25E-2</c:v>
                </c:pt>
                <c:pt idx="19">
                  <c:v>4.3400000000000001E-2</c:v>
                </c:pt>
                <c:pt idx="20">
                  <c:v>3.5299999999999998E-2</c:v>
                </c:pt>
                <c:pt idx="21">
                  <c:v>2.8199999999999999E-2</c:v>
                </c:pt>
                <c:pt idx="22">
                  <c:v>2.0299999999999999E-2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4-48E3-9EFE-5F5773FB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6784"/>
        <c:axId val="165448320"/>
      </c:lineChart>
      <c:catAx>
        <c:axId val="16544678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448320"/>
        <c:crosses val="autoZero"/>
        <c:auto val="1"/>
        <c:lblAlgn val="ctr"/>
        <c:lblOffset val="100"/>
        <c:noMultiLvlLbl val="0"/>
      </c:catAx>
      <c:valAx>
        <c:axId val="1654483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446784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89" l="0.25" r="0.25" t="0.75000000000000289" header="0.30000000000000032" footer="0.30000000000000032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37"/>
          <c:w val="0.81524141593509025"/>
          <c:h val="0.47196940795718673"/>
        </c:manualLayout>
      </c:layout>
      <c:lineChart>
        <c:grouping val="standard"/>
        <c:varyColors val="0"/>
        <c:ser>
          <c:idx val="0"/>
          <c:order val="0"/>
          <c:tx>
            <c:strRef>
              <c:f>[100]Sheet1!$H$4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[100]Sheet1!$H$5:$H$16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1.26</c:v>
                </c:pt>
                <c:pt idx="2">
                  <c:v>1.23</c:v>
                </c:pt>
                <c:pt idx="3">
                  <c:v>1.1000000000000001</c:v>
                </c:pt>
                <c:pt idx="4">
                  <c:v>0.94</c:v>
                </c:pt>
                <c:pt idx="5">
                  <c:v>0.84</c:v>
                </c:pt>
                <c:pt idx="6">
                  <c:v>0.79</c:v>
                </c:pt>
                <c:pt idx="7">
                  <c:v>0.94</c:v>
                </c:pt>
                <c:pt idx="8">
                  <c:v>1</c:v>
                </c:pt>
                <c:pt idx="9">
                  <c:v>0.98</c:v>
                </c:pt>
                <c:pt idx="10">
                  <c:v>0.9</c:v>
                </c:pt>
                <c:pt idx="1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E-4A05-80CE-4EFDFB54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60224"/>
        <c:axId val="165482496"/>
      </c:lineChart>
      <c:catAx>
        <c:axId val="1654602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482496"/>
        <c:crosses val="autoZero"/>
        <c:auto val="1"/>
        <c:lblAlgn val="ctr"/>
        <c:lblOffset val="100"/>
        <c:noMultiLvlLbl val="0"/>
      </c:catAx>
      <c:valAx>
        <c:axId val="1654824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460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[101]Sheet1!$B$5:$B$28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4.0000000000000001E-3</c:v>
                </c:pt>
                <c:pt idx="2">
                  <c:v>2.8E-3</c:v>
                </c:pt>
                <c:pt idx="3">
                  <c:v>2.3999999999999998E-3</c:v>
                </c:pt>
                <c:pt idx="4">
                  <c:v>2.8999999999999998E-3</c:v>
                </c:pt>
                <c:pt idx="5">
                  <c:v>7.1000000000000004E-3</c:v>
                </c:pt>
                <c:pt idx="6">
                  <c:v>1.9E-2</c:v>
                </c:pt>
                <c:pt idx="7">
                  <c:v>3.49E-2</c:v>
                </c:pt>
                <c:pt idx="8">
                  <c:v>4.41E-2</c:v>
                </c:pt>
                <c:pt idx="9">
                  <c:v>4.8399999999999999E-2</c:v>
                </c:pt>
                <c:pt idx="10">
                  <c:v>5.91E-2</c:v>
                </c:pt>
                <c:pt idx="11">
                  <c:v>6.5600000000000006E-2</c:v>
                </c:pt>
                <c:pt idx="12">
                  <c:v>6.7799999999999999E-2</c:v>
                </c:pt>
                <c:pt idx="13">
                  <c:v>7.1599999999999997E-2</c:v>
                </c:pt>
                <c:pt idx="14">
                  <c:v>7.5300000000000006E-2</c:v>
                </c:pt>
                <c:pt idx="15">
                  <c:v>8.2400000000000001E-2</c:v>
                </c:pt>
                <c:pt idx="16">
                  <c:v>9.2499999999999999E-2</c:v>
                </c:pt>
                <c:pt idx="17">
                  <c:v>9.7699999999999995E-2</c:v>
                </c:pt>
                <c:pt idx="18">
                  <c:v>7.0999999999999994E-2</c:v>
                </c:pt>
                <c:pt idx="19">
                  <c:v>4.5600000000000002E-2</c:v>
                </c:pt>
                <c:pt idx="20">
                  <c:v>3.6799999999999999E-2</c:v>
                </c:pt>
                <c:pt idx="21">
                  <c:v>3.04E-2</c:v>
                </c:pt>
                <c:pt idx="22">
                  <c:v>2.0500000000000001E-2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5-4656-82F9-6C2D63E7DB95}"/>
            </c:ext>
          </c:extLst>
        </c:ser>
        <c:ser>
          <c:idx val="1"/>
          <c:order val="1"/>
          <c:tx>
            <c:strRef>
              <c:f>[101]Sheet1!$C$4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[101]Sheet1!$C$5:$C$28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6.7000000000000002E-3</c:v>
                </c:pt>
                <c:pt idx="2">
                  <c:v>5.7999999999999996E-3</c:v>
                </c:pt>
                <c:pt idx="3">
                  <c:v>4.5999999999999999E-3</c:v>
                </c:pt>
                <c:pt idx="4">
                  <c:v>7.9000000000000008E-3</c:v>
                </c:pt>
                <c:pt idx="5">
                  <c:v>1.89E-2</c:v>
                </c:pt>
                <c:pt idx="6">
                  <c:v>5.0700000000000002E-2</c:v>
                </c:pt>
                <c:pt idx="7">
                  <c:v>7.8899999999999998E-2</c:v>
                </c:pt>
                <c:pt idx="8">
                  <c:v>7.5300000000000006E-2</c:v>
                </c:pt>
                <c:pt idx="9">
                  <c:v>6.4399999999999999E-2</c:v>
                </c:pt>
                <c:pt idx="10">
                  <c:v>6.0499999999999998E-2</c:v>
                </c:pt>
                <c:pt idx="11">
                  <c:v>6.4000000000000001E-2</c:v>
                </c:pt>
                <c:pt idx="12">
                  <c:v>6.2399999999999997E-2</c:v>
                </c:pt>
                <c:pt idx="13">
                  <c:v>6.4799999999999996E-2</c:v>
                </c:pt>
                <c:pt idx="14">
                  <c:v>6.5500000000000003E-2</c:v>
                </c:pt>
                <c:pt idx="15">
                  <c:v>6.4600000000000005E-2</c:v>
                </c:pt>
                <c:pt idx="16">
                  <c:v>6.5500000000000003E-2</c:v>
                </c:pt>
                <c:pt idx="17">
                  <c:v>6.3100000000000003E-2</c:v>
                </c:pt>
                <c:pt idx="18">
                  <c:v>4.9700000000000001E-2</c:v>
                </c:pt>
                <c:pt idx="19">
                  <c:v>3.7900000000000003E-2</c:v>
                </c:pt>
                <c:pt idx="20">
                  <c:v>2.92E-2</c:v>
                </c:pt>
                <c:pt idx="21">
                  <c:v>2.2499999999999999E-2</c:v>
                </c:pt>
                <c:pt idx="22">
                  <c:v>1.6299999999999999E-2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5-4656-82F9-6C2D63E7DB95}"/>
            </c:ext>
          </c:extLst>
        </c:ser>
        <c:ser>
          <c:idx val="2"/>
          <c:order val="2"/>
          <c:tx>
            <c:strRef>
              <c:f>[101]Sheet1!$D$4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[101]Sheet1!$D$5:$D$28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5.1000000000000004E-3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5.1999999999999998E-3</c:v>
                </c:pt>
                <c:pt idx="5">
                  <c:v>1.24E-2</c:v>
                </c:pt>
                <c:pt idx="6">
                  <c:v>3.3500000000000002E-2</c:v>
                </c:pt>
                <c:pt idx="7">
                  <c:v>5.5300000000000002E-2</c:v>
                </c:pt>
                <c:pt idx="8">
                  <c:v>5.8599999999999999E-2</c:v>
                </c:pt>
                <c:pt idx="9">
                  <c:v>5.5800000000000002E-2</c:v>
                </c:pt>
                <c:pt idx="10">
                  <c:v>5.8700000000000002E-2</c:v>
                </c:pt>
                <c:pt idx="11">
                  <c:v>6.4600000000000005E-2</c:v>
                </c:pt>
                <c:pt idx="12">
                  <c:v>6.6199999999999995E-2</c:v>
                </c:pt>
                <c:pt idx="13">
                  <c:v>6.8599999999999994E-2</c:v>
                </c:pt>
                <c:pt idx="14">
                  <c:v>7.0000000000000007E-2</c:v>
                </c:pt>
                <c:pt idx="15">
                  <c:v>7.4499999999999997E-2</c:v>
                </c:pt>
                <c:pt idx="16">
                  <c:v>8.0500000000000002E-2</c:v>
                </c:pt>
                <c:pt idx="17">
                  <c:v>8.1799999999999998E-2</c:v>
                </c:pt>
                <c:pt idx="18">
                  <c:v>6.1199999999999997E-2</c:v>
                </c:pt>
                <c:pt idx="19">
                  <c:v>4.2200000000000001E-2</c:v>
                </c:pt>
                <c:pt idx="20">
                  <c:v>3.3399999999999999E-2</c:v>
                </c:pt>
                <c:pt idx="21">
                  <c:v>2.7E-2</c:v>
                </c:pt>
                <c:pt idx="22">
                  <c:v>1.8700000000000001E-2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5-4656-82F9-6C2D63E7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[101]Sheet1!$H$5:$H$16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0.97</c:v>
                </c:pt>
                <c:pt idx="2">
                  <c:v>1.01</c:v>
                </c:pt>
                <c:pt idx="4">
                  <c:v>0.9</c:v>
                </c:pt>
                <c:pt idx="5">
                  <c:v>0.91</c:v>
                </c:pt>
                <c:pt idx="7">
                  <c:v>0.99</c:v>
                </c:pt>
                <c:pt idx="8">
                  <c:v>0.99</c:v>
                </c:pt>
                <c:pt idx="9">
                  <c:v>1.08</c:v>
                </c:pt>
                <c:pt idx="10">
                  <c:v>1.07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6-499A-B489-8D53A790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[101]Sheet1!$B$5:$B$28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4.0000000000000001E-3</c:v>
                </c:pt>
                <c:pt idx="2">
                  <c:v>2.8E-3</c:v>
                </c:pt>
                <c:pt idx="3">
                  <c:v>2.3999999999999998E-3</c:v>
                </c:pt>
                <c:pt idx="4">
                  <c:v>2.8999999999999998E-3</c:v>
                </c:pt>
                <c:pt idx="5">
                  <c:v>7.1000000000000004E-3</c:v>
                </c:pt>
                <c:pt idx="6">
                  <c:v>1.9E-2</c:v>
                </c:pt>
                <c:pt idx="7">
                  <c:v>3.49E-2</c:v>
                </c:pt>
                <c:pt idx="8">
                  <c:v>4.41E-2</c:v>
                </c:pt>
                <c:pt idx="9">
                  <c:v>4.8399999999999999E-2</c:v>
                </c:pt>
                <c:pt idx="10">
                  <c:v>5.91E-2</c:v>
                </c:pt>
                <c:pt idx="11">
                  <c:v>6.5600000000000006E-2</c:v>
                </c:pt>
                <c:pt idx="12">
                  <c:v>6.7799999999999999E-2</c:v>
                </c:pt>
                <c:pt idx="13">
                  <c:v>7.1599999999999997E-2</c:v>
                </c:pt>
                <c:pt idx="14">
                  <c:v>7.5300000000000006E-2</c:v>
                </c:pt>
                <c:pt idx="15">
                  <c:v>8.2400000000000001E-2</c:v>
                </c:pt>
                <c:pt idx="16">
                  <c:v>9.2499999999999999E-2</c:v>
                </c:pt>
                <c:pt idx="17">
                  <c:v>9.7699999999999995E-2</c:v>
                </c:pt>
                <c:pt idx="18">
                  <c:v>7.0999999999999994E-2</c:v>
                </c:pt>
                <c:pt idx="19">
                  <c:v>4.5600000000000002E-2</c:v>
                </c:pt>
                <c:pt idx="20">
                  <c:v>3.6799999999999999E-2</c:v>
                </c:pt>
                <c:pt idx="21">
                  <c:v>3.04E-2</c:v>
                </c:pt>
                <c:pt idx="22">
                  <c:v>2.0500000000000001E-2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F-451B-BF99-E08062A654AC}"/>
            </c:ext>
          </c:extLst>
        </c:ser>
        <c:ser>
          <c:idx val="1"/>
          <c:order val="1"/>
          <c:tx>
            <c:strRef>
              <c:f>[101]Sheet1!$C$4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[101]Sheet1!$C$5:$C$28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6.7000000000000002E-3</c:v>
                </c:pt>
                <c:pt idx="2">
                  <c:v>5.7999999999999996E-3</c:v>
                </c:pt>
                <c:pt idx="3">
                  <c:v>4.5999999999999999E-3</c:v>
                </c:pt>
                <c:pt idx="4">
                  <c:v>7.9000000000000008E-3</c:v>
                </c:pt>
                <c:pt idx="5">
                  <c:v>1.89E-2</c:v>
                </c:pt>
                <c:pt idx="6">
                  <c:v>5.0700000000000002E-2</c:v>
                </c:pt>
                <c:pt idx="7">
                  <c:v>7.8899999999999998E-2</c:v>
                </c:pt>
                <c:pt idx="8">
                  <c:v>7.5300000000000006E-2</c:v>
                </c:pt>
                <c:pt idx="9">
                  <c:v>6.4399999999999999E-2</c:v>
                </c:pt>
                <c:pt idx="10">
                  <c:v>6.0499999999999998E-2</c:v>
                </c:pt>
                <c:pt idx="11">
                  <c:v>6.4000000000000001E-2</c:v>
                </c:pt>
                <c:pt idx="12">
                  <c:v>6.2399999999999997E-2</c:v>
                </c:pt>
                <c:pt idx="13">
                  <c:v>6.4799999999999996E-2</c:v>
                </c:pt>
                <c:pt idx="14">
                  <c:v>6.5500000000000003E-2</c:v>
                </c:pt>
                <c:pt idx="15">
                  <c:v>6.4600000000000005E-2</c:v>
                </c:pt>
                <c:pt idx="16">
                  <c:v>6.5500000000000003E-2</c:v>
                </c:pt>
                <c:pt idx="17">
                  <c:v>6.3100000000000003E-2</c:v>
                </c:pt>
                <c:pt idx="18">
                  <c:v>4.9700000000000001E-2</c:v>
                </c:pt>
                <c:pt idx="19">
                  <c:v>3.7900000000000003E-2</c:v>
                </c:pt>
                <c:pt idx="20">
                  <c:v>2.92E-2</c:v>
                </c:pt>
                <c:pt idx="21">
                  <c:v>2.2499999999999999E-2</c:v>
                </c:pt>
                <c:pt idx="22">
                  <c:v>1.6299999999999999E-2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F-451B-BF99-E08062A654AC}"/>
            </c:ext>
          </c:extLst>
        </c:ser>
        <c:ser>
          <c:idx val="2"/>
          <c:order val="2"/>
          <c:tx>
            <c:strRef>
              <c:f>[101]Sheet1!$D$4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[101]Sheet1!$D$5:$D$28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5.1000000000000004E-3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5.1999999999999998E-3</c:v>
                </c:pt>
                <c:pt idx="5">
                  <c:v>1.24E-2</c:v>
                </c:pt>
                <c:pt idx="6">
                  <c:v>3.3500000000000002E-2</c:v>
                </c:pt>
                <c:pt idx="7">
                  <c:v>5.5300000000000002E-2</c:v>
                </c:pt>
                <c:pt idx="8">
                  <c:v>5.8599999999999999E-2</c:v>
                </c:pt>
                <c:pt idx="9">
                  <c:v>5.5800000000000002E-2</c:v>
                </c:pt>
                <c:pt idx="10">
                  <c:v>5.8700000000000002E-2</c:v>
                </c:pt>
                <c:pt idx="11">
                  <c:v>6.4600000000000005E-2</c:v>
                </c:pt>
                <c:pt idx="12">
                  <c:v>6.6199999999999995E-2</c:v>
                </c:pt>
                <c:pt idx="13">
                  <c:v>6.8599999999999994E-2</c:v>
                </c:pt>
                <c:pt idx="14">
                  <c:v>7.0000000000000007E-2</c:v>
                </c:pt>
                <c:pt idx="15">
                  <c:v>7.4499999999999997E-2</c:v>
                </c:pt>
                <c:pt idx="16">
                  <c:v>8.0500000000000002E-2</c:v>
                </c:pt>
                <c:pt idx="17">
                  <c:v>8.1799999999999998E-2</c:v>
                </c:pt>
                <c:pt idx="18">
                  <c:v>6.1199999999999997E-2</c:v>
                </c:pt>
                <c:pt idx="19">
                  <c:v>4.2200000000000001E-2</c:v>
                </c:pt>
                <c:pt idx="20">
                  <c:v>3.3399999999999999E-2</c:v>
                </c:pt>
                <c:pt idx="21">
                  <c:v>2.7E-2</c:v>
                </c:pt>
                <c:pt idx="22">
                  <c:v>1.8700000000000001E-2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F-451B-BF99-E08062A6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[101]Sheet1!$H$5:$H$16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0.97</c:v>
                </c:pt>
                <c:pt idx="2">
                  <c:v>1.01</c:v>
                </c:pt>
                <c:pt idx="4">
                  <c:v>0.9</c:v>
                </c:pt>
                <c:pt idx="5">
                  <c:v>0.91</c:v>
                </c:pt>
                <c:pt idx="7">
                  <c:v>0.99</c:v>
                </c:pt>
                <c:pt idx="8">
                  <c:v>0.99</c:v>
                </c:pt>
                <c:pt idx="9">
                  <c:v>1.08</c:v>
                </c:pt>
                <c:pt idx="10">
                  <c:v>1.07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7-4F28-ADC2-743281E71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[102]Sheet1!$B$5:$B$28</c:f>
              <c:numCache>
                <c:formatCode>General</c:formatCode>
                <c:ptCount val="24"/>
                <c:pt idx="0">
                  <c:v>1.4500000000000001E-2</c:v>
                </c:pt>
                <c:pt idx="1">
                  <c:v>1.35E-2</c:v>
                </c:pt>
                <c:pt idx="2">
                  <c:v>1.3299999999999999E-2</c:v>
                </c:pt>
                <c:pt idx="3">
                  <c:v>1.3899999999999999E-2</c:v>
                </c:pt>
                <c:pt idx="4">
                  <c:v>1.5599999999999999E-2</c:v>
                </c:pt>
                <c:pt idx="5">
                  <c:v>2.07E-2</c:v>
                </c:pt>
                <c:pt idx="6">
                  <c:v>3.6499999999999998E-2</c:v>
                </c:pt>
                <c:pt idx="7">
                  <c:v>6.0199999999999997E-2</c:v>
                </c:pt>
                <c:pt idx="8">
                  <c:v>6.0299999999999999E-2</c:v>
                </c:pt>
                <c:pt idx="9">
                  <c:v>6.1699999999999998E-2</c:v>
                </c:pt>
                <c:pt idx="10">
                  <c:v>6.4500000000000002E-2</c:v>
                </c:pt>
                <c:pt idx="11">
                  <c:v>6.59E-2</c:v>
                </c:pt>
                <c:pt idx="12">
                  <c:v>6.6400000000000001E-2</c:v>
                </c:pt>
                <c:pt idx="13">
                  <c:v>6.3399999999999998E-2</c:v>
                </c:pt>
                <c:pt idx="14">
                  <c:v>5.9799999999999999E-2</c:v>
                </c:pt>
                <c:pt idx="15">
                  <c:v>5.8400000000000001E-2</c:v>
                </c:pt>
                <c:pt idx="16">
                  <c:v>6.2E-2</c:v>
                </c:pt>
                <c:pt idx="17">
                  <c:v>6.1899999999999997E-2</c:v>
                </c:pt>
                <c:pt idx="18">
                  <c:v>5.0200000000000002E-2</c:v>
                </c:pt>
                <c:pt idx="19">
                  <c:v>3.9800000000000002E-2</c:v>
                </c:pt>
                <c:pt idx="20">
                  <c:v>3.27E-2</c:v>
                </c:pt>
                <c:pt idx="21">
                  <c:v>2.6499999999999999E-2</c:v>
                </c:pt>
                <c:pt idx="22">
                  <c:v>2.1299999999999999E-2</c:v>
                </c:pt>
                <c:pt idx="23">
                  <c:v>1.7299999999999999E-2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E-4161-8F1A-E0145EEDB672}"/>
            </c:ext>
          </c:extLst>
        </c:ser>
        <c:ser>
          <c:idx val="1"/>
          <c:order val="1"/>
          <c:tx>
            <c:strRef>
              <c:f>[102]Sheet1!$C$4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[102]Sheet1!$C$5:$C$28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3.8999999999999998E-3</c:v>
                </c:pt>
                <c:pt idx="2">
                  <c:v>2.5999999999999999E-3</c:v>
                </c:pt>
                <c:pt idx="3">
                  <c:v>1.9E-3</c:v>
                </c:pt>
                <c:pt idx="4">
                  <c:v>2.8E-3</c:v>
                </c:pt>
                <c:pt idx="5">
                  <c:v>6.6E-3</c:v>
                </c:pt>
                <c:pt idx="6">
                  <c:v>2.1499999999999998E-2</c:v>
                </c:pt>
                <c:pt idx="7">
                  <c:v>3.73E-2</c:v>
                </c:pt>
                <c:pt idx="8">
                  <c:v>5.0299999999999997E-2</c:v>
                </c:pt>
                <c:pt idx="9">
                  <c:v>5.1299999999999998E-2</c:v>
                </c:pt>
                <c:pt idx="10">
                  <c:v>5.5E-2</c:v>
                </c:pt>
                <c:pt idx="11">
                  <c:v>6.3299999999999995E-2</c:v>
                </c:pt>
                <c:pt idx="12">
                  <c:v>6.9099999999999995E-2</c:v>
                </c:pt>
                <c:pt idx="13">
                  <c:v>7.1499999999999994E-2</c:v>
                </c:pt>
                <c:pt idx="14">
                  <c:v>7.3700000000000002E-2</c:v>
                </c:pt>
                <c:pt idx="15">
                  <c:v>8.1000000000000003E-2</c:v>
                </c:pt>
                <c:pt idx="16">
                  <c:v>8.7300000000000003E-2</c:v>
                </c:pt>
                <c:pt idx="17">
                  <c:v>8.8999999999999996E-2</c:v>
                </c:pt>
                <c:pt idx="18">
                  <c:v>7.0199999999999999E-2</c:v>
                </c:pt>
                <c:pt idx="19">
                  <c:v>5.1799999999999999E-2</c:v>
                </c:pt>
                <c:pt idx="20">
                  <c:v>4.1000000000000002E-2</c:v>
                </c:pt>
                <c:pt idx="21">
                  <c:v>3.04E-2</c:v>
                </c:pt>
                <c:pt idx="22">
                  <c:v>1.9900000000000001E-2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E-4161-8F1A-E0145EEDB672}"/>
            </c:ext>
          </c:extLst>
        </c:ser>
        <c:ser>
          <c:idx val="2"/>
          <c:order val="2"/>
          <c:tx>
            <c:strRef>
              <c:f>[102]Sheet1!$D$4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[102]Sheet1!$D$5:$D$28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4.3E-3</c:v>
                </c:pt>
                <c:pt idx="5">
                  <c:v>1.0800000000000001E-2</c:v>
                </c:pt>
                <c:pt idx="6">
                  <c:v>3.0800000000000001E-2</c:v>
                </c:pt>
                <c:pt idx="7">
                  <c:v>5.2900000000000003E-2</c:v>
                </c:pt>
                <c:pt idx="8">
                  <c:v>5.8900000000000001E-2</c:v>
                </c:pt>
                <c:pt idx="9">
                  <c:v>6.0499999999999998E-2</c:v>
                </c:pt>
                <c:pt idx="10">
                  <c:v>6.3E-2</c:v>
                </c:pt>
                <c:pt idx="11">
                  <c:v>6.8500000000000005E-2</c:v>
                </c:pt>
                <c:pt idx="12">
                  <c:v>7.2499999999999995E-2</c:v>
                </c:pt>
                <c:pt idx="13">
                  <c:v>7.1800000000000003E-2</c:v>
                </c:pt>
                <c:pt idx="14">
                  <c:v>7.0800000000000002E-2</c:v>
                </c:pt>
                <c:pt idx="15">
                  <c:v>7.3800000000000004E-2</c:v>
                </c:pt>
                <c:pt idx="16">
                  <c:v>7.85E-2</c:v>
                </c:pt>
                <c:pt idx="17">
                  <c:v>7.7899999999999997E-2</c:v>
                </c:pt>
                <c:pt idx="18">
                  <c:v>6.1100000000000002E-2</c:v>
                </c:pt>
                <c:pt idx="19">
                  <c:v>4.4900000000000002E-2</c:v>
                </c:pt>
                <c:pt idx="20">
                  <c:v>3.4500000000000003E-2</c:v>
                </c:pt>
                <c:pt idx="21">
                  <c:v>2.52E-2</c:v>
                </c:pt>
                <c:pt idx="22">
                  <c:v>1.6199999999999999E-2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E-4161-8F1A-E0145EED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[10]Sheet1!$H$5:$H$16</c:f>
              <c:numCache>
                <c:formatCode>General</c:formatCode>
                <c:ptCount val="12"/>
                <c:pt idx="0">
                  <c:v>1.19</c:v>
                </c:pt>
                <c:pt idx="1">
                  <c:v>1.36</c:v>
                </c:pt>
                <c:pt idx="2">
                  <c:v>1.4</c:v>
                </c:pt>
                <c:pt idx="3">
                  <c:v>1.19</c:v>
                </c:pt>
                <c:pt idx="4">
                  <c:v>0.92</c:v>
                </c:pt>
                <c:pt idx="5">
                  <c:v>0.78</c:v>
                </c:pt>
                <c:pt idx="6">
                  <c:v>0.82</c:v>
                </c:pt>
                <c:pt idx="7">
                  <c:v>0.77</c:v>
                </c:pt>
                <c:pt idx="8">
                  <c:v>0.66</c:v>
                </c:pt>
                <c:pt idx="9">
                  <c:v>0.89</c:v>
                </c:pt>
                <c:pt idx="10">
                  <c:v>1.05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F-4EEC-8506-6620C6A9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[102]Sheet1!$H$5:$H$16</c:f>
              <c:numCache>
                <c:formatCode>General</c:formatCode>
                <c:ptCount val="12"/>
                <c:pt idx="1">
                  <c:v>1.1100000000000001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0.94</c:v>
                </c:pt>
                <c:pt idx="6">
                  <c:v>0.88</c:v>
                </c:pt>
                <c:pt idx="7">
                  <c:v>0.96</c:v>
                </c:pt>
                <c:pt idx="8">
                  <c:v>0.91</c:v>
                </c:pt>
                <c:pt idx="9">
                  <c:v>1.04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B1D-9153-F9FADB37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[103]Sheet1!$B$5:$B$28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3.5000000000000001E-3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2.8E-3</c:v>
                </c:pt>
                <c:pt idx="5">
                  <c:v>7.6E-3</c:v>
                </c:pt>
                <c:pt idx="6">
                  <c:v>1.9699999999999999E-2</c:v>
                </c:pt>
                <c:pt idx="7">
                  <c:v>3.78E-2</c:v>
                </c:pt>
                <c:pt idx="8">
                  <c:v>4.7600000000000003E-2</c:v>
                </c:pt>
                <c:pt idx="9">
                  <c:v>5.2600000000000001E-2</c:v>
                </c:pt>
                <c:pt idx="10">
                  <c:v>5.9499999999999997E-2</c:v>
                </c:pt>
                <c:pt idx="11">
                  <c:v>6.7000000000000004E-2</c:v>
                </c:pt>
                <c:pt idx="12">
                  <c:v>7.2499999999999995E-2</c:v>
                </c:pt>
                <c:pt idx="13">
                  <c:v>7.1999999999999995E-2</c:v>
                </c:pt>
                <c:pt idx="14">
                  <c:v>7.6300000000000007E-2</c:v>
                </c:pt>
                <c:pt idx="15">
                  <c:v>8.3500000000000005E-2</c:v>
                </c:pt>
                <c:pt idx="16">
                  <c:v>9.2399999999999996E-2</c:v>
                </c:pt>
                <c:pt idx="17">
                  <c:v>9.4100000000000003E-2</c:v>
                </c:pt>
                <c:pt idx="18">
                  <c:v>6.4699999999999994E-2</c:v>
                </c:pt>
                <c:pt idx="19">
                  <c:v>4.8099999999999997E-2</c:v>
                </c:pt>
                <c:pt idx="20">
                  <c:v>3.6499999999999998E-2</c:v>
                </c:pt>
                <c:pt idx="21">
                  <c:v>2.52E-2</c:v>
                </c:pt>
                <c:pt idx="22">
                  <c:v>1.61E-2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9-42AB-BBE9-C8DFF7C3237A}"/>
            </c:ext>
          </c:extLst>
        </c:ser>
        <c:ser>
          <c:idx val="1"/>
          <c:order val="1"/>
          <c:tx>
            <c:strRef>
              <c:f>[103]Sheet1!$C$4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[103]Sheet1!$C$5:$C$28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2.8999999999999998E-3</c:v>
                </c:pt>
                <c:pt idx="3">
                  <c:v>3.0000000000000001E-3</c:v>
                </c:pt>
                <c:pt idx="4">
                  <c:v>5.8999999999999999E-3</c:v>
                </c:pt>
                <c:pt idx="5">
                  <c:v>1.6199999999999999E-2</c:v>
                </c:pt>
                <c:pt idx="6">
                  <c:v>0.04</c:v>
                </c:pt>
                <c:pt idx="7">
                  <c:v>6.5000000000000002E-2</c:v>
                </c:pt>
                <c:pt idx="8">
                  <c:v>7.4999999999999997E-2</c:v>
                </c:pt>
                <c:pt idx="9">
                  <c:v>7.0800000000000002E-2</c:v>
                </c:pt>
                <c:pt idx="10">
                  <c:v>6.9099999999999995E-2</c:v>
                </c:pt>
                <c:pt idx="11">
                  <c:v>7.1300000000000002E-2</c:v>
                </c:pt>
                <c:pt idx="12">
                  <c:v>7.5700000000000003E-2</c:v>
                </c:pt>
                <c:pt idx="13">
                  <c:v>7.2400000000000006E-2</c:v>
                </c:pt>
                <c:pt idx="14">
                  <c:v>7.0000000000000007E-2</c:v>
                </c:pt>
                <c:pt idx="15">
                  <c:v>6.7400000000000002E-2</c:v>
                </c:pt>
                <c:pt idx="16">
                  <c:v>6.2399999999999997E-2</c:v>
                </c:pt>
                <c:pt idx="17">
                  <c:v>5.79E-2</c:v>
                </c:pt>
                <c:pt idx="18">
                  <c:v>4.7300000000000002E-2</c:v>
                </c:pt>
                <c:pt idx="19">
                  <c:v>3.7499999999999999E-2</c:v>
                </c:pt>
                <c:pt idx="20">
                  <c:v>3.15E-2</c:v>
                </c:pt>
                <c:pt idx="21">
                  <c:v>2.46E-2</c:v>
                </c:pt>
                <c:pt idx="22">
                  <c:v>1.61E-2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9-42AB-BBE9-C8DFF7C3237A}"/>
            </c:ext>
          </c:extLst>
        </c:ser>
        <c:ser>
          <c:idx val="2"/>
          <c:order val="2"/>
          <c:tx>
            <c:strRef>
              <c:f>[103]Sheet1!$D$4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[103]Sheet1!$D$5:$D$28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4.3E-3</c:v>
                </c:pt>
                <c:pt idx="5">
                  <c:v>1.18E-2</c:v>
                </c:pt>
                <c:pt idx="6">
                  <c:v>2.9700000000000001E-2</c:v>
                </c:pt>
                <c:pt idx="7">
                  <c:v>5.1200000000000002E-2</c:v>
                </c:pt>
                <c:pt idx="8">
                  <c:v>6.1100000000000002E-2</c:v>
                </c:pt>
                <c:pt idx="9">
                  <c:v>6.1600000000000002E-2</c:v>
                </c:pt>
                <c:pt idx="10">
                  <c:v>6.4199999999999993E-2</c:v>
                </c:pt>
                <c:pt idx="11">
                  <c:v>6.9099999999999995E-2</c:v>
                </c:pt>
                <c:pt idx="12">
                  <c:v>7.4099999999999999E-2</c:v>
                </c:pt>
                <c:pt idx="13">
                  <c:v>7.22E-2</c:v>
                </c:pt>
                <c:pt idx="14">
                  <c:v>7.3200000000000001E-2</c:v>
                </c:pt>
                <c:pt idx="15">
                  <c:v>7.5600000000000001E-2</c:v>
                </c:pt>
                <c:pt idx="16">
                  <c:v>7.7700000000000005E-2</c:v>
                </c:pt>
                <c:pt idx="17">
                  <c:v>7.6300000000000007E-2</c:v>
                </c:pt>
                <c:pt idx="18">
                  <c:v>5.6099999999999997E-2</c:v>
                </c:pt>
                <c:pt idx="19">
                  <c:v>4.2900000000000001E-2</c:v>
                </c:pt>
                <c:pt idx="20">
                  <c:v>3.4000000000000002E-2</c:v>
                </c:pt>
                <c:pt idx="21">
                  <c:v>2.4899999999999999E-2</c:v>
                </c:pt>
                <c:pt idx="22">
                  <c:v>1.61E-2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9-42AB-BBE9-C8DFF7C32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[103]Sheet1!$H$5:$H$16</c:f>
              <c:numCache>
                <c:formatCode>General</c:formatCode>
                <c:ptCount val="12"/>
                <c:pt idx="1">
                  <c:v>0.99</c:v>
                </c:pt>
                <c:pt idx="2">
                  <c:v>1.06</c:v>
                </c:pt>
                <c:pt idx="3">
                  <c:v>0.99</c:v>
                </c:pt>
                <c:pt idx="4">
                  <c:v>1.01</c:v>
                </c:pt>
                <c:pt idx="5">
                  <c:v>1.06</c:v>
                </c:pt>
                <c:pt idx="6">
                  <c:v>0.95</c:v>
                </c:pt>
                <c:pt idx="7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B-44E6-A90C-05E13681F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[105]Sheet1!$B$5:$B$28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5.7000000000000002E-3</c:v>
                </c:pt>
                <c:pt idx="2">
                  <c:v>4.4999999999999997E-3</c:v>
                </c:pt>
                <c:pt idx="3">
                  <c:v>3.8E-3</c:v>
                </c:pt>
                <c:pt idx="4">
                  <c:v>4.4999999999999997E-3</c:v>
                </c:pt>
                <c:pt idx="5">
                  <c:v>9.1999999999999998E-3</c:v>
                </c:pt>
                <c:pt idx="6">
                  <c:v>2.3300000000000001E-2</c:v>
                </c:pt>
                <c:pt idx="7">
                  <c:v>4.2500000000000003E-2</c:v>
                </c:pt>
                <c:pt idx="8">
                  <c:v>4.7399999999999998E-2</c:v>
                </c:pt>
                <c:pt idx="9">
                  <c:v>4.8300000000000003E-2</c:v>
                </c:pt>
                <c:pt idx="10">
                  <c:v>5.5100000000000003E-2</c:v>
                </c:pt>
                <c:pt idx="11">
                  <c:v>6.2E-2</c:v>
                </c:pt>
                <c:pt idx="12">
                  <c:v>6.6900000000000001E-2</c:v>
                </c:pt>
                <c:pt idx="13">
                  <c:v>7.0599999999999996E-2</c:v>
                </c:pt>
                <c:pt idx="14">
                  <c:v>7.3400000000000007E-2</c:v>
                </c:pt>
                <c:pt idx="15">
                  <c:v>7.6600000000000001E-2</c:v>
                </c:pt>
                <c:pt idx="16">
                  <c:v>8.3400000000000002E-2</c:v>
                </c:pt>
                <c:pt idx="17">
                  <c:v>8.8499999999999995E-2</c:v>
                </c:pt>
                <c:pt idx="18">
                  <c:v>7.1900000000000006E-2</c:v>
                </c:pt>
                <c:pt idx="19">
                  <c:v>5.1200000000000002E-2</c:v>
                </c:pt>
                <c:pt idx="20">
                  <c:v>3.8300000000000001E-2</c:v>
                </c:pt>
                <c:pt idx="21">
                  <c:v>2.8799999999999999E-2</c:v>
                </c:pt>
                <c:pt idx="22">
                  <c:v>2.1100000000000001E-2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8-4E53-BC37-076D2718137E}"/>
            </c:ext>
          </c:extLst>
        </c:ser>
        <c:ser>
          <c:idx val="1"/>
          <c:order val="1"/>
          <c:tx>
            <c:strRef>
              <c:f>[105]Sheet1!$C$4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[105]Sheet1!$C$5:$C$28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4.0000000000000001E-3</c:v>
                </c:pt>
                <c:pt idx="4">
                  <c:v>6.4999999999999997E-3</c:v>
                </c:pt>
                <c:pt idx="5">
                  <c:v>1.44E-2</c:v>
                </c:pt>
                <c:pt idx="6">
                  <c:v>3.95E-2</c:v>
                </c:pt>
                <c:pt idx="7">
                  <c:v>7.2999999999999995E-2</c:v>
                </c:pt>
                <c:pt idx="8">
                  <c:v>7.4999999999999997E-2</c:v>
                </c:pt>
                <c:pt idx="9">
                  <c:v>6.7100000000000007E-2</c:v>
                </c:pt>
                <c:pt idx="10">
                  <c:v>6.4899999999999999E-2</c:v>
                </c:pt>
                <c:pt idx="11">
                  <c:v>6.5600000000000006E-2</c:v>
                </c:pt>
                <c:pt idx="12">
                  <c:v>6.6199999999999995E-2</c:v>
                </c:pt>
                <c:pt idx="13">
                  <c:v>6.6100000000000006E-2</c:v>
                </c:pt>
                <c:pt idx="14">
                  <c:v>6.9500000000000006E-2</c:v>
                </c:pt>
                <c:pt idx="15">
                  <c:v>7.0400000000000004E-2</c:v>
                </c:pt>
                <c:pt idx="16">
                  <c:v>6.5799999999999997E-2</c:v>
                </c:pt>
                <c:pt idx="17">
                  <c:v>6.2899999999999998E-2</c:v>
                </c:pt>
                <c:pt idx="18">
                  <c:v>5.4199999999999998E-2</c:v>
                </c:pt>
                <c:pt idx="19">
                  <c:v>4.1399999999999999E-2</c:v>
                </c:pt>
                <c:pt idx="20">
                  <c:v>3.0700000000000002E-2</c:v>
                </c:pt>
                <c:pt idx="21">
                  <c:v>2.2599999999999999E-2</c:v>
                </c:pt>
                <c:pt idx="22">
                  <c:v>1.54E-2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8-4E53-BC37-076D2718137E}"/>
            </c:ext>
          </c:extLst>
        </c:ser>
        <c:ser>
          <c:idx val="2"/>
          <c:order val="2"/>
          <c:tx>
            <c:strRef>
              <c:f>[105]Sheet1!$D$4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[105]Sheet1!$D$5:$D$28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3.8999999999999998E-3</c:v>
                </c:pt>
                <c:pt idx="4">
                  <c:v>5.4999999999999997E-3</c:v>
                </c:pt>
                <c:pt idx="5">
                  <c:v>1.17E-2</c:v>
                </c:pt>
                <c:pt idx="6">
                  <c:v>3.1E-2</c:v>
                </c:pt>
                <c:pt idx="7">
                  <c:v>5.6899999999999999E-2</c:v>
                </c:pt>
                <c:pt idx="8">
                  <c:v>6.0499999999999998E-2</c:v>
                </c:pt>
                <c:pt idx="9">
                  <c:v>5.7200000000000001E-2</c:v>
                </c:pt>
                <c:pt idx="10">
                  <c:v>5.9700000000000003E-2</c:v>
                </c:pt>
                <c:pt idx="11">
                  <c:v>6.3700000000000007E-2</c:v>
                </c:pt>
                <c:pt idx="12">
                  <c:v>6.6600000000000006E-2</c:v>
                </c:pt>
                <c:pt idx="13">
                  <c:v>6.8400000000000002E-2</c:v>
                </c:pt>
                <c:pt idx="14">
                  <c:v>7.1599999999999997E-2</c:v>
                </c:pt>
                <c:pt idx="15">
                  <c:v>7.3700000000000002E-2</c:v>
                </c:pt>
                <c:pt idx="16">
                  <c:v>7.4999999999999997E-2</c:v>
                </c:pt>
                <c:pt idx="17">
                  <c:v>7.6399999999999996E-2</c:v>
                </c:pt>
                <c:pt idx="18">
                  <c:v>6.3500000000000001E-2</c:v>
                </c:pt>
                <c:pt idx="19">
                  <c:v>4.65E-2</c:v>
                </c:pt>
                <c:pt idx="20">
                  <c:v>3.4700000000000002E-2</c:v>
                </c:pt>
                <c:pt idx="21">
                  <c:v>2.5899999999999999E-2</c:v>
                </c:pt>
                <c:pt idx="22">
                  <c:v>1.84E-2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8-4E53-BC37-076D27181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28704"/>
        <c:axId val="165530240"/>
      </c:lineChart>
      <c:catAx>
        <c:axId val="16552870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530240"/>
        <c:crosses val="autoZero"/>
        <c:auto val="1"/>
        <c:lblAlgn val="ctr"/>
        <c:lblOffset val="100"/>
        <c:noMultiLvlLbl val="0"/>
      </c:catAx>
      <c:valAx>
        <c:axId val="1655302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52870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[105]Sheet1!$H$4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[105]Sheet1!$H$5:$H$16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1.21</c:v>
                </c:pt>
                <c:pt idx="2">
                  <c:v>1.1499999999999999</c:v>
                </c:pt>
                <c:pt idx="3">
                  <c:v>0.97</c:v>
                </c:pt>
                <c:pt idx="4">
                  <c:v>0.94</c:v>
                </c:pt>
                <c:pt idx="5">
                  <c:v>0.85</c:v>
                </c:pt>
                <c:pt idx="6">
                  <c:v>0.82</c:v>
                </c:pt>
                <c:pt idx="7">
                  <c:v>0.95</c:v>
                </c:pt>
                <c:pt idx="8">
                  <c:v>0.98</c:v>
                </c:pt>
                <c:pt idx="9">
                  <c:v>1.01</c:v>
                </c:pt>
                <c:pt idx="10">
                  <c:v>1.01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7-4D97-93F9-D63F02EF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67424"/>
        <c:axId val="165773312"/>
      </c:lineChart>
      <c:catAx>
        <c:axId val="165767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773312"/>
        <c:crosses val="autoZero"/>
        <c:auto val="1"/>
        <c:lblAlgn val="ctr"/>
        <c:lblOffset val="100"/>
        <c:noMultiLvlLbl val="0"/>
      </c:catAx>
      <c:valAx>
        <c:axId val="16577331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76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[104]Sheet1!$B$5:$B$28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6.1000000000000004E-3</c:v>
                </c:pt>
                <c:pt idx="2">
                  <c:v>4.7999999999999996E-3</c:v>
                </c:pt>
                <c:pt idx="3">
                  <c:v>4.1000000000000003E-3</c:v>
                </c:pt>
                <c:pt idx="4">
                  <c:v>4.4000000000000003E-3</c:v>
                </c:pt>
                <c:pt idx="5">
                  <c:v>8.8999999999999999E-3</c:v>
                </c:pt>
                <c:pt idx="6">
                  <c:v>2.1999999999999999E-2</c:v>
                </c:pt>
                <c:pt idx="7">
                  <c:v>3.85E-2</c:v>
                </c:pt>
                <c:pt idx="8">
                  <c:v>4.53E-2</c:v>
                </c:pt>
                <c:pt idx="9">
                  <c:v>4.7899999999999998E-2</c:v>
                </c:pt>
                <c:pt idx="10">
                  <c:v>5.6099999999999997E-2</c:v>
                </c:pt>
                <c:pt idx="11">
                  <c:v>6.2899999999999998E-2</c:v>
                </c:pt>
                <c:pt idx="12">
                  <c:v>6.7900000000000002E-2</c:v>
                </c:pt>
                <c:pt idx="13">
                  <c:v>6.9900000000000004E-2</c:v>
                </c:pt>
                <c:pt idx="14">
                  <c:v>7.3599999999999999E-2</c:v>
                </c:pt>
                <c:pt idx="15">
                  <c:v>7.7200000000000005E-2</c:v>
                </c:pt>
                <c:pt idx="16">
                  <c:v>8.2799999999999999E-2</c:v>
                </c:pt>
                <c:pt idx="17">
                  <c:v>9.01E-2</c:v>
                </c:pt>
                <c:pt idx="18">
                  <c:v>7.2499999999999995E-2</c:v>
                </c:pt>
                <c:pt idx="19">
                  <c:v>0.05</c:v>
                </c:pt>
                <c:pt idx="20">
                  <c:v>3.8899999999999997E-2</c:v>
                </c:pt>
                <c:pt idx="21">
                  <c:v>0.03</c:v>
                </c:pt>
                <c:pt idx="22">
                  <c:v>2.2200000000000001E-2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2-458D-9BDA-A95D2C1A0E11}"/>
            </c:ext>
          </c:extLst>
        </c:ser>
        <c:ser>
          <c:idx val="1"/>
          <c:order val="1"/>
          <c:tx>
            <c:strRef>
              <c:f>[104]Sheet1!$C$4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[104]Sheet1!$C$5:$C$28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4.3E-3</c:v>
                </c:pt>
                <c:pt idx="2">
                  <c:v>3.5999999999999999E-3</c:v>
                </c:pt>
                <c:pt idx="3">
                  <c:v>4.1000000000000003E-3</c:v>
                </c:pt>
                <c:pt idx="4">
                  <c:v>6.7000000000000002E-3</c:v>
                </c:pt>
                <c:pt idx="5">
                  <c:v>1.4999999999999999E-2</c:v>
                </c:pt>
                <c:pt idx="6">
                  <c:v>3.9600000000000003E-2</c:v>
                </c:pt>
                <c:pt idx="7">
                  <c:v>6.88E-2</c:v>
                </c:pt>
                <c:pt idx="8">
                  <c:v>7.1199999999999999E-2</c:v>
                </c:pt>
                <c:pt idx="9">
                  <c:v>6.3600000000000004E-2</c:v>
                </c:pt>
                <c:pt idx="10">
                  <c:v>6.5000000000000002E-2</c:v>
                </c:pt>
                <c:pt idx="11">
                  <c:v>6.6400000000000001E-2</c:v>
                </c:pt>
                <c:pt idx="12">
                  <c:v>6.7599999999999993E-2</c:v>
                </c:pt>
                <c:pt idx="13">
                  <c:v>6.8400000000000002E-2</c:v>
                </c:pt>
                <c:pt idx="14">
                  <c:v>6.8699999999999997E-2</c:v>
                </c:pt>
                <c:pt idx="15">
                  <c:v>7.1999999999999995E-2</c:v>
                </c:pt>
                <c:pt idx="16">
                  <c:v>6.6699999999999995E-2</c:v>
                </c:pt>
                <c:pt idx="17">
                  <c:v>6.3700000000000007E-2</c:v>
                </c:pt>
                <c:pt idx="18">
                  <c:v>5.45E-2</c:v>
                </c:pt>
                <c:pt idx="19">
                  <c:v>4.1000000000000002E-2</c:v>
                </c:pt>
                <c:pt idx="20">
                  <c:v>3.2199999999999999E-2</c:v>
                </c:pt>
                <c:pt idx="21">
                  <c:v>2.3599999999999999E-2</c:v>
                </c:pt>
                <c:pt idx="22">
                  <c:v>1.5800000000000002E-2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2-458D-9BDA-A95D2C1A0E11}"/>
            </c:ext>
          </c:extLst>
        </c:ser>
        <c:ser>
          <c:idx val="2"/>
          <c:order val="2"/>
          <c:tx>
            <c:strRef>
              <c:f>[104]Sheet1!$D$4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[104]Sheet1!$D$5:$D$28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5.3E-3</c:v>
                </c:pt>
                <c:pt idx="2">
                  <c:v>4.1999999999999997E-3</c:v>
                </c:pt>
                <c:pt idx="3">
                  <c:v>4.1000000000000003E-3</c:v>
                </c:pt>
                <c:pt idx="4">
                  <c:v>5.4999999999999997E-3</c:v>
                </c:pt>
                <c:pt idx="5">
                  <c:v>1.1900000000000001E-2</c:v>
                </c:pt>
                <c:pt idx="6">
                  <c:v>3.0499999999999999E-2</c:v>
                </c:pt>
                <c:pt idx="7">
                  <c:v>5.3100000000000001E-2</c:v>
                </c:pt>
                <c:pt idx="8">
                  <c:v>5.7799999999999997E-2</c:v>
                </c:pt>
                <c:pt idx="9">
                  <c:v>5.5500000000000001E-2</c:v>
                </c:pt>
                <c:pt idx="10">
                  <c:v>6.0400000000000002E-2</c:v>
                </c:pt>
                <c:pt idx="11">
                  <c:v>6.4600000000000005E-2</c:v>
                </c:pt>
                <c:pt idx="12">
                  <c:v>6.7799999999999999E-2</c:v>
                </c:pt>
                <c:pt idx="13">
                  <c:v>6.9199999999999998E-2</c:v>
                </c:pt>
                <c:pt idx="14">
                  <c:v>7.1199999999999999E-2</c:v>
                </c:pt>
                <c:pt idx="15">
                  <c:v>7.4700000000000003E-2</c:v>
                </c:pt>
                <c:pt idx="16">
                  <c:v>7.4999999999999997E-2</c:v>
                </c:pt>
                <c:pt idx="17">
                  <c:v>7.7399999999999997E-2</c:v>
                </c:pt>
                <c:pt idx="18">
                  <c:v>6.3799999999999996E-2</c:v>
                </c:pt>
                <c:pt idx="19">
                  <c:v>4.5600000000000002E-2</c:v>
                </c:pt>
                <c:pt idx="20">
                  <c:v>3.5700000000000003E-2</c:v>
                </c:pt>
                <c:pt idx="21">
                  <c:v>2.69E-2</c:v>
                </c:pt>
                <c:pt idx="22">
                  <c:v>1.9099999999999999E-2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2-458D-9BDA-A95D2C1A0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[104]Sheet1!$H$5:$H$16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1.1299999999999999</c:v>
                </c:pt>
                <c:pt idx="2">
                  <c:v>1.18</c:v>
                </c:pt>
                <c:pt idx="3">
                  <c:v>1.07</c:v>
                </c:pt>
                <c:pt idx="4">
                  <c:v>0.95</c:v>
                </c:pt>
                <c:pt idx="5">
                  <c:v>0.91</c:v>
                </c:pt>
                <c:pt idx="6">
                  <c:v>0.87</c:v>
                </c:pt>
                <c:pt idx="7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C-487C-93C0-38C3E13D2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[107]Sheet1!$B$5:$B$28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2.5000000000000001E-3</c:v>
                </c:pt>
                <c:pt idx="4">
                  <c:v>4.4000000000000003E-3</c:v>
                </c:pt>
                <c:pt idx="5">
                  <c:v>9.4999999999999998E-3</c:v>
                </c:pt>
                <c:pt idx="6">
                  <c:v>3.0599999999999999E-2</c:v>
                </c:pt>
                <c:pt idx="7">
                  <c:v>5.8700000000000002E-2</c:v>
                </c:pt>
                <c:pt idx="8">
                  <c:v>6.4100000000000004E-2</c:v>
                </c:pt>
                <c:pt idx="9">
                  <c:v>6.9699999999999998E-2</c:v>
                </c:pt>
                <c:pt idx="10">
                  <c:v>7.1400000000000005E-2</c:v>
                </c:pt>
                <c:pt idx="11">
                  <c:v>7.4899999999999994E-2</c:v>
                </c:pt>
                <c:pt idx="12">
                  <c:v>7.5499999999999998E-2</c:v>
                </c:pt>
                <c:pt idx="13">
                  <c:v>7.3999999999999996E-2</c:v>
                </c:pt>
                <c:pt idx="14">
                  <c:v>6.9400000000000003E-2</c:v>
                </c:pt>
                <c:pt idx="15">
                  <c:v>6.8400000000000002E-2</c:v>
                </c:pt>
                <c:pt idx="16">
                  <c:v>6.9099999999999995E-2</c:v>
                </c:pt>
                <c:pt idx="17">
                  <c:v>6.8199999999999997E-2</c:v>
                </c:pt>
                <c:pt idx="18">
                  <c:v>5.67E-2</c:v>
                </c:pt>
                <c:pt idx="19">
                  <c:v>4.2200000000000001E-2</c:v>
                </c:pt>
                <c:pt idx="20">
                  <c:v>3.1199999999999999E-2</c:v>
                </c:pt>
                <c:pt idx="21">
                  <c:v>2.3E-2</c:v>
                </c:pt>
                <c:pt idx="22">
                  <c:v>1.6E-2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6-4ECC-A38F-6D24DC41922D}"/>
            </c:ext>
          </c:extLst>
        </c:ser>
        <c:ser>
          <c:idx val="1"/>
          <c:order val="1"/>
          <c:tx>
            <c:strRef>
              <c:f>[107]Sheet1!$C$4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[107]Sheet1!$C$5:$C$28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4.1000000000000003E-3</c:v>
                </c:pt>
                <c:pt idx="2">
                  <c:v>2.5999999999999999E-3</c:v>
                </c:pt>
                <c:pt idx="3">
                  <c:v>1.9E-3</c:v>
                </c:pt>
                <c:pt idx="4">
                  <c:v>2.5000000000000001E-3</c:v>
                </c:pt>
                <c:pt idx="5">
                  <c:v>5.7999999999999996E-3</c:v>
                </c:pt>
                <c:pt idx="6">
                  <c:v>1.43E-2</c:v>
                </c:pt>
                <c:pt idx="7">
                  <c:v>3.4299999999999997E-2</c:v>
                </c:pt>
                <c:pt idx="8">
                  <c:v>4.9299999999999997E-2</c:v>
                </c:pt>
                <c:pt idx="9">
                  <c:v>5.33E-2</c:v>
                </c:pt>
                <c:pt idx="10">
                  <c:v>5.6599999999999998E-2</c:v>
                </c:pt>
                <c:pt idx="11">
                  <c:v>6.4600000000000005E-2</c:v>
                </c:pt>
                <c:pt idx="12">
                  <c:v>7.0499999999999993E-2</c:v>
                </c:pt>
                <c:pt idx="13">
                  <c:v>7.1300000000000002E-2</c:v>
                </c:pt>
                <c:pt idx="14">
                  <c:v>7.2900000000000006E-2</c:v>
                </c:pt>
                <c:pt idx="15">
                  <c:v>7.7499999999999999E-2</c:v>
                </c:pt>
                <c:pt idx="16">
                  <c:v>8.7499999999999994E-2</c:v>
                </c:pt>
                <c:pt idx="17">
                  <c:v>9.1999999999999998E-2</c:v>
                </c:pt>
                <c:pt idx="18">
                  <c:v>7.22E-2</c:v>
                </c:pt>
                <c:pt idx="19">
                  <c:v>5.4199999999999998E-2</c:v>
                </c:pt>
                <c:pt idx="20">
                  <c:v>4.1099999999999998E-2</c:v>
                </c:pt>
                <c:pt idx="21">
                  <c:v>3.1099999999999999E-2</c:v>
                </c:pt>
                <c:pt idx="22">
                  <c:v>2.1000000000000001E-2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6-4ECC-A38F-6D24DC41922D}"/>
            </c:ext>
          </c:extLst>
        </c:ser>
        <c:ser>
          <c:idx val="2"/>
          <c:order val="2"/>
          <c:tx>
            <c:strRef>
              <c:f>[107]Sheet1!$D$4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[107]Sheet1!$D$5:$D$28</c:f>
              <c:numCache>
                <c:formatCode>General</c:formatCode>
                <c:ptCount val="24"/>
                <c:pt idx="0">
                  <c:v>6.3E-3</c:v>
                </c:pt>
                <c:pt idx="1">
                  <c:v>3.5999999999999999E-3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7.6E-3</c:v>
                </c:pt>
                <c:pt idx="6">
                  <c:v>2.2100000000000002E-2</c:v>
                </c:pt>
                <c:pt idx="7">
                  <c:v>4.5999999999999999E-2</c:v>
                </c:pt>
                <c:pt idx="8">
                  <c:v>5.6399999999999999E-2</c:v>
                </c:pt>
                <c:pt idx="9">
                  <c:v>6.1100000000000002E-2</c:v>
                </c:pt>
                <c:pt idx="10">
                  <c:v>6.3700000000000007E-2</c:v>
                </c:pt>
                <c:pt idx="11">
                  <c:v>6.9500000000000006E-2</c:v>
                </c:pt>
                <c:pt idx="12">
                  <c:v>7.3099999999999998E-2</c:v>
                </c:pt>
                <c:pt idx="13">
                  <c:v>7.2800000000000004E-2</c:v>
                </c:pt>
                <c:pt idx="14">
                  <c:v>7.1400000000000005E-2</c:v>
                </c:pt>
                <c:pt idx="15">
                  <c:v>7.3200000000000001E-2</c:v>
                </c:pt>
                <c:pt idx="16">
                  <c:v>7.85E-2</c:v>
                </c:pt>
                <c:pt idx="17">
                  <c:v>8.0399999999999999E-2</c:v>
                </c:pt>
                <c:pt idx="18">
                  <c:v>6.4699999999999994E-2</c:v>
                </c:pt>
                <c:pt idx="19">
                  <c:v>4.8399999999999999E-2</c:v>
                </c:pt>
                <c:pt idx="20">
                  <c:v>3.6299999999999999E-2</c:v>
                </c:pt>
                <c:pt idx="21">
                  <c:v>2.7199999999999998E-2</c:v>
                </c:pt>
                <c:pt idx="22">
                  <c:v>1.8599999999999998E-2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6-4ECC-A38F-6D24DC419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01440"/>
        <c:axId val="165902976"/>
      </c:lineChart>
      <c:catAx>
        <c:axId val="16590144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902976"/>
        <c:crosses val="autoZero"/>
        <c:auto val="1"/>
        <c:lblAlgn val="ctr"/>
        <c:lblOffset val="100"/>
        <c:noMultiLvlLbl val="0"/>
      </c:catAx>
      <c:valAx>
        <c:axId val="1659029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90144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[107]Sheet1!$H$4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[107]Sheet1!$H$5:$H$16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1.17</c:v>
                </c:pt>
                <c:pt idx="2">
                  <c:v>1.1599999999999999</c:v>
                </c:pt>
                <c:pt idx="3">
                  <c:v>1.07</c:v>
                </c:pt>
                <c:pt idx="4">
                  <c:v>0.97</c:v>
                </c:pt>
                <c:pt idx="5">
                  <c:v>0.91</c:v>
                </c:pt>
                <c:pt idx="6">
                  <c:v>0.85</c:v>
                </c:pt>
                <c:pt idx="7">
                  <c:v>0.93</c:v>
                </c:pt>
                <c:pt idx="8">
                  <c:v>0.94</c:v>
                </c:pt>
                <c:pt idx="9">
                  <c:v>0.96</c:v>
                </c:pt>
                <c:pt idx="10">
                  <c:v>0.98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A-4A71-B0C6-CB432CAE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9936"/>
        <c:axId val="165965824"/>
      </c:lineChart>
      <c:catAx>
        <c:axId val="16595993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965824"/>
        <c:crosses val="autoZero"/>
        <c:auto val="1"/>
        <c:lblAlgn val="ctr"/>
        <c:lblOffset val="100"/>
        <c:noMultiLvlLbl val="0"/>
      </c:catAx>
      <c:valAx>
        <c:axId val="1659658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959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[106]Sheet1!$B$5:$B$28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8.6E-3</c:v>
                </c:pt>
                <c:pt idx="6">
                  <c:v>2.46E-2</c:v>
                </c:pt>
                <c:pt idx="7">
                  <c:v>5.11E-2</c:v>
                </c:pt>
                <c:pt idx="8">
                  <c:v>6.2100000000000002E-2</c:v>
                </c:pt>
                <c:pt idx="9">
                  <c:v>6.59E-2</c:v>
                </c:pt>
                <c:pt idx="10">
                  <c:v>7.0400000000000004E-2</c:v>
                </c:pt>
                <c:pt idx="11">
                  <c:v>7.4999999999999997E-2</c:v>
                </c:pt>
                <c:pt idx="12">
                  <c:v>7.6300000000000007E-2</c:v>
                </c:pt>
                <c:pt idx="13">
                  <c:v>7.3999999999999996E-2</c:v>
                </c:pt>
                <c:pt idx="14">
                  <c:v>7.0800000000000002E-2</c:v>
                </c:pt>
                <c:pt idx="15">
                  <c:v>6.8199999999999997E-2</c:v>
                </c:pt>
                <c:pt idx="16">
                  <c:v>6.8400000000000002E-2</c:v>
                </c:pt>
                <c:pt idx="17">
                  <c:v>6.8099999999999994E-2</c:v>
                </c:pt>
                <c:pt idx="18">
                  <c:v>0.06</c:v>
                </c:pt>
                <c:pt idx="19">
                  <c:v>4.7399999999999998E-2</c:v>
                </c:pt>
                <c:pt idx="20">
                  <c:v>3.5499999999999997E-2</c:v>
                </c:pt>
                <c:pt idx="21">
                  <c:v>2.5999999999999999E-2</c:v>
                </c:pt>
                <c:pt idx="22">
                  <c:v>1.78E-2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0-4F95-9609-14C6363DD31B}"/>
            </c:ext>
          </c:extLst>
        </c:ser>
        <c:ser>
          <c:idx val="1"/>
          <c:order val="1"/>
          <c:tx>
            <c:strRef>
              <c:f>[106]Sheet1!$C$4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[106]Sheet1!$C$5:$C$28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4.5999999999999999E-3</c:v>
                </c:pt>
                <c:pt idx="2">
                  <c:v>2.8999999999999998E-3</c:v>
                </c:pt>
                <c:pt idx="3">
                  <c:v>2E-3</c:v>
                </c:pt>
                <c:pt idx="4">
                  <c:v>2.2000000000000001E-3</c:v>
                </c:pt>
                <c:pt idx="5">
                  <c:v>4.7000000000000002E-3</c:v>
                </c:pt>
                <c:pt idx="6">
                  <c:v>1.2800000000000001E-2</c:v>
                </c:pt>
                <c:pt idx="7">
                  <c:v>3.04E-2</c:v>
                </c:pt>
                <c:pt idx="8">
                  <c:v>4.6399999999999997E-2</c:v>
                </c:pt>
                <c:pt idx="9">
                  <c:v>5.1999999999999998E-2</c:v>
                </c:pt>
                <c:pt idx="10">
                  <c:v>5.57E-2</c:v>
                </c:pt>
                <c:pt idx="11">
                  <c:v>6.3799999999999996E-2</c:v>
                </c:pt>
                <c:pt idx="12">
                  <c:v>6.9900000000000004E-2</c:v>
                </c:pt>
                <c:pt idx="13">
                  <c:v>7.1099999999999997E-2</c:v>
                </c:pt>
                <c:pt idx="14">
                  <c:v>7.2499999999999995E-2</c:v>
                </c:pt>
                <c:pt idx="15">
                  <c:v>7.6399999999999996E-2</c:v>
                </c:pt>
                <c:pt idx="16">
                  <c:v>8.5599999999999996E-2</c:v>
                </c:pt>
                <c:pt idx="17">
                  <c:v>9.06E-2</c:v>
                </c:pt>
                <c:pt idx="18">
                  <c:v>7.6100000000000001E-2</c:v>
                </c:pt>
                <c:pt idx="19">
                  <c:v>5.7700000000000001E-2</c:v>
                </c:pt>
                <c:pt idx="20">
                  <c:v>4.3999999999999997E-2</c:v>
                </c:pt>
                <c:pt idx="21">
                  <c:v>3.2899999999999999E-2</c:v>
                </c:pt>
                <c:pt idx="22">
                  <c:v>2.3E-2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0-4F95-9609-14C6363DD31B}"/>
            </c:ext>
          </c:extLst>
        </c:ser>
        <c:ser>
          <c:idx val="2"/>
          <c:order val="2"/>
          <c:tx>
            <c:strRef>
              <c:f>[106]Sheet1!$D$4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[106]Sheet1!$D$5:$D$28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4.1000000000000003E-3</c:v>
                </c:pt>
                <c:pt idx="2">
                  <c:v>2.7000000000000001E-3</c:v>
                </c:pt>
                <c:pt idx="3">
                  <c:v>2.2000000000000001E-3</c:v>
                </c:pt>
                <c:pt idx="4">
                  <c:v>3.0999999999999999E-3</c:v>
                </c:pt>
                <c:pt idx="5">
                  <c:v>6.6E-3</c:v>
                </c:pt>
                <c:pt idx="6">
                  <c:v>1.84E-2</c:v>
                </c:pt>
                <c:pt idx="7">
                  <c:v>4.02E-2</c:v>
                </c:pt>
                <c:pt idx="8">
                  <c:v>5.3900000000000003E-2</c:v>
                </c:pt>
                <c:pt idx="9">
                  <c:v>5.8599999999999999E-2</c:v>
                </c:pt>
                <c:pt idx="10">
                  <c:v>6.2700000000000006E-2</c:v>
                </c:pt>
                <c:pt idx="11">
                  <c:v>6.9099999999999995E-2</c:v>
                </c:pt>
                <c:pt idx="12">
                  <c:v>7.2900000000000006E-2</c:v>
                </c:pt>
                <c:pt idx="13">
                  <c:v>7.2499999999999995E-2</c:v>
                </c:pt>
                <c:pt idx="14">
                  <c:v>7.17E-2</c:v>
                </c:pt>
                <c:pt idx="15">
                  <c:v>7.2499999999999995E-2</c:v>
                </c:pt>
                <c:pt idx="16">
                  <c:v>7.7399999999999997E-2</c:v>
                </c:pt>
                <c:pt idx="17">
                  <c:v>7.9899999999999999E-2</c:v>
                </c:pt>
                <c:pt idx="18">
                  <c:v>6.8400000000000002E-2</c:v>
                </c:pt>
                <c:pt idx="19">
                  <c:v>5.28E-2</c:v>
                </c:pt>
                <c:pt idx="20">
                  <c:v>3.9899999999999998E-2</c:v>
                </c:pt>
                <c:pt idx="21">
                  <c:v>2.9600000000000001E-2</c:v>
                </c:pt>
                <c:pt idx="22">
                  <c:v>2.06E-2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0-4F95-9609-14C6363D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8.0000000000000002E-3</c:v>
                </c:pt>
                <c:pt idx="2">
                  <c:v>5.5999999999999999E-3</c:v>
                </c:pt>
                <c:pt idx="3">
                  <c:v>3.0999999999999999E-3</c:v>
                </c:pt>
                <c:pt idx="4">
                  <c:v>4.1999999999999997E-3</c:v>
                </c:pt>
                <c:pt idx="5">
                  <c:v>6.8999999999999999E-3</c:v>
                </c:pt>
                <c:pt idx="6">
                  <c:v>1.61E-2</c:v>
                </c:pt>
                <c:pt idx="7">
                  <c:v>3.0300000000000001E-2</c:v>
                </c:pt>
                <c:pt idx="8">
                  <c:v>4.4400000000000002E-2</c:v>
                </c:pt>
                <c:pt idx="9">
                  <c:v>5.4199999999999998E-2</c:v>
                </c:pt>
                <c:pt idx="10">
                  <c:v>5.9400000000000001E-2</c:v>
                </c:pt>
                <c:pt idx="11">
                  <c:v>5.91E-2</c:v>
                </c:pt>
                <c:pt idx="12">
                  <c:v>5.9799999999999999E-2</c:v>
                </c:pt>
                <c:pt idx="13">
                  <c:v>6.3700000000000007E-2</c:v>
                </c:pt>
                <c:pt idx="14">
                  <c:v>7.2700000000000001E-2</c:v>
                </c:pt>
                <c:pt idx="15">
                  <c:v>8.1000000000000003E-2</c:v>
                </c:pt>
                <c:pt idx="16">
                  <c:v>8.2299999999999998E-2</c:v>
                </c:pt>
                <c:pt idx="17">
                  <c:v>7.2800000000000004E-2</c:v>
                </c:pt>
                <c:pt idx="18">
                  <c:v>6.13E-2</c:v>
                </c:pt>
                <c:pt idx="19">
                  <c:v>5.21E-2</c:v>
                </c:pt>
                <c:pt idx="20">
                  <c:v>4.9299999999999997E-2</c:v>
                </c:pt>
                <c:pt idx="21">
                  <c:v>4.5100000000000001E-2</c:v>
                </c:pt>
                <c:pt idx="22">
                  <c:v>3.6999999999999998E-2</c:v>
                </c:pt>
                <c:pt idx="23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D-47B5-A036-189622810CE4}"/>
            </c:ext>
          </c:extLst>
        </c:ser>
        <c:ser>
          <c:idx val="1"/>
          <c:order val="1"/>
          <c:tx>
            <c:strRef>
              <c:f>[11]Sheet1!$C$4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4.1999999999999997E-3</c:v>
                </c:pt>
                <c:pt idx="2">
                  <c:v>2.8E-3</c:v>
                </c:pt>
                <c:pt idx="3">
                  <c:v>2E-3</c:v>
                </c:pt>
                <c:pt idx="4">
                  <c:v>3.2000000000000002E-3</c:v>
                </c:pt>
                <c:pt idx="5">
                  <c:v>9.7999999999999997E-3</c:v>
                </c:pt>
                <c:pt idx="6">
                  <c:v>3.2000000000000001E-2</c:v>
                </c:pt>
                <c:pt idx="7">
                  <c:v>5.9499999999999997E-2</c:v>
                </c:pt>
                <c:pt idx="8">
                  <c:v>6.7500000000000004E-2</c:v>
                </c:pt>
                <c:pt idx="9">
                  <c:v>6.9199999999999998E-2</c:v>
                </c:pt>
                <c:pt idx="10">
                  <c:v>6.8900000000000003E-2</c:v>
                </c:pt>
                <c:pt idx="11">
                  <c:v>7.0699999999999999E-2</c:v>
                </c:pt>
                <c:pt idx="12">
                  <c:v>7.0499999999999993E-2</c:v>
                </c:pt>
                <c:pt idx="13">
                  <c:v>6.7500000000000004E-2</c:v>
                </c:pt>
                <c:pt idx="14">
                  <c:v>6.6699999999999995E-2</c:v>
                </c:pt>
                <c:pt idx="15">
                  <c:v>6.7400000000000002E-2</c:v>
                </c:pt>
                <c:pt idx="16">
                  <c:v>6.7900000000000002E-2</c:v>
                </c:pt>
                <c:pt idx="17">
                  <c:v>6.59E-2</c:v>
                </c:pt>
                <c:pt idx="18">
                  <c:v>5.8000000000000003E-2</c:v>
                </c:pt>
                <c:pt idx="19">
                  <c:v>4.6300000000000001E-2</c:v>
                </c:pt>
                <c:pt idx="20">
                  <c:v>3.5000000000000003E-2</c:v>
                </c:pt>
                <c:pt idx="21">
                  <c:v>2.76E-2</c:v>
                </c:pt>
                <c:pt idx="22">
                  <c:v>1.9199999999999998E-2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D-47B5-A036-189622810CE4}"/>
            </c:ext>
          </c:extLst>
        </c:ser>
        <c:ser>
          <c:idx val="2"/>
          <c:order val="2"/>
          <c:tx>
            <c:strRef>
              <c:f>[11]Sheet1!$D$4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6.1000000000000004E-3</c:v>
                </c:pt>
                <c:pt idx="2">
                  <c:v>4.1999999999999997E-3</c:v>
                </c:pt>
                <c:pt idx="3">
                  <c:v>2.5000000000000001E-3</c:v>
                </c:pt>
                <c:pt idx="4">
                  <c:v>3.7000000000000002E-3</c:v>
                </c:pt>
                <c:pt idx="5">
                  <c:v>8.3000000000000001E-3</c:v>
                </c:pt>
                <c:pt idx="6">
                  <c:v>2.4E-2</c:v>
                </c:pt>
                <c:pt idx="7">
                  <c:v>4.4900000000000002E-2</c:v>
                </c:pt>
                <c:pt idx="8">
                  <c:v>5.6000000000000001E-2</c:v>
                </c:pt>
                <c:pt idx="9">
                  <c:v>6.1699999999999998E-2</c:v>
                </c:pt>
                <c:pt idx="10">
                  <c:v>6.4199999999999993E-2</c:v>
                </c:pt>
                <c:pt idx="11">
                  <c:v>6.4899999999999999E-2</c:v>
                </c:pt>
                <c:pt idx="12">
                  <c:v>6.5199999999999994E-2</c:v>
                </c:pt>
                <c:pt idx="13">
                  <c:v>6.5600000000000006E-2</c:v>
                </c:pt>
                <c:pt idx="14">
                  <c:v>6.9699999999999998E-2</c:v>
                </c:pt>
                <c:pt idx="15">
                  <c:v>7.4200000000000002E-2</c:v>
                </c:pt>
                <c:pt idx="16">
                  <c:v>7.51E-2</c:v>
                </c:pt>
                <c:pt idx="17">
                  <c:v>6.93E-2</c:v>
                </c:pt>
                <c:pt idx="18">
                  <c:v>5.9700000000000003E-2</c:v>
                </c:pt>
                <c:pt idx="19">
                  <c:v>4.9200000000000001E-2</c:v>
                </c:pt>
                <c:pt idx="20">
                  <c:v>4.2099999999999999E-2</c:v>
                </c:pt>
                <c:pt idx="21">
                  <c:v>3.6299999999999999E-2</c:v>
                </c:pt>
                <c:pt idx="22">
                  <c:v>2.81E-2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D-47B5-A036-189622810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[106]Sheet1!$H$5:$H$16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B-47C0-8A77-0B5B9F64F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[108]Sheet1!$B$5:$B$28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2.3E-3</c:v>
                </c:pt>
                <c:pt idx="2">
                  <c:v>1.8E-3</c:v>
                </c:pt>
                <c:pt idx="3">
                  <c:v>2.5999999999999999E-3</c:v>
                </c:pt>
                <c:pt idx="4">
                  <c:v>5.0000000000000001E-3</c:v>
                </c:pt>
                <c:pt idx="5">
                  <c:v>1.1900000000000001E-2</c:v>
                </c:pt>
                <c:pt idx="6">
                  <c:v>3.1099999999999999E-2</c:v>
                </c:pt>
                <c:pt idx="7">
                  <c:v>5.7299999999999997E-2</c:v>
                </c:pt>
                <c:pt idx="8">
                  <c:v>6.2300000000000001E-2</c:v>
                </c:pt>
                <c:pt idx="9">
                  <c:v>6.25E-2</c:v>
                </c:pt>
                <c:pt idx="10">
                  <c:v>6.9900000000000004E-2</c:v>
                </c:pt>
                <c:pt idx="11">
                  <c:v>7.5899999999999995E-2</c:v>
                </c:pt>
                <c:pt idx="12">
                  <c:v>7.8600000000000003E-2</c:v>
                </c:pt>
                <c:pt idx="13">
                  <c:v>7.6399999999999996E-2</c:v>
                </c:pt>
                <c:pt idx="14">
                  <c:v>7.3499999999999996E-2</c:v>
                </c:pt>
                <c:pt idx="15">
                  <c:v>7.1900000000000006E-2</c:v>
                </c:pt>
                <c:pt idx="16">
                  <c:v>7.3599999999999999E-2</c:v>
                </c:pt>
                <c:pt idx="17">
                  <c:v>7.0599999999999996E-2</c:v>
                </c:pt>
                <c:pt idx="18">
                  <c:v>5.4300000000000001E-2</c:v>
                </c:pt>
                <c:pt idx="19">
                  <c:v>4.1300000000000003E-2</c:v>
                </c:pt>
                <c:pt idx="20">
                  <c:v>3.0099999999999998E-2</c:v>
                </c:pt>
                <c:pt idx="21">
                  <c:v>2.0400000000000001E-2</c:v>
                </c:pt>
                <c:pt idx="22">
                  <c:v>1.41E-2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5-48CF-A4A7-15FF7916B1F8}"/>
            </c:ext>
          </c:extLst>
        </c:ser>
        <c:ser>
          <c:idx val="1"/>
          <c:order val="1"/>
          <c:tx>
            <c:strRef>
              <c:f>[108]Sheet1!$C$4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[108]Sheet1!$C$5:$C$28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4.0000000000000001E-3</c:v>
                </c:pt>
                <c:pt idx="2">
                  <c:v>2.5999999999999999E-3</c:v>
                </c:pt>
                <c:pt idx="3">
                  <c:v>1.8E-3</c:v>
                </c:pt>
                <c:pt idx="4">
                  <c:v>2.3E-3</c:v>
                </c:pt>
                <c:pt idx="5">
                  <c:v>5.1000000000000004E-3</c:v>
                </c:pt>
                <c:pt idx="6">
                  <c:v>1.6299999999999999E-2</c:v>
                </c:pt>
                <c:pt idx="7">
                  <c:v>3.7499999999999999E-2</c:v>
                </c:pt>
                <c:pt idx="8">
                  <c:v>4.9399999999999999E-2</c:v>
                </c:pt>
                <c:pt idx="9">
                  <c:v>4.8500000000000001E-2</c:v>
                </c:pt>
                <c:pt idx="10">
                  <c:v>5.3499999999999999E-2</c:v>
                </c:pt>
                <c:pt idx="11">
                  <c:v>6.1600000000000002E-2</c:v>
                </c:pt>
                <c:pt idx="12">
                  <c:v>7.1300000000000002E-2</c:v>
                </c:pt>
                <c:pt idx="13">
                  <c:v>7.5999999999999998E-2</c:v>
                </c:pt>
                <c:pt idx="14">
                  <c:v>7.8E-2</c:v>
                </c:pt>
                <c:pt idx="15">
                  <c:v>8.0699999999999994E-2</c:v>
                </c:pt>
                <c:pt idx="16">
                  <c:v>8.5400000000000004E-2</c:v>
                </c:pt>
                <c:pt idx="17">
                  <c:v>0.09</c:v>
                </c:pt>
                <c:pt idx="18">
                  <c:v>7.3099999999999998E-2</c:v>
                </c:pt>
                <c:pt idx="19">
                  <c:v>5.5500000000000001E-2</c:v>
                </c:pt>
                <c:pt idx="20">
                  <c:v>4.0399999999999998E-2</c:v>
                </c:pt>
                <c:pt idx="21">
                  <c:v>2.9100000000000001E-2</c:v>
                </c:pt>
                <c:pt idx="22">
                  <c:v>1.9599999999999999E-2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5-48CF-A4A7-15FF7916B1F8}"/>
            </c:ext>
          </c:extLst>
        </c:ser>
        <c:ser>
          <c:idx val="2"/>
          <c:order val="2"/>
          <c:tx>
            <c:strRef>
              <c:f>[108]Sheet1!$D$4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[108]Sheet1!$D$5:$D$28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2.2000000000000001E-3</c:v>
                </c:pt>
                <c:pt idx="3">
                  <c:v>2.2000000000000001E-3</c:v>
                </c:pt>
                <c:pt idx="4">
                  <c:v>3.5999999999999999E-3</c:v>
                </c:pt>
                <c:pt idx="5">
                  <c:v>8.5000000000000006E-3</c:v>
                </c:pt>
                <c:pt idx="6">
                  <c:v>2.3599999999999999E-2</c:v>
                </c:pt>
                <c:pt idx="7">
                  <c:v>4.7199999999999999E-2</c:v>
                </c:pt>
                <c:pt idx="8">
                  <c:v>5.5800000000000002E-2</c:v>
                </c:pt>
                <c:pt idx="9">
                  <c:v>5.5399999999999998E-2</c:v>
                </c:pt>
                <c:pt idx="10">
                  <c:v>6.1600000000000002E-2</c:v>
                </c:pt>
                <c:pt idx="11">
                  <c:v>6.8599999999999994E-2</c:v>
                </c:pt>
                <c:pt idx="12">
                  <c:v>7.4899999999999994E-2</c:v>
                </c:pt>
                <c:pt idx="13">
                  <c:v>7.6200000000000004E-2</c:v>
                </c:pt>
                <c:pt idx="14">
                  <c:v>7.5800000000000006E-2</c:v>
                </c:pt>
                <c:pt idx="15">
                  <c:v>7.6399999999999996E-2</c:v>
                </c:pt>
                <c:pt idx="16">
                  <c:v>7.9600000000000004E-2</c:v>
                </c:pt>
                <c:pt idx="17">
                  <c:v>8.0399999999999999E-2</c:v>
                </c:pt>
                <c:pt idx="18">
                  <c:v>6.3799999999999996E-2</c:v>
                </c:pt>
                <c:pt idx="19">
                  <c:v>4.8500000000000001E-2</c:v>
                </c:pt>
                <c:pt idx="20">
                  <c:v>3.5299999999999998E-2</c:v>
                </c:pt>
                <c:pt idx="21">
                  <c:v>2.4799999999999999E-2</c:v>
                </c:pt>
                <c:pt idx="22">
                  <c:v>1.6899999999999998E-2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5-48CF-A4A7-15FF7916B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81088"/>
        <c:axId val="167082624"/>
      </c:lineChart>
      <c:catAx>
        <c:axId val="16708108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7082624"/>
        <c:crosses val="autoZero"/>
        <c:auto val="1"/>
        <c:lblAlgn val="ctr"/>
        <c:lblOffset val="100"/>
        <c:noMultiLvlLbl val="0"/>
      </c:catAx>
      <c:valAx>
        <c:axId val="167082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7081088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[108]Sheet1!$H$4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[108]Sheet1!$H$5:$H$16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3.1999982893466949E-3</c:v>
                </c:pt>
                <c:pt idx="2">
                  <c:v>2.199999988079071E-3</c:v>
                </c:pt>
                <c:pt idx="3">
                  <c:v>1.1000000000000001</c:v>
                </c:pt>
                <c:pt idx="4">
                  <c:v>0.93</c:v>
                </c:pt>
                <c:pt idx="5">
                  <c:v>0.93</c:v>
                </c:pt>
                <c:pt idx="6">
                  <c:v>0.89</c:v>
                </c:pt>
                <c:pt idx="7">
                  <c:v>0.97</c:v>
                </c:pt>
                <c:pt idx="8">
                  <c:v>1</c:v>
                </c:pt>
                <c:pt idx="9">
                  <c:v>1.03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8-4949-ABCD-55AAFFDC4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06816"/>
        <c:axId val="167108608"/>
      </c:lineChart>
      <c:catAx>
        <c:axId val="1671068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108608"/>
        <c:crosses val="autoZero"/>
        <c:auto val="1"/>
        <c:lblAlgn val="ctr"/>
        <c:lblOffset val="100"/>
        <c:noMultiLvlLbl val="0"/>
      </c:catAx>
      <c:valAx>
        <c:axId val="16710860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10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[109]Sheet1!$B$5:$B$28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1.6999999999999999E-3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1.0500000000000001E-2</c:v>
                </c:pt>
                <c:pt idx="6">
                  <c:v>3.0200000000000001E-2</c:v>
                </c:pt>
                <c:pt idx="7">
                  <c:v>5.3499999999999999E-2</c:v>
                </c:pt>
                <c:pt idx="8">
                  <c:v>5.9700000000000003E-2</c:v>
                </c:pt>
                <c:pt idx="9">
                  <c:v>6.2899999999999998E-2</c:v>
                </c:pt>
                <c:pt idx="10">
                  <c:v>7.0900000000000005E-2</c:v>
                </c:pt>
                <c:pt idx="11">
                  <c:v>7.7200000000000005E-2</c:v>
                </c:pt>
                <c:pt idx="12">
                  <c:v>7.9699999999999993E-2</c:v>
                </c:pt>
                <c:pt idx="13">
                  <c:v>7.6200000000000004E-2</c:v>
                </c:pt>
                <c:pt idx="14">
                  <c:v>7.3300000000000004E-2</c:v>
                </c:pt>
                <c:pt idx="15">
                  <c:v>7.3400000000000007E-2</c:v>
                </c:pt>
                <c:pt idx="16">
                  <c:v>7.5700000000000003E-2</c:v>
                </c:pt>
                <c:pt idx="17">
                  <c:v>7.1800000000000003E-2</c:v>
                </c:pt>
                <c:pt idx="18">
                  <c:v>5.5399999999999998E-2</c:v>
                </c:pt>
                <c:pt idx="19">
                  <c:v>4.1300000000000003E-2</c:v>
                </c:pt>
                <c:pt idx="20">
                  <c:v>3.0099999999999998E-2</c:v>
                </c:pt>
                <c:pt idx="21">
                  <c:v>2.12E-2</c:v>
                </c:pt>
                <c:pt idx="22">
                  <c:v>1.43E-2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C-4FE0-9252-3ED296EACB91}"/>
            </c:ext>
          </c:extLst>
        </c:ser>
        <c:ser>
          <c:idx val="1"/>
          <c:order val="1"/>
          <c:tx>
            <c:strRef>
              <c:f>[109]Sheet1!$C$4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[109]Sheet1!$C$5:$C$28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3.8E-3</c:v>
                </c:pt>
                <c:pt idx="2">
                  <c:v>2.3999999999999998E-3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4.5999999999999999E-3</c:v>
                </c:pt>
                <c:pt idx="6">
                  <c:v>1.5599999999999999E-2</c:v>
                </c:pt>
                <c:pt idx="7">
                  <c:v>3.85E-2</c:v>
                </c:pt>
                <c:pt idx="8">
                  <c:v>5.1299999999999998E-2</c:v>
                </c:pt>
                <c:pt idx="9">
                  <c:v>5.0500000000000003E-2</c:v>
                </c:pt>
                <c:pt idx="10">
                  <c:v>5.4300000000000001E-2</c:v>
                </c:pt>
                <c:pt idx="11">
                  <c:v>6.2899999999999998E-2</c:v>
                </c:pt>
                <c:pt idx="12">
                  <c:v>7.1199999999999999E-2</c:v>
                </c:pt>
                <c:pt idx="13">
                  <c:v>7.5200000000000003E-2</c:v>
                </c:pt>
                <c:pt idx="14">
                  <c:v>7.6200000000000004E-2</c:v>
                </c:pt>
                <c:pt idx="15">
                  <c:v>8.0799999999999997E-2</c:v>
                </c:pt>
                <c:pt idx="16">
                  <c:v>8.5000000000000006E-2</c:v>
                </c:pt>
                <c:pt idx="17">
                  <c:v>8.9499999999999996E-2</c:v>
                </c:pt>
                <c:pt idx="18">
                  <c:v>7.3300000000000004E-2</c:v>
                </c:pt>
                <c:pt idx="19">
                  <c:v>5.4699999999999999E-2</c:v>
                </c:pt>
                <c:pt idx="20">
                  <c:v>4.0599999999999997E-2</c:v>
                </c:pt>
                <c:pt idx="21">
                  <c:v>2.8899999999999999E-2</c:v>
                </c:pt>
                <c:pt idx="22">
                  <c:v>1.9E-2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C-4FE0-9252-3ED296EACB91}"/>
            </c:ext>
          </c:extLst>
        </c:ser>
        <c:ser>
          <c:idx val="2"/>
          <c:order val="2"/>
          <c:tx>
            <c:strRef>
              <c:f>[109]Sheet1!$D$4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[109]Sheet1!$D$5:$D$28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3.0000000000000001E-3</c:v>
                </c:pt>
                <c:pt idx="2">
                  <c:v>2E-3</c:v>
                </c:pt>
                <c:pt idx="3">
                  <c:v>2E-3</c:v>
                </c:pt>
                <c:pt idx="4">
                  <c:v>3.0999999999999999E-3</c:v>
                </c:pt>
                <c:pt idx="5">
                  <c:v>7.4999999999999997E-3</c:v>
                </c:pt>
                <c:pt idx="6">
                  <c:v>2.2800000000000001E-2</c:v>
                </c:pt>
                <c:pt idx="7">
                  <c:v>4.5900000000000003E-2</c:v>
                </c:pt>
                <c:pt idx="8">
                  <c:v>5.5399999999999998E-2</c:v>
                </c:pt>
                <c:pt idx="9">
                  <c:v>5.6599999999999998E-2</c:v>
                </c:pt>
                <c:pt idx="10">
                  <c:v>6.25E-2</c:v>
                </c:pt>
                <c:pt idx="11">
                  <c:v>6.9900000000000004E-2</c:v>
                </c:pt>
                <c:pt idx="12">
                  <c:v>7.5399999999999995E-2</c:v>
                </c:pt>
                <c:pt idx="13">
                  <c:v>7.5700000000000003E-2</c:v>
                </c:pt>
                <c:pt idx="14">
                  <c:v>7.4700000000000003E-2</c:v>
                </c:pt>
                <c:pt idx="15">
                  <c:v>7.7200000000000005E-2</c:v>
                </c:pt>
                <c:pt idx="16">
                  <c:v>8.0500000000000002E-2</c:v>
                </c:pt>
                <c:pt idx="17">
                  <c:v>8.0799999999999997E-2</c:v>
                </c:pt>
                <c:pt idx="18">
                  <c:v>6.4500000000000002E-2</c:v>
                </c:pt>
                <c:pt idx="19">
                  <c:v>4.8099999999999997E-2</c:v>
                </c:pt>
                <c:pt idx="20">
                  <c:v>3.5400000000000001E-2</c:v>
                </c:pt>
                <c:pt idx="21">
                  <c:v>2.5100000000000001E-2</c:v>
                </c:pt>
                <c:pt idx="22">
                  <c:v>1.67E-2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C-4FE0-9252-3ED296EA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[109]Sheet1!$H$5:$H$16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1.08</c:v>
                </c:pt>
                <c:pt idx="2">
                  <c:v>1.1299999999999999</c:v>
                </c:pt>
                <c:pt idx="3">
                  <c:v>1.06</c:v>
                </c:pt>
                <c:pt idx="4">
                  <c:v>1.02</c:v>
                </c:pt>
                <c:pt idx="5">
                  <c:v>0.94</c:v>
                </c:pt>
                <c:pt idx="6">
                  <c:v>0.87</c:v>
                </c:pt>
                <c:pt idx="7">
                  <c:v>0.94</c:v>
                </c:pt>
                <c:pt idx="8">
                  <c:v>0.86</c:v>
                </c:pt>
                <c:pt idx="9">
                  <c:v>1.04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A-44DD-A3FD-00EF061EF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[109]Sheet1!$B$5:$B$28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1.6999999999999999E-3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1.0500000000000001E-2</c:v>
                </c:pt>
                <c:pt idx="6">
                  <c:v>3.0200000000000001E-2</c:v>
                </c:pt>
                <c:pt idx="7">
                  <c:v>5.3499999999999999E-2</c:v>
                </c:pt>
                <c:pt idx="8">
                  <c:v>5.9700000000000003E-2</c:v>
                </c:pt>
                <c:pt idx="9">
                  <c:v>6.2899999999999998E-2</c:v>
                </c:pt>
                <c:pt idx="10">
                  <c:v>7.0900000000000005E-2</c:v>
                </c:pt>
                <c:pt idx="11">
                  <c:v>7.7200000000000005E-2</c:v>
                </c:pt>
                <c:pt idx="12">
                  <c:v>7.9699999999999993E-2</c:v>
                </c:pt>
                <c:pt idx="13">
                  <c:v>7.6200000000000004E-2</c:v>
                </c:pt>
                <c:pt idx="14">
                  <c:v>7.3300000000000004E-2</c:v>
                </c:pt>
                <c:pt idx="15">
                  <c:v>7.3400000000000007E-2</c:v>
                </c:pt>
                <c:pt idx="16">
                  <c:v>7.5700000000000003E-2</c:v>
                </c:pt>
                <c:pt idx="17">
                  <c:v>7.1800000000000003E-2</c:v>
                </c:pt>
                <c:pt idx="18">
                  <c:v>5.5399999999999998E-2</c:v>
                </c:pt>
                <c:pt idx="19">
                  <c:v>4.1300000000000003E-2</c:v>
                </c:pt>
                <c:pt idx="20">
                  <c:v>3.0099999999999998E-2</c:v>
                </c:pt>
                <c:pt idx="21">
                  <c:v>2.12E-2</c:v>
                </c:pt>
                <c:pt idx="22">
                  <c:v>1.43E-2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7-46B9-AE81-56C4DAF34B02}"/>
            </c:ext>
          </c:extLst>
        </c:ser>
        <c:ser>
          <c:idx val="1"/>
          <c:order val="1"/>
          <c:tx>
            <c:strRef>
              <c:f>[109]Sheet1!$C$4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[109]Sheet1!$C$5:$C$28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3.8E-3</c:v>
                </c:pt>
                <c:pt idx="2">
                  <c:v>2.3999999999999998E-3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4.5999999999999999E-3</c:v>
                </c:pt>
                <c:pt idx="6">
                  <c:v>1.5599999999999999E-2</c:v>
                </c:pt>
                <c:pt idx="7">
                  <c:v>3.85E-2</c:v>
                </c:pt>
                <c:pt idx="8">
                  <c:v>5.1299999999999998E-2</c:v>
                </c:pt>
                <c:pt idx="9">
                  <c:v>5.0500000000000003E-2</c:v>
                </c:pt>
                <c:pt idx="10">
                  <c:v>5.4300000000000001E-2</c:v>
                </c:pt>
                <c:pt idx="11">
                  <c:v>6.2899999999999998E-2</c:v>
                </c:pt>
                <c:pt idx="12">
                  <c:v>7.1199999999999999E-2</c:v>
                </c:pt>
                <c:pt idx="13">
                  <c:v>7.5200000000000003E-2</c:v>
                </c:pt>
                <c:pt idx="14">
                  <c:v>7.6200000000000004E-2</c:v>
                </c:pt>
                <c:pt idx="15">
                  <c:v>8.0799999999999997E-2</c:v>
                </c:pt>
                <c:pt idx="16">
                  <c:v>8.5000000000000006E-2</c:v>
                </c:pt>
                <c:pt idx="17">
                  <c:v>8.9499999999999996E-2</c:v>
                </c:pt>
                <c:pt idx="18">
                  <c:v>7.3300000000000004E-2</c:v>
                </c:pt>
                <c:pt idx="19">
                  <c:v>5.4699999999999999E-2</c:v>
                </c:pt>
                <c:pt idx="20">
                  <c:v>4.0599999999999997E-2</c:v>
                </c:pt>
                <c:pt idx="21">
                  <c:v>2.8899999999999999E-2</c:v>
                </c:pt>
                <c:pt idx="22">
                  <c:v>1.9E-2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7-46B9-AE81-56C4DAF34B02}"/>
            </c:ext>
          </c:extLst>
        </c:ser>
        <c:ser>
          <c:idx val="2"/>
          <c:order val="2"/>
          <c:tx>
            <c:strRef>
              <c:f>[109]Sheet1!$D$4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[109]Sheet1!$D$5:$D$28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3.0000000000000001E-3</c:v>
                </c:pt>
                <c:pt idx="2">
                  <c:v>2E-3</c:v>
                </c:pt>
                <c:pt idx="3">
                  <c:v>2E-3</c:v>
                </c:pt>
                <c:pt idx="4">
                  <c:v>3.0999999999999999E-3</c:v>
                </c:pt>
                <c:pt idx="5">
                  <c:v>7.4999999999999997E-3</c:v>
                </c:pt>
                <c:pt idx="6">
                  <c:v>2.2800000000000001E-2</c:v>
                </c:pt>
                <c:pt idx="7">
                  <c:v>4.5900000000000003E-2</c:v>
                </c:pt>
                <c:pt idx="8">
                  <c:v>5.5399999999999998E-2</c:v>
                </c:pt>
                <c:pt idx="9">
                  <c:v>5.6599999999999998E-2</c:v>
                </c:pt>
                <c:pt idx="10">
                  <c:v>6.25E-2</c:v>
                </c:pt>
                <c:pt idx="11">
                  <c:v>6.9900000000000004E-2</c:v>
                </c:pt>
                <c:pt idx="12">
                  <c:v>7.5399999999999995E-2</c:v>
                </c:pt>
                <c:pt idx="13">
                  <c:v>7.5700000000000003E-2</c:v>
                </c:pt>
                <c:pt idx="14">
                  <c:v>7.4700000000000003E-2</c:v>
                </c:pt>
                <c:pt idx="15">
                  <c:v>7.7200000000000005E-2</c:v>
                </c:pt>
                <c:pt idx="16">
                  <c:v>8.0500000000000002E-2</c:v>
                </c:pt>
                <c:pt idx="17">
                  <c:v>8.0799999999999997E-2</c:v>
                </c:pt>
                <c:pt idx="18">
                  <c:v>6.4500000000000002E-2</c:v>
                </c:pt>
                <c:pt idx="19">
                  <c:v>4.8099999999999997E-2</c:v>
                </c:pt>
                <c:pt idx="20">
                  <c:v>3.5400000000000001E-2</c:v>
                </c:pt>
                <c:pt idx="21">
                  <c:v>2.5100000000000001E-2</c:v>
                </c:pt>
                <c:pt idx="22">
                  <c:v>1.67E-2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7-46B9-AE81-56C4DAF3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[109]Sheet1!$H$5:$H$16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1.08</c:v>
                </c:pt>
                <c:pt idx="2">
                  <c:v>1.1299999999999999</c:v>
                </c:pt>
                <c:pt idx="3">
                  <c:v>1.06</c:v>
                </c:pt>
                <c:pt idx="4">
                  <c:v>1.02</c:v>
                </c:pt>
                <c:pt idx="5">
                  <c:v>0.94</c:v>
                </c:pt>
                <c:pt idx="6">
                  <c:v>0.87</c:v>
                </c:pt>
                <c:pt idx="7">
                  <c:v>0.94</c:v>
                </c:pt>
                <c:pt idx="8">
                  <c:v>0.86</c:v>
                </c:pt>
                <c:pt idx="9">
                  <c:v>1.04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0-45FD-96A5-BAAD4CD19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[110]Sheet1!$B$5:$B$28</c:f>
              <c:numCache>
                <c:formatCode>General</c:formatCode>
                <c:ptCount val="24"/>
                <c:pt idx="0">
                  <c:v>1.12E-2</c:v>
                </c:pt>
                <c:pt idx="1">
                  <c:v>8.3999999999999995E-3</c:v>
                </c:pt>
                <c:pt idx="2">
                  <c:v>7.6E-3</c:v>
                </c:pt>
                <c:pt idx="3">
                  <c:v>6.7000000000000002E-3</c:v>
                </c:pt>
                <c:pt idx="4">
                  <c:v>8.6E-3</c:v>
                </c:pt>
                <c:pt idx="5">
                  <c:v>1.78E-2</c:v>
                </c:pt>
                <c:pt idx="6">
                  <c:v>3.9100000000000003E-2</c:v>
                </c:pt>
                <c:pt idx="7">
                  <c:v>5.5899999999999998E-2</c:v>
                </c:pt>
                <c:pt idx="8">
                  <c:v>6.0299999999999999E-2</c:v>
                </c:pt>
                <c:pt idx="9">
                  <c:v>5.6399999999999999E-2</c:v>
                </c:pt>
                <c:pt idx="10">
                  <c:v>5.5599999999999997E-2</c:v>
                </c:pt>
                <c:pt idx="11">
                  <c:v>5.8500000000000003E-2</c:v>
                </c:pt>
                <c:pt idx="12">
                  <c:v>6.0199999999999997E-2</c:v>
                </c:pt>
                <c:pt idx="13">
                  <c:v>6.1699999999999998E-2</c:v>
                </c:pt>
                <c:pt idx="14">
                  <c:v>6.2899999999999998E-2</c:v>
                </c:pt>
                <c:pt idx="15">
                  <c:v>6.7000000000000004E-2</c:v>
                </c:pt>
                <c:pt idx="16">
                  <c:v>7.3499999999999996E-2</c:v>
                </c:pt>
                <c:pt idx="17">
                  <c:v>7.4899999999999994E-2</c:v>
                </c:pt>
                <c:pt idx="18">
                  <c:v>5.91E-2</c:v>
                </c:pt>
                <c:pt idx="19">
                  <c:v>4.5499999999999999E-2</c:v>
                </c:pt>
                <c:pt idx="20">
                  <c:v>3.6799999999999999E-2</c:v>
                </c:pt>
                <c:pt idx="21">
                  <c:v>3.0499999999999999E-2</c:v>
                </c:pt>
                <c:pt idx="22">
                  <c:v>2.41E-2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F-4036-BC3C-840E38121480}"/>
            </c:ext>
          </c:extLst>
        </c:ser>
        <c:ser>
          <c:idx val="1"/>
          <c:order val="1"/>
          <c:tx>
            <c:strRef>
              <c:f>[110]Sheet1!$C$4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[110]Sheet1!$C$5:$C$28</c:f>
              <c:numCache>
                <c:formatCode>General</c:formatCode>
                <c:ptCount val="24"/>
                <c:pt idx="0">
                  <c:v>1.23E-2</c:v>
                </c:pt>
                <c:pt idx="1">
                  <c:v>8.6E-3</c:v>
                </c:pt>
                <c:pt idx="2">
                  <c:v>6.3E-3</c:v>
                </c:pt>
                <c:pt idx="3">
                  <c:v>4.5999999999999999E-3</c:v>
                </c:pt>
                <c:pt idx="4">
                  <c:v>6.1999999999999998E-3</c:v>
                </c:pt>
                <c:pt idx="5">
                  <c:v>1.2699999999999999E-2</c:v>
                </c:pt>
                <c:pt idx="6">
                  <c:v>3.2000000000000001E-2</c:v>
                </c:pt>
                <c:pt idx="7">
                  <c:v>5.6599999999999998E-2</c:v>
                </c:pt>
                <c:pt idx="8">
                  <c:v>6.4399999999999999E-2</c:v>
                </c:pt>
                <c:pt idx="9">
                  <c:v>5.8900000000000001E-2</c:v>
                </c:pt>
                <c:pt idx="10">
                  <c:v>5.6599999999999998E-2</c:v>
                </c:pt>
                <c:pt idx="11">
                  <c:v>5.8200000000000002E-2</c:v>
                </c:pt>
                <c:pt idx="12">
                  <c:v>6.1400000000000003E-2</c:v>
                </c:pt>
                <c:pt idx="13">
                  <c:v>6.4299999999999996E-2</c:v>
                </c:pt>
                <c:pt idx="14">
                  <c:v>6.5500000000000003E-2</c:v>
                </c:pt>
                <c:pt idx="15">
                  <c:v>6.8099999999999994E-2</c:v>
                </c:pt>
                <c:pt idx="16">
                  <c:v>7.3800000000000004E-2</c:v>
                </c:pt>
                <c:pt idx="17">
                  <c:v>7.6600000000000001E-2</c:v>
                </c:pt>
                <c:pt idx="18">
                  <c:v>6.3100000000000003E-2</c:v>
                </c:pt>
                <c:pt idx="19">
                  <c:v>4.82E-2</c:v>
                </c:pt>
                <c:pt idx="20">
                  <c:v>3.61E-2</c:v>
                </c:pt>
                <c:pt idx="21">
                  <c:v>2.7199999999999998E-2</c:v>
                </c:pt>
                <c:pt idx="22">
                  <c:v>2.1899999999999999E-2</c:v>
                </c:pt>
                <c:pt idx="23">
                  <c:v>1.6400000000000001E-2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F-4036-BC3C-840E38121480}"/>
            </c:ext>
          </c:extLst>
        </c:ser>
        <c:ser>
          <c:idx val="2"/>
          <c:order val="2"/>
          <c:tx>
            <c:strRef>
              <c:f>[110]Sheet1!$D$4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[110]Sheet1!$D$5:$D$28</c:f>
              <c:numCache>
                <c:formatCode>General</c:formatCode>
                <c:ptCount val="24"/>
                <c:pt idx="0">
                  <c:v>1.17E-2</c:v>
                </c:pt>
                <c:pt idx="1">
                  <c:v>8.5000000000000006E-3</c:v>
                </c:pt>
                <c:pt idx="2">
                  <c:v>7.0000000000000001E-3</c:v>
                </c:pt>
                <c:pt idx="3">
                  <c:v>5.7000000000000002E-3</c:v>
                </c:pt>
                <c:pt idx="4">
                  <c:v>7.4000000000000003E-3</c:v>
                </c:pt>
                <c:pt idx="5">
                  <c:v>1.54E-2</c:v>
                </c:pt>
                <c:pt idx="6">
                  <c:v>3.5700000000000003E-2</c:v>
                </c:pt>
                <c:pt idx="7">
                  <c:v>5.62E-2</c:v>
                </c:pt>
                <c:pt idx="8">
                  <c:v>6.2300000000000001E-2</c:v>
                </c:pt>
                <c:pt idx="9">
                  <c:v>5.7599999999999998E-2</c:v>
                </c:pt>
                <c:pt idx="10">
                  <c:v>5.6099999999999997E-2</c:v>
                </c:pt>
                <c:pt idx="11">
                  <c:v>5.8400000000000001E-2</c:v>
                </c:pt>
                <c:pt idx="12">
                  <c:v>6.08E-2</c:v>
                </c:pt>
                <c:pt idx="13">
                  <c:v>6.2899999999999998E-2</c:v>
                </c:pt>
                <c:pt idx="14">
                  <c:v>6.4199999999999993E-2</c:v>
                </c:pt>
                <c:pt idx="15">
                  <c:v>6.7500000000000004E-2</c:v>
                </c:pt>
                <c:pt idx="16">
                  <c:v>7.3599999999999999E-2</c:v>
                </c:pt>
                <c:pt idx="17">
                  <c:v>7.5700000000000003E-2</c:v>
                </c:pt>
                <c:pt idx="18">
                  <c:v>6.0999999999999999E-2</c:v>
                </c:pt>
                <c:pt idx="19">
                  <c:v>4.6800000000000001E-2</c:v>
                </c:pt>
                <c:pt idx="20">
                  <c:v>3.6499999999999998E-2</c:v>
                </c:pt>
                <c:pt idx="21">
                  <c:v>2.8899999999999999E-2</c:v>
                </c:pt>
                <c:pt idx="22">
                  <c:v>2.3099999999999999E-2</c:v>
                </c:pt>
                <c:pt idx="23">
                  <c:v>1.7100000000000001E-2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F-4036-BC3C-840E3812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44928"/>
        <c:axId val="167246464"/>
      </c:lineChart>
      <c:catAx>
        <c:axId val="1672449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7246464"/>
        <c:crosses val="autoZero"/>
        <c:auto val="1"/>
        <c:lblAlgn val="ctr"/>
        <c:lblOffset val="100"/>
        <c:noMultiLvlLbl val="0"/>
      </c:catAx>
      <c:valAx>
        <c:axId val="1672464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7244928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[110]Sheet1!$H$4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[110]Sheet1!$H$5:$H$16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1.17</c:v>
                </c:pt>
                <c:pt idx="2">
                  <c:v>1.1499999999999999</c:v>
                </c:pt>
                <c:pt idx="3">
                  <c:v>1.0900000000000001</c:v>
                </c:pt>
                <c:pt idx="4">
                  <c:v>0.96</c:v>
                </c:pt>
                <c:pt idx="5">
                  <c:v>0.95</c:v>
                </c:pt>
                <c:pt idx="6">
                  <c:v>0.81</c:v>
                </c:pt>
                <c:pt idx="7">
                  <c:v>0.91</c:v>
                </c:pt>
                <c:pt idx="8">
                  <c:v>0.96</c:v>
                </c:pt>
                <c:pt idx="9">
                  <c:v>1.01</c:v>
                </c:pt>
                <c:pt idx="10">
                  <c:v>0.97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3-48BF-88A4-2DEE7D33E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6560"/>
        <c:axId val="167280640"/>
      </c:lineChart>
      <c:catAx>
        <c:axId val="16726656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280640"/>
        <c:crosses val="autoZero"/>
        <c:auto val="1"/>
        <c:lblAlgn val="ctr"/>
        <c:lblOffset val="100"/>
        <c:noMultiLvlLbl val="0"/>
      </c:catAx>
      <c:valAx>
        <c:axId val="16728064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26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[111]Sheet1!$B$5:$B$28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8.8000000000000005E-3</c:v>
                </c:pt>
                <c:pt idx="2">
                  <c:v>8.0000000000000002E-3</c:v>
                </c:pt>
                <c:pt idx="3">
                  <c:v>6.6E-3</c:v>
                </c:pt>
                <c:pt idx="4">
                  <c:v>8.8999999999999999E-3</c:v>
                </c:pt>
                <c:pt idx="5">
                  <c:v>1.9099999999999999E-2</c:v>
                </c:pt>
                <c:pt idx="6">
                  <c:v>4.2099999999999999E-2</c:v>
                </c:pt>
                <c:pt idx="7">
                  <c:v>5.8299999999999998E-2</c:v>
                </c:pt>
                <c:pt idx="8">
                  <c:v>5.96E-2</c:v>
                </c:pt>
                <c:pt idx="9">
                  <c:v>5.5100000000000003E-2</c:v>
                </c:pt>
                <c:pt idx="10">
                  <c:v>5.6099999999999997E-2</c:v>
                </c:pt>
                <c:pt idx="11">
                  <c:v>5.9200000000000003E-2</c:v>
                </c:pt>
                <c:pt idx="12">
                  <c:v>6.0199999999999997E-2</c:v>
                </c:pt>
                <c:pt idx="13">
                  <c:v>6.0900000000000003E-2</c:v>
                </c:pt>
                <c:pt idx="14">
                  <c:v>6.2899999999999998E-2</c:v>
                </c:pt>
                <c:pt idx="15">
                  <c:v>6.8599999999999994E-2</c:v>
                </c:pt>
                <c:pt idx="16">
                  <c:v>7.4700000000000003E-2</c:v>
                </c:pt>
                <c:pt idx="17">
                  <c:v>7.4399999999999994E-2</c:v>
                </c:pt>
                <c:pt idx="18">
                  <c:v>5.4899999999999997E-2</c:v>
                </c:pt>
                <c:pt idx="19">
                  <c:v>4.3099999999999999E-2</c:v>
                </c:pt>
                <c:pt idx="20">
                  <c:v>3.6700000000000003E-2</c:v>
                </c:pt>
                <c:pt idx="21">
                  <c:v>3.0599999999999999E-2</c:v>
                </c:pt>
                <c:pt idx="22">
                  <c:v>2.3400000000000001E-2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2-4CA3-BC50-027550741768}"/>
            </c:ext>
          </c:extLst>
        </c:ser>
        <c:ser>
          <c:idx val="1"/>
          <c:order val="1"/>
          <c:tx>
            <c:strRef>
              <c:f>[111]Sheet1!$C$4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[111]Sheet1!$C$5:$C$28</c:f>
              <c:numCache>
                <c:formatCode>General</c:formatCode>
                <c:ptCount val="24"/>
                <c:pt idx="0">
                  <c:v>1.2E-2</c:v>
                </c:pt>
                <c:pt idx="1">
                  <c:v>7.9000000000000008E-3</c:v>
                </c:pt>
                <c:pt idx="2">
                  <c:v>6.3E-3</c:v>
                </c:pt>
                <c:pt idx="3">
                  <c:v>4.8999999999999998E-3</c:v>
                </c:pt>
                <c:pt idx="4">
                  <c:v>6.7000000000000002E-3</c:v>
                </c:pt>
                <c:pt idx="5">
                  <c:v>1.41E-2</c:v>
                </c:pt>
                <c:pt idx="6">
                  <c:v>3.5299999999999998E-2</c:v>
                </c:pt>
                <c:pt idx="7">
                  <c:v>5.8799999999999998E-2</c:v>
                </c:pt>
                <c:pt idx="8">
                  <c:v>6.2899999999999998E-2</c:v>
                </c:pt>
                <c:pt idx="9">
                  <c:v>5.6899999999999999E-2</c:v>
                </c:pt>
                <c:pt idx="10">
                  <c:v>5.57E-2</c:v>
                </c:pt>
                <c:pt idx="11">
                  <c:v>5.8099999999999999E-2</c:v>
                </c:pt>
                <c:pt idx="12">
                  <c:v>6.2E-2</c:v>
                </c:pt>
                <c:pt idx="13">
                  <c:v>6.4199999999999993E-2</c:v>
                </c:pt>
                <c:pt idx="14">
                  <c:v>6.6299999999999998E-2</c:v>
                </c:pt>
                <c:pt idx="15">
                  <c:v>6.9900000000000004E-2</c:v>
                </c:pt>
                <c:pt idx="16">
                  <c:v>7.2999999999999995E-2</c:v>
                </c:pt>
                <c:pt idx="17">
                  <c:v>7.6300000000000007E-2</c:v>
                </c:pt>
                <c:pt idx="18">
                  <c:v>6.08E-2</c:v>
                </c:pt>
                <c:pt idx="19">
                  <c:v>4.5900000000000003E-2</c:v>
                </c:pt>
                <c:pt idx="20">
                  <c:v>3.5400000000000001E-2</c:v>
                </c:pt>
                <c:pt idx="21">
                  <c:v>2.8199999999999999E-2</c:v>
                </c:pt>
                <c:pt idx="22">
                  <c:v>2.23E-2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2-4CA3-BC50-027550741768}"/>
            </c:ext>
          </c:extLst>
        </c:ser>
        <c:ser>
          <c:idx val="2"/>
          <c:order val="2"/>
          <c:tx>
            <c:strRef>
              <c:f>[111]Sheet1!$D$4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[111]Sheet1!$D$5:$D$28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8.3999999999999995E-3</c:v>
                </c:pt>
                <c:pt idx="2">
                  <c:v>7.1999999999999998E-3</c:v>
                </c:pt>
                <c:pt idx="3">
                  <c:v>5.7000000000000002E-3</c:v>
                </c:pt>
                <c:pt idx="4">
                  <c:v>7.7999999999999996E-3</c:v>
                </c:pt>
                <c:pt idx="5">
                  <c:v>1.66E-2</c:v>
                </c:pt>
                <c:pt idx="6">
                  <c:v>3.8699999999999998E-2</c:v>
                </c:pt>
                <c:pt idx="7">
                  <c:v>5.8500000000000003E-2</c:v>
                </c:pt>
                <c:pt idx="8">
                  <c:v>6.1199999999999997E-2</c:v>
                </c:pt>
                <c:pt idx="9">
                  <c:v>5.6000000000000001E-2</c:v>
                </c:pt>
                <c:pt idx="10">
                  <c:v>5.5899999999999998E-2</c:v>
                </c:pt>
                <c:pt idx="11">
                  <c:v>5.8700000000000002E-2</c:v>
                </c:pt>
                <c:pt idx="12">
                  <c:v>6.1100000000000002E-2</c:v>
                </c:pt>
                <c:pt idx="13">
                  <c:v>6.2600000000000003E-2</c:v>
                </c:pt>
                <c:pt idx="14">
                  <c:v>6.4600000000000005E-2</c:v>
                </c:pt>
                <c:pt idx="15">
                  <c:v>6.9199999999999998E-2</c:v>
                </c:pt>
                <c:pt idx="16">
                  <c:v>7.3899999999999993E-2</c:v>
                </c:pt>
                <c:pt idx="17">
                  <c:v>7.5300000000000006E-2</c:v>
                </c:pt>
                <c:pt idx="18">
                  <c:v>5.79E-2</c:v>
                </c:pt>
                <c:pt idx="19">
                  <c:v>4.4499999999999998E-2</c:v>
                </c:pt>
                <c:pt idx="20">
                  <c:v>3.61E-2</c:v>
                </c:pt>
                <c:pt idx="21">
                  <c:v>2.9399999999999999E-2</c:v>
                </c:pt>
                <c:pt idx="22">
                  <c:v>2.29E-2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2-4CA3-BC50-027550741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1.1100000000000001</c:v>
                </c:pt>
                <c:pt idx="4">
                  <c:v>0.99</c:v>
                </c:pt>
                <c:pt idx="5">
                  <c:v>0.92</c:v>
                </c:pt>
                <c:pt idx="6">
                  <c:v>0.99</c:v>
                </c:pt>
                <c:pt idx="7">
                  <c:v>0.84</c:v>
                </c:pt>
                <c:pt idx="8">
                  <c:v>0.82</c:v>
                </c:pt>
                <c:pt idx="9">
                  <c:v>0.93</c:v>
                </c:pt>
                <c:pt idx="10">
                  <c:v>1.04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B-427A-A94D-591BED85A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[111]Sheet1!$H$5:$H$16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1.08</c:v>
                </c:pt>
                <c:pt idx="3">
                  <c:v>1.02</c:v>
                </c:pt>
                <c:pt idx="4">
                  <c:v>1.03</c:v>
                </c:pt>
                <c:pt idx="5">
                  <c:v>1.04</c:v>
                </c:pt>
                <c:pt idx="6">
                  <c:v>0.97</c:v>
                </c:pt>
                <c:pt idx="7">
                  <c:v>1.02</c:v>
                </c:pt>
                <c:pt idx="8">
                  <c:v>0.81</c:v>
                </c:pt>
                <c:pt idx="9">
                  <c:v>1.04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C-447B-B269-594B17EB7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[111]Sheet1!$B$5:$B$28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8.8000000000000005E-3</c:v>
                </c:pt>
                <c:pt idx="2">
                  <c:v>8.0000000000000002E-3</c:v>
                </c:pt>
                <c:pt idx="3">
                  <c:v>6.6E-3</c:v>
                </c:pt>
                <c:pt idx="4">
                  <c:v>8.8999999999999999E-3</c:v>
                </c:pt>
                <c:pt idx="5">
                  <c:v>1.9099999999999999E-2</c:v>
                </c:pt>
                <c:pt idx="6">
                  <c:v>4.2099999999999999E-2</c:v>
                </c:pt>
                <c:pt idx="7">
                  <c:v>5.8299999999999998E-2</c:v>
                </c:pt>
                <c:pt idx="8">
                  <c:v>5.96E-2</c:v>
                </c:pt>
                <c:pt idx="9">
                  <c:v>5.5100000000000003E-2</c:v>
                </c:pt>
                <c:pt idx="10">
                  <c:v>5.6099999999999997E-2</c:v>
                </c:pt>
                <c:pt idx="11">
                  <c:v>5.9200000000000003E-2</c:v>
                </c:pt>
                <c:pt idx="12">
                  <c:v>6.0199999999999997E-2</c:v>
                </c:pt>
                <c:pt idx="13">
                  <c:v>6.0900000000000003E-2</c:v>
                </c:pt>
                <c:pt idx="14">
                  <c:v>6.2899999999999998E-2</c:v>
                </c:pt>
                <c:pt idx="15">
                  <c:v>6.8599999999999994E-2</c:v>
                </c:pt>
                <c:pt idx="16">
                  <c:v>7.4700000000000003E-2</c:v>
                </c:pt>
                <c:pt idx="17">
                  <c:v>7.4399999999999994E-2</c:v>
                </c:pt>
                <c:pt idx="18">
                  <c:v>5.4899999999999997E-2</c:v>
                </c:pt>
                <c:pt idx="19">
                  <c:v>4.3099999999999999E-2</c:v>
                </c:pt>
                <c:pt idx="20">
                  <c:v>3.6700000000000003E-2</c:v>
                </c:pt>
                <c:pt idx="21">
                  <c:v>3.0599999999999999E-2</c:v>
                </c:pt>
                <c:pt idx="22">
                  <c:v>2.3400000000000001E-2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0-48F3-952F-F1015D727E51}"/>
            </c:ext>
          </c:extLst>
        </c:ser>
        <c:ser>
          <c:idx val="1"/>
          <c:order val="1"/>
          <c:tx>
            <c:strRef>
              <c:f>[111]Sheet1!$C$4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[111]Sheet1!$C$5:$C$28</c:f>
              <c:numCache>
                <c:formatCode>General</c:formatCode>
                <c:ptCount val="24"/>
                <c:pt idx="0">
                  <c:v>1.2E-2</c:v>
                </c:pt>
                <c:pt idx="1">
                  <c:v>7.9000000000000008E-3</c:v>
                </c:pt>
                <c:pt idx="2">
                  <c:v>6.3E-3</c:v>
                </c:pt>
                <c:pt idx="3">
                  <c:v>4.8999999999999998E-3</c:v>
                </c:pt>
                <c:pt idx="4">
                  <c:v>6.7000000000000002E-3</c:v>
                </c:pt>
                <c:pt idx="5">
                  <c:v>1.41E-2</c:v>
                </c:pt>
                <c:pt idx="6">
                  <c:v>3.5299999999999998E-2</c:v>
                </c:pt>
                <c:pt idx="7">
                  <c:v>5.8799999999999998E-2</c:v>
                </c:pt>
                <c:pt idx="8">
                  <c:v>6.2899999999999998E-2</c:v>
                </c:pt>
                <c:pt idx="9">
                  <c:v>5.6899999999999999E-2</c:v>
                </c:pt>
                <c:pt idx="10">
                  <c:v>5.57E-2</c:v>
                </c:pt>
                <c:pt idx="11">
                  <c:v>5.8099999999999999E-2</c:v>
                </c:pt>
                <c:pt idx="12">
                  <c:v>6.2E-2</c:v>
                </c:pt>
                <c:pt idx="13">
                  <c:v>6.4199999999999993E-2</c:v>
                </c:pt>
                <c:pt idx="14">
                  <c:v>6.6299999999999998E-2</c:v>
                </c:pt>
                <c:pt idx="15">
                  <c:v>6.9900000000000004E-2</c:v>
                </c:pt>
                <c:pt idx="16">
                  <c:v>7.2999999999999995E-2</c:v>
                </c:pt>
                <c:pt idx="17">
                  <c:v>7.6300000000000007E-2</c:v>
                </c:pt>
                <c:pt idx="18">
                  <c:v>6.08E-2</c:v>
                </c:pt>
                <c:pt idx="19">
                  <c:v>4.5900000000000003E-2</c:v>
                </c:pt>
                <c:pt idx="20">
                  <c:v>3.5400000000000001E-2</c:v>
                </c:pt>
                <c:pt idx="21">
                  <c:v>2.8199999999999999E-2</c:v>
                </c:pt>
                <c:pt idx="22">
                  <c:v>2.23E-2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0-48F3-952F-F1015D727E51}"/>
            </c:ext>
          </c:extLst>
        </c:ser>
        <c:ser>
          <c:idx val="2"/>
          <c:order val="2"/>
          <c:tx>
            <c:strRef>
              <c:f>[111]Sheet1!$D$4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[111]Sheet1!$D$5:$D$28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8.3999999999999995E-3</c:v>
                </c:pt>
                <c:pt idx="2">
                  <c:v>7.1999999999999998E-3</c:v>
                </c:pt>
                <c:pt idx="3">
                  <c:v>5.7000000000000002E-3</c:v>
                </c:pt>
                <c:pt idx="4">
                  <c:v>7.7999999999999996E-3</c:v>
                </c:pt>
                <c:pt idx="5">
                  <c:v>1.66E-2</c:v>
                </c:pt>
                <c:pt idx="6">
                  <c:v>3.8699999999999998E-2</c:v>
                </c:pt>
                <c:pt idx="7">
                  <c:v>5.8500000000000003E-2</c:v>
                </c:pt>
                <c:pt idx="8">
                  <c:v>6.1199999999999997E-2</c:v>
                </c:pt>
                <c:pt idx="9">
                  <c:v>5.6000000000000001E-2</c:v>
                </c:pt>
                <c:pt idx="10">
                  <c:v>5.5899999999999998E-2</c:v>
                </c:pt>
                <c:pt idx="11">
                  <c:v>5.8700000000000002E-2</c:v>
                </c:pt>
                <c:pt idx="12">
                  <c:v>6.1100000000000002E-2</c:v>
                </c:pt>
                <c:pt idx="13">
                  <c:v>6.2600000000000003E-2</c:v>
                </c:pt>
                <c:pt idx="14">
                  <c:v>6.4600000000000005E-2</c:v>
                </c:pt>
                <c:pt idx="15">
                  <c:v>6.9199999999999998E-2</c:v>
                </c:pt>
                <c:pt idx="16">
                  <c:v>7.3899999999999993E-2</c:v>
                </c:pt>
                <c:pt idx="17">
                  <c:v>7.5300000000000006E-2</c:v>
                </c:pt>
                <c:pt idx="18">
                  <c:v>5.79E-2</c:v>
                </c:pt>
                <c:pt idx="19">
                  <c:v>4.4499999999999998E-2</c:v>
                </c:pt>
                <c:pt idx="20">
                  <c:v>3.61E-2</c:v>
                </c:pt>
                <c:pt idx="21">
                  <c:v>2.9399999999999999E-2</c:v>
                </c:pt>
                <c:pt idx="22">
                  <c:v>2.29E-2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0-48F3-952F-F1015D72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[111]Sheet1!$H$5:$H$16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1.08</c:v>
                </c:pt>
                <c:pt idx="3">
                  <c:v>1.02</c:v>
                </c:pt>
                <c:pt idx="4">
                  <c:v>1.03</c:v>
                </c:pt>
                <c:pt idx="5">
                  <c:v>1.04</c:v>
                </c:pt>
                <c:pt idx="6">
                  <c:v>0.97</c:v>
                </c:pt>
                <c:pt idx="7">
                  <c:v>1.02</c:v>
                </c:pt>
                <c:pt idx="8">
                  <c:v>0.81</c:v>
                </c:pt>
                <c:pt idx="9">
                  <c:v>1.04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D-4375-9D71-D4BB75F6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[112]Sheet1!$B$5:$B$28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7.7000000000000002E-3</c:v>
                </c:pt>
                <c:pt idx="6">
                  <c:v>1.9699999999999999E-2</c:v>
                </c:pt>
                <c:pt idx="7">
                  <c:v>3.15E-2</c:v>
                </c:pt>
                <c:pt idx="8">
                  <c:v>4.0599999999999997E-2</c:v>
                </c:pt>
                <c:pt idx="9">
                  <c:v>4.7600000000000003E-2</c:v>
                </c:pt>
                <c:pt idx="10">
                  <c:v>5.8000000000000003E-2</c:v>
                </c:pt>
                <c:pt idx="11">
                  <c:v>6.7500000000000004E-2</c:v>
                </c:pt>
                <c:pt idx="12">
                  <c:v>7.3499999999999996E-2</c:v>
                </c:pt>
                <c:pt idx="13">
                  <c:v>7.3599999999999999E-2</c:v>
                </c:pt>
                <c:pt idx="14">
                  <c:v>7.6200000000000004E-2</c:v>
                </c:pt>
                <c:pt idx="15">
                  <c:v>8.4900000000000003E-2</c:v>
                </c:pt>
                <c:pt idx="16">
                  <c:v>8.8900000000000007E-2</c:v>
                </c:pt>
                <c:pt idx="17">
                  <c:v>9.0700000000000003E-2</c:v>
                </c:pt>
                <c:pt idx="18">
                  <c:v>6.9400000000000003E-2</c:v>
                </c:pt>
                <c:pt idx="19">
                  <c:v>4.8800000000000003E-2</c:v>
                </c:pt>
                <c:pt idx="20">
                  <c:v>3.7999999999999999E-2</c:v>
                </c:pt>
                <c:pt idx="21">
                  <c:v>3.1300000000000001E-2</c:v>
                </c:pt>
                <c:pt idx="22">
                  <c:v>2.1899999999999999E-2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B-4A7C-92A7-C5072E5FAB7C}"/>
            </c:ext>
          </c:extLst>
        </c:ser>
        <c:ser>
          <c:idx val="1"/>
          <c:order val="1"/>
          <c:tx>
            <c:strRef>
              <c:f>[112]Sheet1!$C$4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[112]Sheet1!$C$5:$C$28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5.3E-3</c:v>
                </c:pt>
                <c:pt idx="5">
                  <c:v>1.6E-2</c:v>
                </c:pt>
                <c:pt idx="6">
                  <c:v>4.0099999999999997E-2</c:v>
                </c:pt>
                <c:pt idx="7">
                  <c:v>6.8000000000000005E-2</c:v>
                </c:pt>
                <c:pt idx="8">
                  <c:v>7.6100000000000001E-2</c:v>
                </c:pt>
                <c:pt idx="9">
                  <c:v>6.8500000000000005E-2</c:v>
                </c:pt>
                <c:pt idx="10">
                  <c:v>6.7500000000000004E-2</c:v>
                </c:pt>
                <c:pt idx="11">
                  <c:v>7.0000000000000007E-2</c:v>
                </c:pt>
                <c:pt idx="12">
                  <c:v>7.2800000000000004E-2</c:v>
                </c:pt>
                <c:pt idx="13">
                  <c:v>7.2099999999999997E-2</c:v>
                </c:pt>
                <c:pt idx="14">
                  <c:v>7.0800000000000002E-2</c:v>
                </c:pt>
                <c:pt idx="15">
                  <c:v>6.8900000000000003E-2</c:v>
                </c:pt>
                <c:pt idx="16">
                  <c:v>6.6400000000000001E-2</c:v>
                </c:pt>
                <c:pt idx="17">
                  <c:v>6.3700000000000007E-2</c:v>
                </c:pt>
                <c:pt idx="18">
                  <c:v>5.1700000000000003E-2</c:v>
                </c:pt>
                <c:pt idx="19">
                  <c:v>3.78E-2</c:v>
                </c:pt>
                <c:pt idx="20">
                  <c:v>2.8000000000000001E-2</c:v>
                </c:pt>
                <c:pt idx="21">
                  <c:v>2.1499999999999998E-2</c:v>
                </c:pt>
                <c:pt idx="22">
                  <c:v>1.44E-2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B-4A7C-92A7-C5072E5FAB7C}"/>
            </c:ext>
          </c:extLst>
        </c:ser>
        <c:ser>
          <c:idx val="2"/>
          <c:order val="2"/>
          <c:tx>
            <c:strRef>
              <c:f>[112]Sheet1!$D$4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[112]Sheet1!$D$5:$D$28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1.1900000000000001E-2</c:v>
                </c:pt>
                <c:pt idx="6">
                  <c:v>2.9899999999999999E-2</c:v>
                </c:pt>
                <c:pt idx="7">
                  <c:v>4.99E-2</c:v>
                </c:pt>
                <c:pt idx="8">
                  <c:v>5.8500000000000003E-2</c:v>
                </c:pt>
                <c:pt idx="9">
                  <c:v>5.8099999999999999E-2</c:v>
                </c:pt>
                <c:pt idx="10">
                  <c:v>6.2799999999999995E-2</c:v>
                </c:pt>
                <c:pt idx="11">
                  <c:v>6.88E-2</c:v>
                </c:pt>
                <c:pt idx="12">
                  <c:v>7.3200000000000001E-2</c:v>
                </c:pt>
                <c:pt idx="13">
                  <c:v>7.2800000000000004E-2</c:v>
                </c:pt>
                <c:pt idx="14">
                  <c:v>7.3499999999999996E-2</c:v>
                </c:pt>
                <c:pt idx="15">
                  <c:v>7.6899999999999996E-2</c:v>
                </c:pt>
                <c:pt idx="16">
                  <c:v>7.7600000000000002E-2</c:v>
                </c:pt>
                <c:pt idx="17">
                  <c:v>7.7100000000000002E-2</c:v>
                </c:pt>
                <c:pt idx="18">
                  <c:v>6.0499999999999998E-2</c:v>
                </c:pt>
                <c:pt idx="19">
                  <c:v>4.3299999999999998E-2</c:v>
                </c:pt>
                <c:pt idx="20">
                  <c:v>3.3000000000000002E-2</c:v>
                </c:pt>
                <c:pt idx="21">
                  <c:v>2.64E-2</c:v>
                </c:pt>
                <c:pt idx="22">
                  <c:v>1.8100000000000002E-2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B-4A7C-92A7-C5072E5FA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1.1599999999999999</c:v>
                </c:pt>
                <c:pt idx="3">
                  <c:v>1.05</c:v>
                </c:pt>
                <c:pt idx="4">
                  <c:v>0.94</c:v>
                </c:pt>
                <c:pt idx="5">
                  <c:v>0.83</c:v>
                </c:pt>
                <c:pt idx="8">
                  <c:v>0.89</c:v>
                </c:pt>
                <c:pt idx="9">
                  <c:v>0.93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C-43EA-B9E1-A5FC599B3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[112]Sheet1!$B$5:$B$28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7.7000000000000002E-3</c:v>
                </c:pt>
                <c:pt idx="6">
                  <c:v>1.9699999999999999E-2</c:v>
                </c:pt>
                <c:pt idx="7">
                  <c:v>3.15E-2</c:v>
                </c:pt>
                <c:pt idx="8">
                  <c:v>4.0599999999999997E-2</c:v>
                </c:pt>
                <c:pt idx="9">
                  <c:v>4.7600000000000003E-2</c:v>
                </c:pt>
                <c:pt idx="10">
                  <c:v>5.8000000000000003E-2</c:v>
                </c:pt>
                <c:pt idx="11">
                  <c:v>6.7500000000000004E-2</c:v>
                </c:pt>
                <c:pt idx="12">
                  <c:v>7.3499999999999996E-2</c:v>
                </c:pt>
                <c:pt idx="13">
                  <c:v>7.3599999999999999E-2</c:v>
                </c:pt>
                <c:pt idx="14">
                  <c:v>7.6200000000000004E-2</c:v>
                </c:pt>
                <c:pt idx="15">
                  <c:v>8.4900000000000003E-2</c:v>
                </c:pt>
                <c:pt idx="16">
                  <c:v>8.8900000000000007E-2</c:v>
                </c:pt>
                <c:pt idx="17">
                  <c:v>9.0700000000000003E-2</c:v>
                </c:pt>
                <c:pt idx="18">
                  <c:v>6.9400000000000003E-2</c:v>
                </c:pt>
                <c:pt idx="19">
                  <c:v>4.8800000000000003E-2</c:v>
                </c:pt>
                <c:pt idx="20">
                  <c:v>3.7999999999999999E-2</c:v>
                </c:pt>
                <c:pt idx="21">
                  <c:v>3.1300000000000001E-2</c:v>
                </c:pt>
                <c:pt idx="22">
                  <c:v>2.1899999999999999E-2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D-4127-B4EC-CFA3D031D5C4}"/>
            </c:ext>
          </c:extLst>
        </c:ser>
        <c:ser>
          <c:idx val="1"/>
          <c:order val="1"/>
          <c:tx>
            <c:strRef>
              <c:f>[112]Sheet1!$C$4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[112]Sheet1!$C$5:$C$28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5.3E-3</c:v>
                </c:pt>
                <c:pt idx="5">
                  <c:v>1.6E-2</c:v>
                </c:pt>
                <c:pt idx="6">
                  <c:v>4.0099999999999997E-2</c:v>
                </c:pt>
                <c:pt idx="7">
                  <c:v>6.8000000000000005E-2</c:v>
                </c:pt>
                <c:pt idx="8">
                  <c:v>7.6100000000000001E-2</c:v>
                </c:pt>
                <c:pt idx="9">
                  <c:v>6.8500000000000005E-2</c:v>
                </c:pt>
                <c:pt idx="10">
                  <c:v>6.7500000000000004E-2</c:v>
                </c:pt>
                <c:pt idx="11">
                  <c:v>7.0000000000000007E-2</c:v>
                </c:pt>
                <c:pt idx="12">
                  <c:v>7.2800000000000004E-2</c:v>
                </c:pt>
                <c:pt idx="13">
                  <c:v>7.2099999999999997E-2</c:v>
                </c:pt>
                <c:pt idx="14">
                  <c:v>7.0800000000000002E-2</c:v>
                </c:pt>
                <c:pt idx="15">
                  <c:v>6.8900000000000003E-2</c:v>
                </c:pt>
                <c:pt idx="16">
                  <c:v>6.6400000000000001E-2</c:v>
                </c:pt>
                <c:pt idx="17">
                  <c:v>6.3700000000000007E-2</c:v>
                </c:pt>
                <c:pt idx="18">
                  <c:v>5.1700000000000003E-2</c:v>
                </c:pt>
                <c:pt idx="19">
                  <c:v>3.78E-2</c:v>
                </c:pt>
                <c:pt idx="20">
                  <c:v>2.8000000000000001E-2</c:v>
                </c:pt>
                <c:pt idx="21">
                  <c:v>2.1499999999999998E-2</c:v>
                </c:pt>
                <c:pt idx="22">
                  <c:v>1.44E-2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D-4127-B4EC-CFA3D031D5C4}"/>
            </c:ext>
          </c:extLst>
        </c:ser>
        <c:ser>
          <c:idx val="2"/>
          <c:order val="2"/>
          <c:tx>
            <c:strRef>
              <c:f>[112]Sheet1!$D$4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[112]Sheet1!$D$5:$D$28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1.1900000000000001E-2</c:v>
                </c:pt>
                <c:pt idx="6">
                  <c:v>2.9899999999999999E-2</c:v>
                </c:pt>
                <c:pt idx="7">
                  <c:v>4.99E-2</c:v>
                </c:pt>
                <c:pt idx="8">
                  <c:v>5.8500000000000003E-2</c:v>
                </c:pt>
                <c:pt idx="9">
                  <c:v>5.8099999999999999E-2</c:v>
                </c:pt>
                <c:pt idx="10">
                  <c:v>6.2799999999999995E-2</c:v>
                </c:pt>
                <c:pt idx="11">
                  <c:v>6.88E-2</c:v>
                </c:pt>
                <c:pt idx="12">
                  <c:v>7.3200000000000001E-2</c:v>
                </c:pt>
                <c:pt idx="13">
                  <c:v>7.2800000000000004E-2</c:v>
                </c:pt>
                <c:pt idx="14">
                  <c:v>7.3499999999999996E-2</c:v>
                </c:pt>
                <c:pt idx="15">
                  <c:v>7.6899999999999996E-2</c:v>
                </c:pt>
                <c:pt idx="16">
                  <c:v>7.7600000000000002E-2</c:v>
                </c:pt>
                <c:pt idx="17">
                  <c:v>7.7100000000000002E-2</c:v>
                </c:pt>
                <c:pt idx="18">
                  <c:v>6.0499999999999998E-2</c:v>
                </c:pt>
                <c:pt idx="19">
                  <c:v>4.3299999999999998E-2</c:v>
                </c:pt>
                <c:pt idx="20">
                  <c:v>3.3000000000000002E-2</c:v>
                </c:pt>
                <c:pt idx="21">
                  <c:v>2.64E-2</c:v>
                </c:pt>
                <c:pt idx="22">
                  <c:v>1.8100000000000002E-2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D-4127-B4EC-CFA3D031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1.1599999999999999</c:v>
                </c:pt>
                <c:pt idx="3">
                  <c:v>1.05</c:v>
                </c:pt>
                <c:pt idx="4">
                  <c:v>0.94</c:v>
                </c:pt>
                <c:pt idx="5">
                  <c:v>0.83</c:v>
                </c:pt>
                <c:pt idx="8">
                  <c:v>0.89</c:v>
                </c:pt>
                <c:pt idx="9">
                  <c:v>0.93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7-43C7-AE70-90810F336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[113]Sheet1!$B$5:$B$28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6.0000000000000001E-3</c:v>
                </c:pt>
                <c:pt idx="2">
                  <c:v>6.1000000000000004E-3</c:v>
                </c:pt>
                <c:pt idx="3">
                  <c:v>6.4999999999999997E-3</c:v>
                </c:pt>
                <c:pt idx="4">
                  <c:v>8.6999999999999994E-3</c:v>
                </c:pt>
                <c:pt idx="5">
                  <c:v>1.4200000000000001E-2</c:v>
                </c:pt>
                <c:pt idx="6">
                  <c:v>3.3399999999999999E-2</c:v>
                </c:pt>
                <c:pt idx="7">
                  <c:v>5.5599999999999997E-2</c:v>
                </c:pt>
                <c:pt idx="8">
                  <c:v>5.7000000000000002E-2</c:v>
                </c:pt>
                <c:pt idx="9">
                  <c:v>5.4300000000000001E-2</c:v>
                </c:pt>
                <c:pt idx="10">
                  <c:v>5.6500000000000002E-2</c:v>
                </c:pt>
                <c:pt idx="11">
                  <c:v>6.1600000000000002E-2</c:v>
                </c:pt>
                <c:pt idx="12">
                  <c:v>6.6600000000000006E-2</c:v>
                </c:pt>
                <c:pt idx="13">
                  <c:v>6.7900000000000002E-2</c:v>
                </c:pt>
                <c:pt idx="14">
                  <c:v>7.1199999999999999E-2</c:v>
                </c:pt>
                <c:pt idx="15">
                  <c:v>7.3800000000000004E-2</c:v>
                </c:pt>
                <c:pt idx="16">
                  <c:v>7.8E-2</c:v>
                </c:pt>
                <c:pt idx="17">
                  <c:v>0.08</c:v>
                </c:pt>
                <c:pt idx="18">
                  <c:v>6.08E-2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2.7900000000000001E-2</c:v>
                </c:pt>
                <c:pt idx="22">
                  <c:v>2.1000000000000001E-2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5-4F2B-9BA2-2F30EC4B6C89}"/>
            </c:ext>
          </c:extLst>
        </c:ser>
        <c:ser>
          <c:idx val="1"/>
          <c:order val="1"/>
          <c:tx>
            <c:strRef>
              <c:f>[113]Sheet1!$C$4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[113]Sheet1!$C$5:$C$28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5.4999999999999997E-3</c:v>
                </c:pt>
                <c:pt idx="2">
                  <c:v>6.4000000000000003E-3</c:v>
                </c:pt>
                <c:pt idx="3">
                  <c:v>7.9000000000000008E-3</c:v>
                </c:pt>
                <c:pt idx="4">
                  <c:v>1.09E-2</c:v>
                </c:pt>
                <c:pt idx="5">
                  <c:v>2.0500000000000001E-2</c:v>
                </c:pt>
                <c:pt idx="6">
                  <c:v>4.4200000000000003E-2</c:v>
                </c:pt>
                <c:pt idx="7">
                  <c:v>7.1199999999999999E-2</c:v>
                </c:pt>
                <c:pt idx="8">
                  <c:v>7.4099999999999999E-2</c:v>
                </c:pt>
                <c:pt idx="9">
                  <c:v>6.4199999999999993E-2</c:v>
                </c:pt>
                <c:pt idx="10">
                  <c:v>6.2700000000000006E-2</c:v>
                </c:pt>
                <c:pt idx="11">
                  <c:v>6.5799999999999997E-2</c:v>
                </c:pt>
                <c:pt idx="12">
                  <c:v>6.8099999999999994E-2</c:v>
                </c:pt>
                <c:pt idx="13">
                  <c:v>6.6600000000000006E-2</c:v>
                </c:pt>
                <c:pt idx="14">
                  <c:v>6.5000000000000002E-2</c:v>
                </c:pt>
                <c:pt idx="15">
                  <c:v>6.5600000000000006E-2</c:v>
                </c:pt>
                <c:pt idx="16">
                  <c:v>6.7199999999999996E-2</c:v>
                </c:pt>
                <c:pt idx="17">
                  <c:v>6.7799999999999999E-2</c:v>
                </c:pt>
                <c:pt idx="18">
                  <c:v>4.7100000000000003E-2</c:v>
                </c:pt>
                <c:pt idx="19">
                  <c:v>3.5000000000000003E-2</c:v>
                </c:pt>
                <c:pt idx="20">
                  <c:v>2.76E-2</c:v>
                </c:pt>
                <c:pt idx="21">
                  <c:v>2.29E-2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5-4F2B-9BA2-2F30EC4B6C89}"/>
            </c:ext>
          </c:extLst>
        </c:ser>
        <c:ser>
          <c:idx val="2"/>
          <c:order val="2"/>
          <c:tx>
            <c:strRef>
              <c:f>[113]Sheet1!$D$4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[113]Sheet1!$D$5:$D$28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5.7000000000000002E-3</c:v>
                </c:pt>
                <c:pt idx="2">
                  <c:v>6.1000000000000004E-3</c:v>
                </c:pt>
                <c:pt idx="3">
                  <c:v>7.1000000000000004E-3</c:v>
                </c:pt>
                <c:pt idx="4">
                  <c:v>9.7000000000000003E-3</c:v>
                </c:pt>
                <c:pt idx="5">
                  <c:v>1.7399999999999999E-2</c:v>
                </c:pt>
                <c:pt idx="6">
                  <c:v>3.8899999999999997E-2</c:v>
                </c:pt>
                <c:pt idx="7">
                  <c:v>6.3399999999999998E-2</c:v>
                </c:pt>
                <c:pt idx="8">
                  <c:v>6.5500000000000003E-2</c:v>
                </c:pt>
                <c:pt idx="9">
                  <c:v>5.9200000000000003E-2</c:v>
                </c:pt>
                <c:pt idx="10">
                  <c:v>5.96E-2</c:v>
                </c:pt>
                <c:pt idx="11">
                  <c:v>6.3700000000000007E-2</c:v>
                </c:pt>
                <c:pt idx="12">
                  <c:v>6.7299999999999999E-2</c:v>
                </c:pt>
                <c:pt idx="13">
                  <c:v>6.7199999999999996E-2</c:v>
                </c:pt>
                <c:pt idx="14">
                  <c:v>6.8199999999999997E-2</c:v>
                </c:pt>
                <c:pt idx="15">
                  <c:v>6.9800000000000001E-2</c:v>
                </c:pt>
                <c:pt idx="16">
                  <c:v>7.2700000000000001E-2</c:v>
                </c:pt>
                <c:pt idx="17">
                  <c:v>7.3999999999999996E-2</c:v>
                </c:pt>
                <c:pt idx="18">
                  <c:v>5.3999999999999999E-2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2.5499999999999998E-2</c:v>
                </c:pt>
                <c:pt idx="22">
                  <c:v>1.89E-2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5-4F2B-9BA2-2F30EC4B6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General</c:formatCode>
                <c:ptCount val="12"/>
                <c:pt idx="4">
                  <c:v>1.1000000000000001</c:v>
                </c:pt>
                <c:pt idx="5">
                  <c:v>1.03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1.08</c:v>
                </c:pt>
                <c:pt idx="10">
                  <c:v>1.1499999999999999</c:v>
                </c:pt>
                <c:pt idx="11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9-4227-ADEE-09DD0B86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[113]Sheet1!$B$5:$B$28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6.0000000000000001E-3</c:v>
                </c:pt>
                <c:pt idx="2">
                  <c:v>6.1000000000000004E-3</c:v>
                </c:pt>
                <c:pt idx="3">
                  <c:v>6.4999999999999997E-3</c:v>
                </c:pt>
                <c:pt idx="4">
                  <c:v>8.6999999999999994E-3</c:v>
                </c:pt>
                <c:pt idx="5">
                  <c:v>1.4200000000000001E-2</c:v>
                </c:pt>
                <c:pt idx="6">
                  <c:v>3.3399999999999999E-2</c:v>
                </c:pt>
                <c:pt idx="7">
                  <c:v>5.5599999999999997E-2</c:v>
                </c:pt>
                <c:pt idx="8">
                  <c:v>5.7000000000000002E-2</c:v>
                </c:pt>
                <c:pt idx="9">
                  <c:v>5.4300000000000001E-2</c:v>
                </c:pt>
                <c:pt idx="10">
                  <c:v>5.6500000000000002E-2</c:v>
                </c:pt>
                <c:pt idx="11">
                  <c:v>6.1600000000000002E-2</c:v>
                </c:pt>
                <c:pt idx="12">
                  <c:v>6.6600000000000006E-2</c:v>
                </c:pt>
                <c:pt idx="13">
                  <c:v>6.7900000000000002E-2</c:v>
                </c:pt>
                <c:pt idx="14">
                  <c:v>7.1199999999999999E-2</c:v>
                </c:pt>
                <c:pt idx="15">
                  <c:v>7.3800000000000004E-2</c:v>
                </c:pt>
                <c:pt idx="16">
                  <c:v>7.8E-2</c:v>
                </c:pt>
                <c:pt idx="17">
                  <c:v>0.08</c:v>
                </c:pt>
                <c:pt idx="18">
                  <c:v>6.08E-2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2.7900000000000001E-2</c:v>
                </c:pt>
                <c:pt idx="22">
                  <c:v>2.1000000000000001E-2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C91-8250-DD711F6BA35A}"/>
            </c:ext>
          </c:extLst>
        </c:ser>
        <c:ser>
          <c:idx val="1"/>
          <c:order val="1"/>
          <c:tx>
            <c:strRef>
              <c:f>[113]Sheet1!$C$4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[113]Sheet1!$C$5:$C$28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5.4999999999999997E-3</c:v>
                </c:pt>
                <c:pt idx="2">
                  <c:v>6.4000000000000003E-3</c:v>
                </c:pt>
                <c:pt idx="3">
                  <c:v>7.9000000000000008E-3</c:v>
                </c:pt>
                <c:pt idx="4">
                  <c:v>1.09E-2</c:v>
                </c:pt>
                <c:pt idx="5">
                  <c:v>2.0500000000000001E-2</c:v>
                </c:pt>
                <c:pt idx="6">
                  <c:v>4.4200000000000003E-2</c:v>
                </c:pt>
                <c:pt idx="7">
                  <c:v>7.1199999999999999E-2</c:v>
                </c:pt>
                <c:pt idx="8">
                  <c:v>7.4099999999999999E-2</c:v>
                </c:pt>
                <c:pt idx="9">
                  <c:v>6.4199999999999993E-2</c:v>
                </c:pt>
                <c:pt idx="10">
                  <c:v>6.2700000000000006E-2</c:v>
                </c:pt>
                <c:pt idx="11">
                  <c:v>6.5799999999999997E-2</c:v>
                </c:pt>
                <c:pt idx="12">
                  <c:v>6.8099999999999994E-2</c:v>
                </c:pt>
                <c:pt idx="13">
                  <c:v>6.6600000000000006E-2</c:v>
                </c:pt>
                <c:pt idx="14">
                  <c:v>6.5000000000000002E-2</c:v>
                </c:pt>
                <c:pt idx="15">
                  <c:v>6.5600000000000006E-2</c:v>
                </c:pt>
                <c:pt idx="16">
                  <c:v>6.7199999999999996E-2</c:v>
                </c:pt>
                <c:pt idx="17">
                  <c:v>6.7799999999999999E-2</c:v>
                </c:pt>
                <c:pt idx="18">
                  <c:v>4.7100000000000003E-2</c:v>
                </c:pt>
                <c:pt idx="19">
                  <c:v>3.5000000000000003E-2</c:v>
                </c:pt>
                <c:pt idx="20">
                  <c:v>2.76E-2</c:v>
                </c:pt>
                <c:pt idx="21">
                  <c:v>2.29E-2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C91-8250-DD711F6BA35A}"/>
            </c:ext>
          </c:extLst>
        </c:ser>
        <c:ser>
          <c:idx val="2"/>
          <c:order val="2"/>
          <c:tx>
            <c:strRef>
              <c:f>[113]Sheet1!$D$4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[113]Sheet1!$D$5:$D$28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5.7000000000000002E-3</c:v>
                </c:pt>
                <c:pt idx="2">
                  <c:v>6.1000000000000004E-3</c:v>
                </c:pt>
                <c:pt idx="3">
                  <c:v>7.1000000000000004E-3</c:v>
                </c:pt>
                <c:pt idx="4">
                  <c:v>9.7000000000000003E-3</c:v>
                </c:pt>
                <c:pt idx="5">
                  <c:v>1.7399999999999999E-2</c:v>
                </c:pt>
                <c:pt idx="6">
                  <c:v>3.8899999999999997E-2</c:v>
                </c:pt>
                <c:pt idx="7">
                  <c:v>6.3399999999999998E-2</c:v>
                </c:pt>
                <c:pt idx="8">
                  <c:v>6.5500000000000003E-2</c:v>
                </c:pt>
                <c:pt idx="9">
                  <c:v>5.9200000000000003E-2</c:v>
                </c:pt>
                <c:pt idx="10">
                  <c:v>5.96E-2</c:v>
                </c:pt>
                <c:pt idx="11">
                  <c:v>6.3700000000000007E-2</c:v>
                </c:pt>
                <c:pt idx="12">
                  <c:v>6.7299999999999999E-2</c:v>
                </c:pt>
                <c:pt idx="13">
                  <c:v>6.7199999999999996E-2</c:v>
                </c:pt>
                <c:pt idx="14">
                  <c:v>6.8199999999999997E-2</c:v>
                </c:pt>
                <c:pt idx="15">
                  <c:v>6.9800000000000001E-2</c:v>
                </c:pt>
                <c:pt idx="16">
                  <c:v>7.2700000000000001E-2</c:v>
                </c:pt>
                <c:pt idx="17">
                  <c:v>7.3999999999999996E-2</c:v>
                </c:pt>
                <c:pt idx="18">
                  <c:v>5.3999999999999999E-2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2.5499999999999998E-2</c:v>
                </c:pt>
                <c:pt idx="22">
                  <c:v>1.89E-2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F-4C91-8250-DD711F6B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[12]Sheet1!$B$5:$B$28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3.0999999999999999E-3</c:v>
                </c:pt>
                <c:pt idx="4">
                  <c:v>4.1000000000000003E-3</c:v>
                </c:pt>
                <c:pt idx="5">
                  <c:v>9.1999999999999998E-3</c:v>
                </c:pt>
                <c:pt idx="6">
                  <c:v>2.6800000000000001E-2</c:v>
                </c:pt>
                <c:pt idx="7">
                  <c:v>4.8399999999999999E-2</c:v>
                </c:pt>
                <c:pt idx="8">
                  <c:v>5.0900000000000001E-2</c:v>
                </c:pt>
                <c:pt idx="9">
                  <c:v>5.1499999999999997E-2</c:v>
                </c:pt>
                <c:pt idx="10">
                  <c:v>6.0100000000000001E-2</c:v>
                </c:pt>
                <c:pt idx="11">
                  <c:v>6.93E-2</c:v>
                </c:pt>
                <c:pt idx="12">
                  <c:v>7.7600000000000002E-2</c:v>
                </c:pt>
                <c:pt idx="13">
                  <c:v>7.7399999999999997E-2</c:v>
                </c:pt>
                <c:pt idx="14">
                  <c:v>7.5999999999999998E-2</c:v>
                </c:pt>
                <c:pt idx="15">
                  <c:v>7.5200000000000003E-2</c:v>
                </c:pt>
                <c:pt idx="16">
                  <c:v>7.4999999999999997E-2</c:v>
                </c:pt>
                <c:pt idx="17">
                  <c:v>7.46E-2</c:v>
                </c:pt>
                <c:pt idx="18">
                  <c:v>5.8900000000000001E-2</c:v>
                </c:pt>
                <c:pt idx="19">
                  <c:v>4.53E-2</c:v>
                </c:pt>
                <c:pt idx="20">
                  <c:v>3.6499999999999998E-2</c:v>
                </c:pt>
                <c:pt idx="21">
                  <c:v>2.9100000000000001E-2</c:v>
                </c:pt>
                <c:pt idx="22">
                  <c:v>2.0899999999999998E-2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2-4728-ABA3-3EF151805BCE}"/>
            </c:ext>
          </c:extLst>
        </c:ser>
        <c:ser>
          <c:idx val="1"/>
          <c:order val="1"/>
          <c:tx>
            <c:strRef>
              <c:f>[12]Sheet1!$C$4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[12]Sheet1!$C$5:$C$28</c:f>
              <c:numCache>
                <c:formatCode>General</c:formatCode>
                <c:ptCount val="24"/>
                <c:pt idx="0">
                  <c:v>7.3000000000000001E-3</c:v>
                </c:pt>
                <c:pt idx="1">
                  <c:v>4.7999999999999996E-3</c:v>
                </c:pt>
                <c:pt idx="2">
                  <c:v>4.4000000000000003E-3</c:v>
                </c:pt>
                <c:pt idx="3">
                  <c:v>3.3999999999999998E-3</c:v>
                </c:pt>
                <c:pt idx="4">
                  <c:v>4.7999999999999996E-3</c:v>
                </c:pt>
                <c:pt idx="5">
                  <c:v>1.11E-2</c:v>
                </c:pt>
                <c:pt idx="6">
                  <c:v>3.2599999999999997E-2</c:v>
                </c:pt>
                <c:pt idx="7">
                  <c:v>4.99E-2</c:v>
                </c:pt>
                <c:pt idx="8">
                  <c:v>5.0200000000000002E-2</c:v>
                </c:pt>
                <c:pt idx="9">
                  <c:v>0.05</c:v>
                </c:pt>
                <c:pt idx="10">
                  <c:v>5.8200000000000002E-2</c:v>
                </c:pt>
                <c:pt idx="11">
                  <c:v>6.9400000000000003E-2</c:v>
                </c:pt>
                <c:pt idx="12">
                  <c:v>7.8899999999999998E-2</c:v>
                </c:pt>
                <c:pt idx="13">
                  <c:v>7.6600000000000001E-2</c:v>
                </c:pt>
                <c:pt idx="14">
                  <c:v>7.4499999999999997E-2</c:v>
                </c:pt>
                <c:pt idx="15">
                  <c:v>7.4200000000000002E-2</c:v>
                </c:pt>
                <c:pt idx="16">
                  <c:v>7.3200000000000001E-2</c:v>
                </c:pt>
                <c:pt idx="17">
                  <c:v>7.1999999999999995E-2</c:v>
                </c:pt>
                <c:pt idx="18">
                  <c:v>5.7700000000000001E-2</c:v>
                </c:pt>
                <c:pt idx="19">
                  <c:v>4.58E-2</c:v>
                </c:pt>
                <c:pt idx="20">
                  <c:v>3.7100000000000001E-2</c:v>
                </c:pt>
                <c:pt idx="21">
                  <c:v>3.04E-2</c:v>
                </c:pt>
                <c:pt idx="22">
                  <c:v>2.1100000000000001E-2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2-4728-ABA3-3EF151805BCE}"/>
            </c:ext>
          </c:extLst>
        </c:ser>
        <c:ser>
          <c:idx val="2"/>
          <c:order val="2"/>
          <c:tx>
            <c:strRef>
              <c:f>[12]Sheet1!$D$4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4.8999999999999998E-3</c:v>
                </c:pt>
                <c:pt idx="2">
                  <c:v>4.3E-3</c:v>
                </c:pt>
                <c:pt idx="3">
                  <c:v>3.2000000000000002E-3</c:v>
                </c:pt>
                <c:pt idx="4">
                  <c:v>4.4000000000000003E-3</c:v>
                </c:pt>
                <c:pt idx="5">
                  <c:v>0.01</c:v>
                </c:pt>
                <c:pt idx="6">
                  <c:v>2.9399999999999999E-2</c:v>
                </c:pt>
                <c:pt idx="7">
                  <c:v>4.9099999999999998E-2</c:v>
                </c:pt>
                <c:pt idx="8">
                  <c:v>5.0599999999999999E-2</c:v>
                </c:pt>
                <c:pt idx="9">
                  <c:v>5.0799999999999998E-2</c:v>
                </c:pt>
                <c:pt idx="10">
                  <c:v>5.9200000000000003E-2</c:v>
                </c:pt>
                <c:pt idx="11">
                  <c:v>6.93E-2</c:v>
                </c:pt>
                <c:pt idx="12">
                  <c:v>7.8200000000000006E-2</c:v>
                </c:pt>
                <c:pt idx="13">
                  <c:v>7.6999999999999999E-2</c:v>
                </c:pt>
                <c:pt idx="14">
                  <c:v>7.5300000000000006E-2</c:v>
                </c:pt>
                <c:pt idx="15">
                  <c:v>7.4700000000000003E-2</c:v>
                </c:pt>
                <c:pt idx="16">
                  <c:v>7.4200000000000002E-2</c:v>
                </c:pt>
                <c:pt idx="17">
                  <c:v>7.3400000000000007E-2</c:v>
                </c:pt>
                <c:pt idx="18">
                  <c:v>5.8299999999999998E-2</c:v>
                </c:pt>
                <c:pt idx="19">
                  <c:v>4.5600000000000002E-2</c:v>
                </c:pt>
                <c:pt idx="20">
                  <c:v>3.6799999999999999E-2</c:v>
                </c:pt>
                <c:pt idx="21">
                  <c:v>2.9700000000000001E-2</c:v>
                </c:pt>
                <c:pt idx="22">
                  <c:v>2.1000000000000001E-2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2-4728-ABA3-3EF151805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05856"/>
        <c:axId val="72907392"/>
      </c:lineChart>
      <c:catAx>
        <c:axId val="729058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907392"/>
        <c:crosses val="autoZero"/>
        <c:auto val="1"/>
        <c:lblAlgn val="ctr"/>
        <c:lblOffset val="100"/>
        <c:noMultiLvlLbl val="0"/>
      </c:catAx>
      <c:valAx>
        <c:axId val="729073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9058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[113]Sheet1!$H$5:$H$16</c:f>
              <c:numCache>
                <c:formatCode>General</c:formatCode>
                <c:ptCount val="12"/>
                <c:pt idx="4">
                  <c:v>1.1000000000000001</c:v>
                </c:pt>
                <c:pt idx="5">
                  <c:v>1.03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1.08</c:v>
                </c:pt>
                <c:pt idx="10">
                  <c:v>1.1499999999999999</c:v>
                </c:pt>
                <c:pt idx="11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4-4459-84C4-4BDBA828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[113]Sheet1!$B$5:$B$28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6.0000000000000001E-3</c:v>
                </c:pt>
                <c:pt idx="2">
                  <c:v>6.1000000000000004E-3</c:v>
                </c:pt>
                <c:pt idx="3">
                  <c:v>6.4999999999999997E-3</c:v>
                </c:pt>
                <c:pt idx="4">
                  <c:v>8.6999999999999994E-3</c:v>
                </c:pt>
                <c:pt idx="5">
                  <c:v>1.4200000000000001E-2</c:v>
                </c:pt>
                <c:pt idx="6">
                  <c:v>3.3399999999999999E-2</c:v>
                </c:pt>
                <c:pt idx="7">
                  <c:v>5.5599999999999997E-2</c:v>
                </c:pt>
                <c:pt idx="8">
                  <c:v>5.7000000000000002E-2</c:v>
                </c:pt>
                <c:pt idx="9">
                  <c:v>5.4300000000000001E-2</c:v>
                </c:pt>
                <c:pt idx="10">
                  <c:v>5.6500000000000002E-2</c:v>
                </c:pt>
                <c:pt idx="11">
                  <c:v>6.1600000000000002E-2</c:v>
                </c:pt>
                <c:pt idx="12">
                  <c:v>6.6600000000000006E-2</c:v>
                </c:pt>
                <c:pt idx="13">
                  <c:v>6.7900000000000002E-2</c:v>
                </c:pt>
                <c:pt idx="14">
                  <c:v>7.1199999999999999E-2</c:v>
                </c:pt>
                <c:pt idx="15">
                  <c:v>7.3800000000000004E-2</c:v>
                </c:pt>
                <c:pt idx="16">
                  <c:v>7.8E-2</c:v>
                </c:pt>
                <c:pt idx="17">
                  <c:v>0.08</c:v>
                </c:pt>
                <c:pt idx="18">
                  <c:v>6.08E-2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2.7900000000000001E-2</c:v>
                </c:pt>
                <c:pt idx="22">
                  <c:v>2.1000000000000001E-2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A-4ACD-96E7-FB00188E1B5D}"/>
            </c:ext>
          </c:extLst>
        </c:ser>
        <c:ser>
          <c:idx val="1"/>
          <c:order val="1"/>
          <c:tx>
            <c:strRef>
              <c:f>[113]Sheet1!$C$4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[113]Sheet1!$C$5:$C$28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5.4999999999999997E-3</c:v>
                </c:pt>
                <c:pt idx="2">
                  <c:v>6.4000000000000003E-3</c:v>
                </c:pt>
                <c:pt idx="3">
                  <c:v>7.9000000000000008E-3</c:v>
                </c:pt>
                <c:pt idx="4">
                  <c:v>1.09E-2</c:v>
                </c:pt>
                <c:pt idx="5">
                  <c:v>2.0500000000000001E-2</c:v>
                </c:pt>
                <c:pt idx="6">
                  <c:v>4.4200000000000003E-2</c:v>
                </c:pt>
                <c:pt idx="7">
                  <c:v>7.1199999999999999E-2</c:v>
                </c:pt>
                <c:pt idx="8">
                  <c:v>7.4099999999999999E-2</c:v>
                </c:pt>
                <c:pt idx="9">
                  <c:v>6.4199999999999993E-2</c:v>
                </c:pt>
                <c:pt idx="10">
                  <c:v>6.2700000000000006E-2</c:v>
                </c:pt>
                <c:pt idx="11">
                  <c:v>6.5799999999999997E-2</c:v>
                </c:pt>
                <c:pt idx="12">
                  <c:v>6.8099999999999994E-2</c:v>
                </c:pt>
                <c:pt idx="13">
                  <c:v>6.6600000000000006E-2</c:v>
                </c:pt>
                <c:pt idx="14">
                  <c:v>6.5000000000000002E-2</c:v>
                </c:pt>
                <c:pt idx="15">
                  <c:v>6.5600000000000006E-2</c:v>
                </c:pt>
                <c:pt idx="16">
                  <c:v>6.7199999999999996E-2</c:v>
                </c:pt>
                <c:pt idx="17">
                  <c:v>6.7799999999999999E-2</c:v>
                </c:pt>
                <c:pt idx="18">
                  <c:v>4.7100000000000003E-2</c:v>
                </c:pt>
                <c:pt idx="19">
                  <c:v>3.5000000000000003E-2</c:v>
                </c:pt>
                <c:pt idx="20">
                  <c:v>2.76E-2</c:v>
                </c:pt>
                <c:pt idx="21">
                  <c:v>2.29E-2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ACD-96E7-FB00188E1B5D}"/>
            </c:ext>
          </c:extLst>
        </c:ser>
        <c:ser>
          <c:idx val="2"/>
          <c:order val="2"/>
          <c:tx>
            <c:strRef>
              <c:f>[113]Sheet1!$D$4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[113]Sheet1!$D$5:$D$28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5.7000000000000002E-3</c:v>
                </c:pt>
                <c:pt idx="2">
                  <c:v>6.1000000000000004E-3</c:v>
                </c:pt>
                <c:pt idx="3">
                  <c:v>7.1000000000000004E-3</c:v>
                </c:pt>
                <c:pt idx="4">
                  <c:v>9.7000000000000003E-3</c:v>
                </c:pt>
                <c:pt idx="5">
                  <c:v>1.7399999999999999E-2</c:v>
                </c:pt>
                <c:pt idx="6">
                  <c:v>3.8899999999999997E-2</c:v>
                </c:pt>
                <c:pt idx="7">
                  <c:v>6.3399999999999998E-2</c:v>
                </c:pt>
                <c:pt idx="8">
                  <c:v>6.5500000000000003E-2</c:v>
                </c:pt>
                <c:pt idx="9">
                  <c:v>5.9200000000000003E-2</c:v>
                </c:pt>
                <c:pt idx="10">
                  <c:v>5.96E-2</c:v>
                </c:pt>
                <c:pt idx="11">
                  <c:v>6.3700000000000007E-2</c:v>
                </c:pt>
                <c:pt idx="12">
                  <c:v>6.7299999999999999E-2</c:v>
                </c:pt>
                <c:pt idx="13">
                  <c:v>6.7199999999999996E-2</c:v>
                </c:pt>
                <c:pt idx="14">
                  <c:v>6.8199999999999997E-2</c:v>
                </c:pt>
                <c:pt idx="15">
                  <c:v>6.9800000000000001E-2</c:v>
                </c:pt>
                <c:pt idx="16">
                  <c:v>7.2700000000000001E-2</c:v>
                </c:pt>
                <c:pt idx="17">
                  <c:v>7.3999999999999996E-2</c:v>
                </c:pt>
                <c:pt idx="18">
                  <c:v>5.3999999999999999E-2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2.5499999999999998E-2</c:v>
                </c:pt>
                <c:pt idx="22">
                  <c:v>1.89E-2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ACD-96E7-FB00188E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[113]Sheet1!$H$5:$H$16</c:f>
              <c:numCache>
                <c:formatCode>General</c:formatCode>
                <c:ptCount val="12"/>
                <c:pt idx="4">
                  <c:v>1.1000000000000001</c:v>
                </c:pt>
                <c:pt idx="5">
                  <c:v>1.03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1.08</c:v>
                </c:pt>
                <c:pt idx="10">
                  <c:v>1.1499999999999999</c:v>
                </c:pt>
                <c:pt idx="11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8-4E7B-BB85-F57B953C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[115]Sheet1!$B$5:$B$28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5.7999999999999996E-3</c:v>
                </c:pt>
                <c:pt idx="2">
                  <c:v>4.4000000000000003E-3</c:v>
                </c:pt>
                <c:pt idx="3">
                  <c:v>3.2000000000000002E-3</c:v>
                </c:pt>
                <c:pt idx="4">
                  <c:v>3.2000000000000002E-3</c:v>
                </c:pt>
                <c:pt idx="5">
                  <c:v>6.3E-3</c:v>
                </c:pt>
                <c:pt idx="6">
                  <c:v>2.1600000000000001E-2</c:v>
                </c:pt>
                <c:pt idx="7">
                  <c:v>3.7600000000000001E-2</c:v>
                </c:pt>
                <c:pt idx="8">
                  <c:v>4.3299999999999998E-2</c:v>
                </c:pt>
                <c:pt idx="9">
                  <c:v>4.53E-2</c:v>
                </c:pt>
                <c:pt idx="10">
                  <c:v>5.5100000000000003E-2</c:v>
                </c:pt>
                <c:pt idx="11">
                  <c:v>6.5600000000000006E-2</c:v>
                </c:pt>
                <c:pt idx="12">
                  <c:v>7.46E-2</c:v>
                </c:pt>
                <c:pt idx="13">
                  <c:v>7.6899999999999996E-2</c:v>
                </c:pt>
                <c:pt idx="14">
                  <c:v>7.7799999999999994E-2</c:v>
                </c:pt>
                <c:pt idx="15">
                  <c:v>7.8299999999999995E-2</c:v>
                </c:pt>
                <c:pt idx="16">
                  <c:v>8.1100000000000005E-2</c:v>
                </c:pt>
                <c:pt idx="17">
                  <c:v>8.3199999999999996E-2</c:v>
                </c:pt>
                <c:pt idx="18">
                  <c:v>6.6900000000000001E-2</c:v>
                </c:pt>
                <c:pt idx="19">
                  <c:v>5.1200000000000002E-2</c:v>
                </c:pt>
                <c:pt idx="20">
                  <c:v>3.9699999999999999E-2</c:v>
                </c:pt>
                <c:pt idx="21">
                  <c:v>3.0300000000000001E-2</c:v>
                </c:pt>
                <c:pt idx="22">
                  <c:v>2.3199999999999998E-2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A-4A2A-9FD0-3D2727F44084}"/>
            </c:ext>
          </c:extLst>
        </c:ser>
        <c:ser>
          <c:idx val="1"/>
          <c:order val="1"/>
          <c:tx>
            <c:strRef>
              <c:f>[115]Sheet1!$C$4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[115]Sheet1!$C$5:$C$28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4.8999999999999998E-3</c:v>
                </c:pt>
                <c:pt idx="2">
                  <c:v>4.1999999999999997E-3</c:v>
                </c:pt>
                <c:pt idx="3">
                  <c:v>3.3E-3</c:v>
                </c:pt>
                <c:pt idx="4">
                  <c:v>5.1000000000000004E-3</c:v>
                </c:pt>
                <c:pt idx="5">
                  <c:v>1.24E-2</c:v>
                </c:pt>
                <c:pt idx="6">
                  <c:v>3.3799999999999997E-2</c:v>
                </c:pt>
                <c:pt idx="7">
                  <c:v>5.4899999999999997E-2</c:v>
                </c:pt>
                <c:pt idx="8">
                  <c:v>5.5599999999999997E-2</c:v>
                </c:pt>
                <c:pt idx="9">
                  <c:v>5.1499999999999997E-2</c:v>
                </c:pt>
                <c:pt idx="10">
                  <c:v>5.74E-2</c:v>
                </c:pt>
                <c:pt idx="11">
                  <c:v>6.7900000000000002E-2</c:v>
                </c:pt>
                <c:pt idx="12">
                  <c:v>7.5800000000000006E-2</c:v>
                </c:pt>
                <c:pt idx="13">
                  <c:v>7.6999999999999999E-2</c:v>
                </c:pt>
                <c:pt idx="14">
                  <c:v>7.5700000000000003E-2</c:v>
                </c:pt>
                <c:pt idx="15">
                  <c:v>7.4099999999999999E-2</c:v>
                </c:pt>
                <c:pt idx="16">
                  <c:v>7.1900000000000006E-2</c:v>
                </c:pt>
                <c:pt idx="17">
                  <c:v>7.1099999999999997E-2</c:v>
                </c:pt>
                <c:pt idx="18">
                  <c:v>5.67E-2</c:v>
                </c:pt>
                <c:pt idx="19">
                  <c:v>4.5600000000000002E-2</c:v>
                </c:pt>
                <c:pt idx="20">
                  <c:v>3.6400000000000002E-2</c:v>
                </c:pt>
                <c:pt idx="21">
                  <c:v>2.81E-2</c:v>
                </c:pt>
                <c:pt idx="22">
                  <c:v>1.8599999999999998E-2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A-4A2A-9FD0-3D2727F44084}"/>
            </c:ext>
          </c:extLst>
        </c:ser>
        <c:ser>
          <c:idx val="2"/>
          <c:order val="2"/>
          <c:tx>
            <c:strRef>
              <c:f>[115]Sheet1!$D$4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[115]Sheet1!$D$5:$D$28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4.3E-3</c:v>
                </c:pt>
                <c:pt idx="3">
                  <c:v>3.2000000000000002E-3</c:v>
                </c:pt>
                <c:pt idx="4">
                  <c:v>4.1999999999999997E-3</c:v>
                </c:pt>
                <c:pt idx="5">
                  <c:v>9.4000000000000004E-3</c:v>
                </c:pt>
                <c:pt idx="6">
                  <c:v>2.7699999999999999E-2</c:v>
                </c:pt>
                <c:pt idx="7">
                  <c:v>4.6199999999999998E-2</c:v>
                </c:pt>
                <c:pt idx="8">
                  <c:v>4.9500000000000002E-2</c:v>
                </c:pt>
                <c:pt idx="9">
                  <c:v>4.8399999999999999E-2</c:v>
                </c:pt>
                <c:pt idx="10">
                  <c:v>5.62E-2</c:v>
                </c:pt>
                <c:pt idx="11">
                  <c:v>6.6699999999999995E-2</c:v>
                </c:pt>
                <c:pt idx="12">
                  <c:v>7.5200000000000003E-2</c:v>
                </c:pt>
                <c:pt idx="13">
                  <c:v>7.6999999999999999E-2</c:v>
                </c:pt>
                <c:pt idx="14">
                  <c:v>7.6799999999999993E-2</c:v>
                </c:pt>
                <c:pt idx="15">
                  <c:v>7.6200000000000004E-2</c:v>
                </c:pt>
                <c:pt idx="16">
                  <c:v>7.6499999999999999E-2</c:v>
                </c:pt>
                <c:pt idx="17">
                  <c:v>7.7100000000000002E-2</c:v>
                </c:pt>
                <c:pt idx="18">
                  <c:v>6.1800000000000001E-2</c:v>
                </c:pt>
                <c:pt idx="19">
                  <c:v>4.8399999999999999E-2</c:v>
                </c:pt>
                <c:pt idx="20">
                  <c:v>3.7999999999999999E-2</c:v>
                </c:pt>
                <c:pt idx="21">
                  <c:v>2.92E-2</c:v>
                </c:pt>
                <c:pt idx="22">
                  <c:v>2.0899999999999998E-2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A-4A2A-9FD0-3D2727F4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18656"/>
        <c:axId val="167320192"/>
      </c:lineChart>
      <c:catAx>
        <c:axId val="1673186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7320192"/>
        <c:crosses val="autoZero"/>
        <c:auto val="1"/>
        <c:lblAlgn val="ctr"/>
        <c:lblOffset val="100"/>
        <c:noMultiLvlLbl val="0"/>
      </c:catAx>
      <c:valAx>
        <c:axId val="167320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73186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[115]Sheet1!$H$4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[115]Sheet1!$H$5:$H$16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1.1100000000000001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0.94</c:v>
                </c:pt>
                <c:pt idx="6">
                  <c:v>0.91</c:v>
                </c:pt>
                <c:pt idx="7">
                  <c:v>0.97</c:v>
                </c:pt>
                <c:pt idx="8">
                  <c:v>0.98</c:v>
                </c:pt>
                <c:pt idx="9">
                  <c:v>0.98</c:v>
                </c:pt>
                <c:pt idx="10">
                  <c:v>0.97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8-4CFE-8E18-5D998DF0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77152"/>
        <c:axId val="193404928"/>
      </c:lineChart>
      <c:catAx>
        <c:axId val="1673771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3404928"/>
        <c:crosses val="autoZero"/>
        <c:auto val="1"/>
        <c:lblAlgn val="ctr"/>
        <c:lblOffset val="100"/>
        <c:noMultiLvlLbl val="0"/>
      </c:catAx>
      <c:valAx>
        <c:axId val="19340492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37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[114]Sheet1!$B$5:$B$28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6.4999999999999997E-3</c:v>
                </c:pt>
                <c:pt idx="2">
                  <c:v>4.7999999999999996E-3</c:v>
                </c:pt>
                <c:pt idx="3">
                  <c:v>3.3999999999999998E-3</c:v>
                </c:pt>
                <c:pt idx="4">
                  <c:v>3.0000000000000001E-3</c:v>
                </c:pt>
                <c:pt idx="5">
                  <c:v>5.7999999999999996E-3</c:v>
                </c:pt>
                <c:pt idx="6">
                  <c:v>1.7500000000000002E-2</c:v>
                </c:pt>
                <c:pt idx="7">
                  <c:v>3.5200000000000002E-2</c:v>
                </c:pt>
                <c:pt idx="8">
                  <c:v>4.3299999999999998E-2</c:v>
                </c:pt>
                <c:pt idx="9">
                  <c:v>4.5499999999999999E-2</c:v>
                </c:pt>
                <c:pt idx="10">
                  <c:v>5.2900000000000003E-2</c:v>
                </c:pt>
                <c:pt idx="11">
                  <c:v>6.4100000000000004E-2</c:v>
                </c:pt>
                <c:pt idx="12">
                  <c:v>7.3200000000000001E-2</c:v>
                </c:pt>
                <c:pt idx="13">
                  <c:v>7.5899999999999995E-2</c:v>
                </c:pt>
                <c:pt idx="14">
                  <c:v>7.6300000000000007E-2</c:v>
                </c:pt>
                <c:pt idx="15">
                  <c:v>7.9000000000000001E-2</c:v>
                </c:pt>
                <c:pt idx="16">
                  <c:v>8.1600000000000006E-2</c:v>
                </c:pt>
                <c:pt idx="17">
                  <c:v>8.2900000000000001E-2</c:v>
                </c:pt>
                <c:pt idx="18">
                  <c:v>6.7900000000000002E-2</c:v>
                </c:pt>
                <c:pt idx="19">
                  <c:v>5.3900000000000003E-2</c:v>
                </c:pt>
                <c:pt idx="20">
                  <c:v>4.2200000000000001E-2</c:v>
                </c:pt>
                <c:pt idx="21">
                  <c:v>3.2500000000000001E-2</c:v>
                </c:pt>
                <c:pt idx="22">
                  <c:v>2.46E-2</c:v>
                </c:pt>
                <c:pt idx="23">
                  <c:v>1.7500000000000002E-2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3-4A7E-B12D-45D3DBA12456}"/>
            </c:ext>
          </c:extLst>
        </c:ser>
        <c:ser>
          <c:idx val="1"/>
          <c:order val="1"/>
          <c:tx>
            <c:strRef>
              <c:f>[114]Sheet1!$C$4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[114]Sheet1!$C$5:$C$28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5.4000000000000003E-3</c:v>
                </c:pt>
                <c:pt idx="2">
                  <c:v>4.3E-3</c:v>
                </c:pt>
                <c:pt idx="3">
                  <c:v>3.8E-3</c:v>
                </c:pt>
                <c:pt idx="4">
                  <c:v>4.7999999999999996E-3</c:v>
                </c:pt>
                <c:pt idx="5">
                  <c:v>1.18E-2</c:v>
                </c:pt>
                <c:pt idx="6">
                  <c:v>3.0599999999999999E-2</c:v>
                </c:pt>
                <c:pt idx="7">
                  <c:v>5.16E-2</c:v>
                </c:pt>
                <c:pt idx="8">
                  <c:v>5.67E-2</c:v>
                </c:pt>
                <c:pt idx="9">
                  <c:v>5.28E-2</c:v>
                </c:pt>
                <c:pt idx="10">
                  <c:v>5.62E-2</c:v>
                </c:pt>
                <c:pt idx="11">
                  <c:v>6.6000000000000003E-2</c:v>
                </c:pt>
                <c:pt idx="12">
                  <c:v>7.4099999999999999E-2</c:v>
                </c:pt>
                <c:pt idx="13">
                  <c:v>7.5899999999999995E-2</c:v>
                </c:pt>
                <c:pt idx="14">
                  <c:v>7.5300000000000006E-2</c:v>
                </c:pt>
                <c:pt idx="15">
                  <c:v>7.4200000000000002E-2</c:v>
                </c:pt>
                <c:pt idx="16">
                  <c:v>7.1900000000000006E-2</c:v>
                </c:pt>
                <c:pt idx="17">
                  <c:v>7.0199999999999999E-2</c:v>
                </c:pt>
                <c:pt idx="18">
                  <c:v>5.8099999999999999E-2</c:v>
                </c:pt>
                <c:pt idx="19">
                  <c:v>4.6899999999999997E-2</c:v>
                </c:pt>
                <c:pt idx="20">
                  <c:v>3.8399999999999997E-2</c:v>
                </c:pt>
                <c:pt idx="21">
                  <c:v>0.03</c:v>
                </c:pt>
                <c:pt idx="22">
                  <c:v>2.07E-2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3-4A7E-B12D-45D3DBA12456}"/>
            </c:ext>
          </c:extLst>
        </c:ser>
        <c:ser>
          <c:idx val="2"/>
          <c:order val="2"/>
          <c:tx>
            <c:strRef>
              <c:f>[114]Sheet1!$D$4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[114]Sheet1!$D$5:$D$28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6.0000000000000001E-3</c:v>
                </c:pt>
                <c:pt idx="2">
                  <c:v>4.5999999999999999E-3</c:v>
                </c:pt>
                <c:pt idx="3">
                  <c:v>3.5999999999999999E-3</c:v>
                </c:pt>
                <c:pt idx="4">
                  <c:v>3.8999999999999998E-3</c:v>
                </c:pt>
                <c:pt idx="5">
                  <c:v>8.8000000000000005E-3</c:v>
                </c:pt>
                <c:pt idx="6">
                  <c:v>2.41E-2</c:v>
                </c:pt>
                <c:pt idx="7">
                  <c:v>4.3400000000000001E-2</c:v>
                </c:pt>
                <c:pt idx="8">
                  <c:v>0.05</c:v>
                </c:pt>
                <c:pt idx="9">
                  <c:v>4.9099999999999998E-2</c:v>
                </c:pt>
                <c:pt idx="10">
                  <c:v>5.4600000000000003E-2</c:v>
                </c:pt>
                <c:pt idx="11">
                  <c:v>6.5100000000000005E-2</c:v>
                </c:pt>
                <c:pt idx="12">
                  <c:v>7.3599999999999999E-2</c:v>
                </c:pt>
                <c:pt idx="13">
                  <c:v>7.5899999999999995E-2</c:v>
                </c:pt>
                <c:pt idx="14">
                  <c:v>7.5800000000000006E-2</c:v>
                </c:pt>
                <c:pt idx="15">
                  <c:v>7.6600000000000001E-2</c:v>
                </c:pt>
                <c:pt idx="16">
                  <c:v>7.6799999999999993E-2</c:v>
                </c:pt>
                <c:pt idx="17">
                  <c:v>7.6600000000000001E-2</c:v>
                </c:pt>
                <c:pt idx="18">
                  <c:v>6.3E-2</c:v>
                </c:pt>
                <c:pt idx="19">
                  <c:v>5.04E-2</c:v>
                </c:pt>
                <c:pt idx="20">
                  <c:v>4.0300000000000002E-2</c:v>
                </c:pt>
                <c:pt idx="21">
                  <c:v>3.1199999999999999E-2</c:v>
                </c:pt>
                <c:pt idx="22">
                  <c:v>2.2700000000000001E-2</c:v>
                </c:pt>
                <c:pt idx="23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3-4A7E-B12D-45D3DBA1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[114]Sheet1!$H$5:$H$16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1.01</c:v>
                </c:pt>
                <c:pt idx="2">
                  <c:v>1.05</c:v>
                </c:pt>
                <c:pt idx="3">
                  <c:v>0.97</c:v>
                </c:pt>
                <c:pt idx="4">
                  <c:v>1.02</c:v>
                </c:pt>
                <c:pt idx="5">
                  <c:v>1</c:v>
                </c:pt>
                <c:pt idx="6">
                  <c:v>0.96</c:v>
                </c:pt>
                <c:pt idx="7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C-4E62-83EB-1A653C77E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[117]Sheet1!$B$5:$B$28</c:f>
              <c:numCache>
                <c:formatCode>General</c:formatCode>
                <c:ptCount val="24"/>
                <c:pt idx="0">
                  <c:v>1.09E-2</c:v>
                </c:pt>
                <c:pt idx="1">
                  <c:v>6.7000000000000002E-3</c:v>
                </c:pt>
                <c:pt idx="2">
                  <c:v>5.0000000000000001E-3</c:v>
                </c:pt>
                <c:pt idx="3">
                  <c:v>3.5000000000000001E-3</c:v>
                </c:pt>
                <c:pt idx="4">
                  <c:v>4.1000000000000003E-3</c:v>
                </c:pt>
                <c:pt idx="5">
                  <c:v>8.5000000000000006E-3</c:v>
                </c:pt>
                <c:pt idx="6">
                  <c:v>2.86E-2</c:v>
                </c:pt>
                <c:pt idx="7">
                  <c:v>4.3499999999999997E-2</c:v>
                </c:pt>
                <c:pt idx="8">
                  <c:v>4.8500000000000001E-2</c:v>
                </c:pt>
                <c:pt idx="9">
                  <c:v>4.6800000000000001E-2</c:v>
                </c:pt>
                <c:pt idx="10">
                  <c:v>5.1999999999999998E-2</c:v>
                </c:pt>
                <c:pt idx="11">
                  <c:v>5.91E-2</c:v>
                </c:pt>
                <c:pt idx="12">
                  <c:v>6.8199999999999997E-2</c:v>
                </c:pt>
                <c:pt idx="13">
                  <c:v>7.0499999999999993E-2</c:v>
                </c:pt>
                <c:pt idx="14">
                  <c:v>7.22E-2</c:v>
                </c:pt>
                <c:pt idx="15">
                  <c:v>7.4099999999999999E-2</c:v>
                </c:pt>
                <c:pt idx="16">
                  <c:v>7.6999999999999999E-2</c:v>
                </c:pt>
                <c:pt idx="17">
                  <c:v>7.8200000000000006E-2</c:v>
                </c:pt>
                <c:pt idx="18">
                  <c:v>6.7000000000000004E-2</c:v>
                </c:pt>
                <c:pt idx="19">
                  <c:v>5.2900000000000003E-2</c:v>
                </c:pt>
                <c:pt idx="20">
                  <c:v>4.3400000000000001E-2</c:v>
                </c:pt>
                <c:pt idx="21">
                  <c:v>3.5799999999999998E-2</c:v>
                </c:pt>
                <c:pt idx="22">
                  <c:v>2.5899999999999999E-2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7-43D3-89F8-9956A7E1EF23}"/>
            </c:ext>
          </c:extLst>
        </c:ser>
        <c:ser>
          <c:idx val="1"/>
          <c:order val="1"/>
          <c:tx>
            <c:strRef>
              <c:f>[117]Sheet1!$C$4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[117]Sheet1!$C$5:$C$28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6.4999999999999997E-3</c:v>
                </c:pt>
                <c:pt idx="2">
                  <c:v>5.7000000000000002E-3</c:v>
                </c:pt>
                <c:pt idx="3">
                  <c:v>4.1000000000000003E-3</c:v>
                </c:pt>
                <c:pt idx="4">
                  <c:v>5.1999999999999998E-3</c:v>
                </c:pt>
                <c:pt idx="5">
                  <c:v>1.21E-2</c:v>
                </c:pt>
                <c:pt idx="6">
                  <c:v>3.4200000000000001E-2</c:v>
                </c:pt>
                <c:pt idx="7">
                  <c:v>6.0699999999999997E-2</c:v>
                </c:pt>
                <c:pt idx="8">
                  <c:v>6.3500000000000001E-2</c:v>
                </c:pt>
                <c:pt idx="9">
                  <c:v>5.7099999999999998E-2</c:v>
                </c:pt>
                <c:pt idx="10">
                  <c:v>5.9900000000000002E-2</c:v>
                </c:pt>
                <c:pt idx="11">
                  <c:v>6.6000000000000003E-2</c:v>
                </c:pt>
                <c:pt idx="12">
                  <c:v>7.0400000000000004E-2</c:v>
                </c:pt>
                <c:pt idx="13">
                  <c:v>7.1199999999999999E-2</c:v>
                </c:pt>
                <c:pt idx="14">
                  <c:v>7.1300000000000002E-2</c:v>
                </c:pt>
                <c:pt idx="15">
                  <c:v>7.1999999999999995E-2</c:v>
                </c:pt>
                <c:pt idx="16">
                  <c:v>6.93E-2</c:v>
                </c:pt>
                <c:pt idx="17">
                  <c:v>6.7599999999999993E-2</c:v>
                </c:pt>
                <c:pt idx="18">
                  <c:v>5.3499999999999999E-2</c:v>
                </c:pt>
                <c:pt idx="19">
                  <c:v>4.4699999999999997E-2</c:v>
                </c:pt>
                <c:pt idx="20">
                  <c:v>3.4299999999999997E-2</c:v>
                </c:pt>
                <c:pt idx="21">
                  <c:v>2.7400000000000001E-2</c:v>
                </c:pt>
                <c:pt idx="22">
                  <c:v>2.0500000000000001E-2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7-43D3-89F8-9956A7E1EF23}"/>
            </c:ext>
          </c:extLst>
        </c:ser>
        <c:ser>
          <c:idx val="2"/>
          <c:order val="2"/>
          <c:tx>
            <c:strRef>
              <c:f>[117]Sheet1!$D$4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[117]Sheet1!$D$5:$D$28</c:f>
              <c:numCache>
                <c:formatCode>General</c:formatCode>
                <c:ptCount val="24"/>
                <c:pt idx="0">
                  <c:v>9.9000000000000008E-3</c:v>
                </c:pt>
                <c:pt idx="1">
                  <c:v>6.6E-3</c:v>
                </c:pt>
                <c:pt idx="2">
                  <c:v>5.4000000000000003E-3</c:v>
                </c:pt>
                <c:pt idx="3">
                  <c:v>3.8E-3</c:v>
                </c:pt>
                <c:pt idx="4">
                  <c:v>4.5999999999999999E-3</c:v>
                </c:pt>
                <c:pt idx="5">
                  <c:v>1.03E-2</c:v>
                </c:pt>
                <c:pt idx="6">
                  <c:v>3.1300000000000001E-2</c:v>
                </c:pt>
                <c:pt idx="7">
                  <c:v>5.1900000000000002E-2</c:v>
                </c:pt>
                <c:pt idx="8">
                  <c:v>5.5800000000000002E-2</c:v>
                </c:pt>
                <c:pt idx="9">
                  <c:v>5.1900000000000002E-2</c:v>
                </c:pt>
                <c:pt idx="10">
                  <c:v>5.5899999999999998E-2</c:v>
                </c:pt>
                <c:pt idx="11">
                  <c:v>6.25E-2</c:v>
                </c:pt>
                <c:pt idx="12">
                  <c:v>6.93E-2</c:v>
                </c:pt>
                <c:pt idx="13">
                  <c:v>7.0900000000000005E-2</c:v>
                </c:pt>
                <c:pt idx="14">
                  <c:v>7.1800000000000003E-2</c:v>
                </c:pt>
                <c:pt idx="15">
                  <c:v>7.2999999999999995E-2</c:v>
                </c:pt>
                <c:pt idx="16">
                  <c:v>7.3200000000000001E-2</c:v>
                </c:pt>
                <c:pt idx="17">
                  <c:v>7.2999999999999995E-2</c:v>
                </c:pt>
                <c:pt idx="18">
                  <c:v>6.0400000000000002E-2</c:v>
                </c:pt>
                <c:pt idx="19">
                  <c:v>4.8899999999999999E-2</c:v>
                </c:pt>
                <c:pt idx="20">
                  <c:v>3.8899999999999997E-2</c:v>
                </c:pt>
                <c:pt idx="21">
                  <c:v>3.1699999999999999E-2</c:v>
                </c:pt>
                <c:pt idx="22">
                  <c:v>2.3300000000000001E-2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7-43D3-89F8-9956A7E1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09856"/>
        <c:axId val="196811392"/>
      </c:lineChart>
      <c:catAx>
        <c:axId val="1968098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96811392"/>
        <c:crosses val="autoZero"/>
        <c:auto val="1"/>
        <c:lblAlgn val="ctr"/>
        <c:lblOffset val="100"/>
        <c:noMultiLvlLbl val="0"/>
      </c:catAx>
      <c:valAx>
        <c:axId val="1968113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968098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[117]Sheet1!$H$4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[117]Sheet1!$H$5:$H$16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1.04</c:v>
                </c:pt>
                <c:pt idx="3">
                  <c:v>1.05</c:v>
                </c:pt>
                <c:pt idx="4">
                  <c:v>0.99</c:v>
                </c:pt>
                <c:pt idx="5">
                  <c:v>0.89</c:v>
                </c:pt>
                <c:pt idx="6">
                  <c:v>0.92</c:v>
                </c:pt>
                <c:pt idx="7">
                  <c:v>1.03</c:v>
                </c:pt>
                <c:pt idx="8">
                  <c:v>1</c:v>
                </c:pt>
                <c:pt idx="9">
                  <c:v>0.98</c:v>
                </c:pt>
                <c:pt idx="10">
                  <c:v>0.95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0-4724-826B-395AC3E3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39680"/>
        <c:axId val="196849664"/>
      </c:lineChart>
      <c:catAx>
        <c:axId val="19683968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6849664"/>
        <c:crosses val="autoZero"/>
        <c:auto val="1"/>
        <c:lblAlgn val="ctr"/>
        <c:lblOffset val="100"/>
        <c:noMultiLvlLbl val="0"/>
      </c:catAx>
      <c:valAx>
        <c:axId val="1968496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683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[116]Sheet1!$B$5:$B$28</c:f>
              <c:numCache>
                <c:formatCode>General</c:formatCode>
                <c:ptCount val="24"/>
                <c:pt idx="0">
                  <c:v>1.21E-2</c:v>
                </c:pt>
                <c:pt idx="1">
                  <c:v>7.7999999999999996E-3</c:v>
                </c:pt>
                <c:pt idx="2">
                  <c:v>5.8999999999999999E-3</c:v>
                </c:pt>
                <c:pt idx="3">
                  <c:v>4.0000000000000001E-3</c:v>
                </c:pt>
                <c:pt idx="4">
                  <c:v>3.8E-3</c:v>
                </c:pt>
                <c:pt idx="5">
                  <c:v>7.1999999999999998E-3</c:v>
                </c:pt>
                <c:pt idx="6">
                  <c:v>2.18E-2</c:v>
                </c:pt>
                <c:pt idx="7">
                  <c:v>3.9300000000000002E-2</c:v>
                </c:pt>
                <c:pt idx="8">
                  <c:v>4.6300000000000001E-2</c:v>
                </c:pt>
                <c:pt idx="9">
                  <c:v>4.6199999999999998E-2</c:v>
                </c:pt>
                <c:pt idx="10">
                  <c:v>5.0299999999999997E-2</c:v>
                </c:pt>
                <c:pt idx="11">
                  <c:v>5.8099999999999999E-2</c:v>
                </c:pt>
                <c:pt idx="12">
                  <c:v>6.6900000000000001E-2</c:v>
                </c:pt>
                <c:pt idx="13">
                  <c:v>7.0000000000000007E-2</c:v>
                </c:pt>
                <c:pt idx="14">
                  <c:v>7.1599999999999997E-2</c:v>
                </c:pt>
                <c:pt idx="15">
                  <c:v>7.5600000000000001E-2</c:v>
                </c:pt>
                <c:pt idx="16">
                  <c:v>7.8899999999999998E-2</c:v>
                </c:pt>
                <c:pt idx="17">
                  <c:v>7.9699999999999993E-2</c:v>
                </c:pt>
                <c:pt idx="18">
                  <c:v>6.88E-2</c:v>
                </c:pt>
                <c:pt idx="19">
                  <c:v>5.5100000000000003E-2</c:v>
                </c:pt>
                <c:pt idx="20">
                  <c:v>4.5499999999999999E-2</c:v>
                </c:pt>
                <c:pt idx="21">
                  <c:v>3.7999999999999999E-2</c:v>
                </c:pt>
                <c:pt idx="22">
                  <c:v>2.7900000000000001E-2</c:v>
                </c:pt>
                <c:pt idx="23">
                  <c:v>1.9199999999999998E-2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7-4E77-B317-76B5835E5C8B}"/>
            </c:ext>
          </c:extLst>
        </c:ser>
        <c:ser>
          <c:idx val="1"/>
          <c:order val="1"/>
          <c:tx>
            <c:strRef>
              <c:f>[116]Sheet1!$C$4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[116]Sheet1!$C$5:$C$28</c:f>
              <c:numCache>
                <c:formatCode>General</c:formatCode>
                <c:ptCount val="24"/>
                <c:pt idx="0">
                  <c:v>0.01</c:v>
                </c:pt>
                <c:pt idx="1">
                  <c:v>7.6E-3</c:v>
                </c:pt>
                <c:pt idx="2">
                  <c:v>6.4000000000000003E-3</c:v>
                </c:pt>
                <c:pt idx="3">
                  <c:v>4.4999999999999997E-3</c:v>
                </c:pt>
                <c:pt idx="4">
                  <c:v>4.7999999999999996E-3</c:v>
                </c:pt>
                <c:pt idx="5">
                  <c:v>1.0500000000000001E-2</c:v>
                </c:pt>
                <c:pt idx="6">
                  <c:v>2.8199999999999999E-2</c:v>
                </c:pt>
                <c:pt idx="7">
                  <c:v>5.2499999999999998E-2</c:v>
                </c:pt>
                <c:pt idx="8">
                  <c:v>6.0999999999999999E-2</c:v>
                </c:pt>
                <c:pt idx="9">
                  <c:v>5.7299999999999997E-2</c:v>
                </c:pt>
                <c:pt idx="10">
                  <c:v>5.8999999999999997E-2</c:v>
                </c:pt>
                <c:pt idx="11">
                  <c:v>6.5100000000000005E-2</c:v>
                </c:pt>
                <c:pt idx="12">
                  <c:v>7.0499999999999993E-2</c:v>
                </c:pt>
                <c:pt idx="13">
                  <c:v>7.0900000000000005E-2</c:v>
                </c:pt>
                <c:pt idx="14">
                  <c:v>7.17E-2</c:v>
                </c:pt>
                <c:pt idx="15">
                  <c:v>7.2499999999999995E-2</c:v>
                </c:pt>
                <c:pt idx="16">
                  <c:v>7.1599999999999997E-2</c:v>
                </c:pt>
                <c:pt idx="17">
                  <c:v>6.9099999999999995E-2</c:v>
                </c:pt>
                <c:pt idx="18">
                  <c:v>5.5899999999999998E-2</c:v>
                </c:pt>
                <c:pt idx="19">
                  <c:v>4.6300000000000001E-2</c:v>
                </c:pt>
                <c:pt idx="20">
                  <c:v>3.7199999999999997E-2</c:v>
                </c:pt>
                <c:pt idx="21">
                  <c:v>2.92E-2</c:v>
                </c:pt>
                <c:pt idx="22">
                  <c:v>2.2800000000000001E-2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7-4E77-B317-76B5835E5C8B}"/>
            </c:ext>
          </c:extLst>
        </c:ser>
        <c:ser>
          <c:idx val="2"/>
          <c:order val="2"/>
          <c:tx>
            <c:strRef>
              <c:f>[116]Sheet1!$D$4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[116]Sheet1!$D$5:$D$28</c:f>
              <c:numCache>
                <c:formatCode>General</c:formatCode>
                <c:ptCount val="24"/>
                <c:pt idx="0">
                  <c:v>1.11E-2</c:v>
                </c:pt>
                <c:pt idx="1">
                  <c:v>7.7000000000000002E-3</c:v>
                </c:pt>
                <c:pt idx="2">
                  <c:v>6.1999999999999998E-3</c:v>
                </c:pt>
                <c:pt idx="3">
                  <c:v>4.1999999999999997E-3</c:v>
                </c:pt>
                <c:pt idx="4">
                  <c:v>4.1999999999999997E-3</c:v>
                </c:pt>
                <c:pt idx="5">
                  <c:v>8.8000000000000005E-3</c:v>
                </c:pt>
                <c:pt idx="6">
                  <c:v>2.4899999999999999E-2</c:v>
                </c:pt>
                <c:pt idx="7">
                  <c:v>4.5699999999999998E-2</c:v>
                </c:pt>
                <c:pt idx="8">
                  <c:v>5.33E-2</c:v>
                </c:pt>
                <c:pt idx="9">
                  <c:v>5.1499999999999997E-2</c:v>
                </c:pt>
                <c:pt idx="10">
                  <c:v>5.45E-2</c:v>
                </c:pt>
                <c:pt idx="11">
                  <c:v>6.1499999999999999E-2</c:v>
                </c:pt>
                <c:pt idx="12">
                  <c:v>6.8599999999999994E-2</c:v>
                </c:pt>
                <c:pt idx="13">
                  <c:v>7.0400000000000004E-2</c:v>
                </c:pt>
                <c:pt idx="14">
                  <c:v>7.17E-2</c:v>
                </c:pt>
                <c:pt idx="15">
                  <c:v>7.4099999999999999E-2</c:v>
                </c:pt>
                <c:pt idx="16">
                  <c:v>7.5399999999999995E-2</c:v>
                </c:pt>
                <c:pt idx="17">
                  <c:v>7.46E-2</c:v>
                </c:pt>
                <c:pt idx="18">
                  <c:v>6.2600000000000003E-2</c:v>
                </c:pt>
                <c:pt idx="19">
                  <c:v>5.0900000000000001E-2</c:v>
                </c:pt>
                <c:pt idx="20">
                  <c:v>4.1500000000000002E-2</c:v>
                </c:pt>
                <c:pt idx="21">
                  <c:v>3.3799999999999997E-2</c:v>
                </c:pt>
                <c:pt idx="22">
                  <c:v>2.5399999999999999E-2</c:v>
                </c:pt>
                <c:pt idx="23">
                  <c:v>1.7399999999999999E-2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7-4E77-B317-76B5835E5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[12]Sheet1!$H$4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1.08</c:v>
                </c:pt>
                <c:pt idx="3">
                  <c:v>1.02</c:v>
                </c:pt>
                <c:pt idx="4">
                  <c:v>0.98</c:v>
                </c:pt>
                <c:pt idx="5">
                  <c:v>0.94</c:v>
                </c:pt>
                <c:pt idx="6">
                  <c:v>0.92</c:v>
                </c:pt>
                <c:pt idx="7">
                  <c:v>0.97</c:v>
                </c:pt>
                <c:pt idx="8">
                  <c:v>0.97</c:v>
                </c:pt>
                <c:pt idx="9">
                  <c:v>5.079999566078186E-2</c:v>
                </c:pt>
                <c:pt idx="10">
                  <c:v>1.0900000000000001</c:v>
                </c:pt>
                <c:pt idx="11">
                  <c:v>6.9299995899200439E-2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9-4576-A72F-80AD20B01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15200"/>
        <c:axId val="72941568"/>
      </c:lineChart>
      <c:catAx>
        <c:axId val="7291520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941568"/>
        <c:crosses val="autoZero"/>
        <c:auto val="1"/>
        <c:lblAlgn val="ctr"/>
        <c:lblOffset val="100"/>
        <c:noMultiLvlLbl val="0"/>
      </c:catAx>
      <c:valAx>
        <c:axId val="7294156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91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[116]Sheet1!$H$5:$H$16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1.04</c:v>
                </c:pt>
                <c:pt idx="2">
                  <c:v>1.07</c:v>
                </c:pt>
                <c:pt idx="3">
                  <c:v>0.98</c:v>
                </c:pt>
                <c:pt idx="4">
                  <c:v>1.02</c:v>
                </c:pt>
                <c:pt idx="5">
                  <c:v>1.01</c:v>
                </c:pt>
                <c:pt idx="6">
                  <c:v>0.95</c:v>
                </c:pt>
                <c:pt idx="7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9-46E5-A61F-B46319704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[119]Sheet1!$B$5:$B$28</c:f>
              <c:numCache>
                <c:formatCode>General</c:formatCode>
                <c:ptCount val="24"/>
                <c:pt idx="0">
                  <c:v>1.17E-2</c:v>
                </c:pt>
                <c:pt idx="1">
                  <c:v>7.4999999999999997E-3</c:v>
                </c:pt>
                <c:pt idx="2">
                  <c:v>5.7000000000000002E-3</c:v>
                </c:pt>
                <c:pt idx="3">
                  <c:v>4.0000000000000001E-3</c:v>
                </c:pt>
                <c:pt idx="4">
                  <c:v>4.1999999999999997E-3</c:v>
                </c:pt>
                <c:pt idx="5">
                  <c:v>8.0000000000000002E-3</c:v>
                </c:pt>
                <c:pt idx="6">
                  <c:v>1.9800000000000002E-2</c:v>
                </c:pt>
                <c:pt idx="7">
                  <c:v>3.95E-2</c:v>
                </c:pt>
                <c:pt idx="8">
                  <c:v>4.4900000000000002E-2</c:v>
                </c:pt>
                <c:pt idx="9">
                  <c:v>4.4499999999999998E-2</c:v>
                </c:pt>
                <c:pt idx="10">
                  <c:v>4.8899999999999999E-2</c:v>
                </c:pt>
                <c:pt idx="11">
                  <c:v>5.6300000000000003E-2</c:v>
                </c:pt>
                <c:pt idx="12">
                  <c:v>6.5199999999999994E-2</c:v>
                </c:pt>
                <c:pt idx="13">
                  <c:v>6.8900000000000003E-2</c:v>
                </c:pt>
                <c:pt idx="14">
                  <c:v>7.2700000000000001E-2</c:v>
                </c:pt>
                <c:pt idx="15">
                  <c:v>7.8100000000000003E-2</c:v>
                </c:pt>
                <c:pt idx="16">
                  <c:v>8.3900000000000002E-2</c:v>
                </c:pt>
                <c:pt idx="17">
                  <c:v>8.3199999999999996E-2</c:v>
                </c:pt>
                <c:pt idx="18">
                  <c:v>6.9000000000000006E-2</c:v>
                </c:pt>
                <c:pt idx="19">
                  <c:v>5.7200000000000001E-2</c:v>
                </c:pt>
                <c:pt idx="20">
                  <c:v>4.4600000000000001E-2</c:v>
                </c:pt>
                <c:pt idx="21">
                  <c:v>3.7199999999999997E-2</c:v>
                </c:pt>
                <c:pt idx="22">
                  <c:v>2.6800000000000001E-2</c:v>
                </c:pt>
                <c:pt idx="23">
                  <c:v>1.8100000000000002E-2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7-4664-BC7C-123A62CD0536}"/>
            </c:ext>
          </c:extLst>
        </c:ser>
        <c:ser>
          <c:idx val="1"/>
          <c:order val="1"/>
          <c:tx>
            <c:strRef>
              <c:f>[119]Sheet1!$C$4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[119]Sheet1!$C$5:$C$28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6.0000000000000001E-3</c:v>
                </c:pt>
                <c:pt idx="2">
                  <c:v>5.1000000000000004E-3</c:v>
                </c:pt>
                <c:pt idx="3">
                  <c:v>4.1000000000000003E-3</c:v>
                </c:pt>
                <c:pt idx="4">
                  <c:v>6.4999999999999997E-3</c:v>
                </c:pt>
                <c:pt idx="5">
                  <c:v>1.5699999999999999E-2</c:v>
                </c:pt>
                <c:pt idx="6">
                  <c:v>4.8399999999999999E-2</c:v>
                </c:pt>
                <c:pt idx="7">
                  <c:v>7.7499999999999999E-2</c:v>
                </c:pt>
                <c:pt idx="8">
                  <c:v>7.5600000000000001E-2</c:v>
                </c:pt>
                <c:pt idx="9">
                  <c:v>6.6400000000000001E-2</c:v>
                </c:pt>
                <c:pt idx="10">
                  <c:v>6.5100000000000005E-2</c:v>
                </c:pt>
                <c:pt idx="11">
                  <c:v>6.7299999999999999E-2</c:v>
                </c:pt>
                <c:pt idx="12">
                  <c:v>6.8400000000000002E-2</c:v>
                </c:pt>
                <c:pt idx="13">
                  <c:v>6.7100000000000007E-2</c:v>
                </c:pt>
                <c:pt idx="14">
                  <c:v>6.6000000000000003E-2</c:v>
                </c:pt>
                <c:pt idx="15">
                  <c:v>6.2700000000000006E-2</c:v>
                </c:pt>
                <c:pt idx="16">
                  <c:v>5.9900000000000002E-2</c:v>
                </c:pt>
                <c:pt idx="17">
                  <c:v>5.6099999999999997E-2</c:v>
                </c:pt>
                <c:pt idx="18">
                  <c:v>4.8800000000000003E-2</c:v>
                </c:pt>
                <c:pt idx="19">
                  <c:v>3.8100000000000002E-2</c:v>
                </c:pt>
                <c:pt idx="20">
                  <c:v>2.9600000000000001E-2</c:v>
                </c:pt>
                <c:pt idx="21">
                  <c:v>2.4400000000000002E-2</c:v>
                </c:pt>
                <c:pt idx="22">
                  <c:v>1.9400000000000001E-2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7-4664-BC7C-123A62CD0536}"/>
            </c:ext>
          </c:extLst>
        </c:ser>
        <c:ser>
          <c:idx val="2"/>
          <c:order val="2"/>
          <c:tx>
            <c:strRef>
              <c:f>[119]Sheet1!$D$4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[119]Sheet1!$D$5:$D$28</c:f>
              <c:numCache>
                <c:formatCode>General</c:formatCode>
                <c:ptCount val="24"/>
                <c:pt idx="0">
                  <c:v>1.03E-2</c:v>
                </c:pt>
                <c:pt idx="1">
                  <c:v>6.8999999999999999E-3</c:v>
                </c:pt>
                <c:pt idx="2">
                  <c:v>5.4000000000000003E-3</c:v>
                </c:pt>
                <c:pt idx="3">
                  <c:v>4.0000000000000001E-3</c:v>
                </c:pt>
                <c:pt idx="4">
                  <c:v>5.1999999999999998E-3</c:v>
                </c:pt>
                <c:pt idx="5">
                  <c:v>1.14E-2</c:v>
                </c:pt>
                <c:pt idx="6">
                  <c:v>3.2300000000000002E-2</c:v>
                </c:pt>
                <c:pt idx="7">
                  <c:v>5.6000000000000001E-2</c:v>
                </c:pt>
                <c:pt idx="8">
                  <c:v>5.8200000000000002E-2</c:v>
                </c:pt>
                <c:pt idx="9">
                  <c:v>5.3900000000000003E-2</c:v>
                </c:pt>
                <c:pt idx="10">
                  <c:v>5.5899999999999998E-2</c:v>
                </c:pt>
                <c:pt idx="11">
                  <c:v>6.1100000000000002E-2</c:v>
                </c:pt>
                <c:pt idx="12">
                  <c:v>6.6799999999999998E-2</c:v>
                </c:pt>
                <c:pt idx="13">
                  <c:v>6.83E-2</c:v>
                </c:pt>
                <c:pt idx="14">
                  <c:v>6.9900000000000004E-2</c:v>
                </c:pt>
                <c:pt idx="15">
                  <c:v>7.1400000000000005E-2</c:v>
                </c:pt>
                <c:pt idx="16">
                  <c:v>7.3499999999999996E-2</c:v>
                </c:pt>
                <c:pt idx="17">
                  <c:v>7.1400000000000005E-2</c:v>
                </c:pt>
                <c:pt idx="18">
                  <c:v>6.0100000000000001E-2</c:v>
                </c:pt>
                <c:pt idx="19">
                  <c:v>4.8800000000000003E-2</c:v>
                </c:pt>
                <c:pt idx="20">
                  <c:v>3.8100000000000002E-2</c:v>
                </c:pt>
                <c:pt idx="21">
                  <c:v>3.1600000000000003E-2</c:v>
                </c:pt>
                <c:pt idx="22">
                  <c:v>2.35E-2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7-4664-BC7C-123A62CD0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49952"/>
        <c:axId val="198351488"/>
      </c:lineChart>
      <c:catAx>
        <c:axId val="19834995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98351488"/>
        <c:crosses val="autoZero"/>
        <c:auto val="1"/>
        <c:lblAlgn val="ctr"/>
        <c:lblOffset val="100"/>
        <c:noMultiLvlLbl val="0"/>
      </c:catAx>
      <c:valAx>
        <c:axId val="1983514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9834995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55" l="0.25" r="0.25" t="0.75000000000000355" header="0.30000000000000032" footer="0.30000000000000032"/>
    <c:pageSetup orientation="portrait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92"/>
          <c:w val="0.81524141593509114"/>
          <c:h val="0.47196940795718711"/>
        </c:manualLayout>
      </c:layout>
      <c:lineChart>
        <c:grouping val="standard"/>
        <c:varyColors val="0"/>
        <c:ser>
          <c:idx val="0"/>
          <c:order val="0"/>
          <c:tx>
            <c:strRef>
              <c:f>[119]Sheet1!$H$4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[119]Sheet1!$H$5:$H$16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0.99</c:v>
                </c:pt>
                <c:pt idx="5">
                  <c:v>0.94</c:v>
                </c:pt>
                <c:pt idx="6">
                  <c:v>0.92</c:v>
                </c:pt>
                <c:pt idx="7">
                  <c:v>0.99</c:v>
                </c:pt>
                <c:pt idx="8">
                  <c:v>0.98</c:v>
                </c:pt>
                <c:pt idx="9">
                  <c:v>0.97</c:v>
                </c:pt>
                <c:pt idx="10">
                  <c:v>0.96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4-4A0B-A643-E64580681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46016"/>
        <c:axId val="198660096"/>
      </c:lineChart>
      <c:catAx>
        <c:axId val="1986460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8660096"/>
        <c:crosses val="autoZero"/>
        <c:auto val="1"/>
        <c:lblAlgn val="ctr"/>
        <c:lblOffset val="100"/>
        <c:noMultiLvlLbl val="0"/>
      </c:catAx>
      <c:valAx>
        <c:axId val="1986600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8646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[118]Sheet1!$B$5:$B$28</c:f>
              <c:numCache>
                <c:formatCode>General</c:formatCode>
                <c:ptCount val="24"/>
                <c:pt idx="0">
                  <c:v>1.1900000000000001E-2</c:v>
                </c:pt>
                <c:pt idx="1">
                  <c:v>7.6E-3</c:v>
                </c:pt>
                <c:pt idx="2">
                  <c:v>5.8999999999999999E-3</c:v>
                </c:pt>
                <c:pt idx="3">
                  <c:v>4.1999999999999997E-3</c:v>
                </c:pt>
                <c:pt idx="4">
                  <c:v>3.8999999999999998E-3</c:v>
                </c:pt>
                <c:pt idx="5">
                  <c:v>7.0000000000000001E-3</c:v>
                </c:pt>
                <c:pt idx="6">
                  <c:v>1.7100000000000001E-2</c:v>
                </c:pt>
                <c:pt idx="7">
                  <c:v>3.5700000000000003E-2</c:v>
                </c:pt>
                <c:pt idx="8">
                  <c:v>4.4200000000000003E-2</c:v>
                </c:pt>
                <c:pt idx="9">
                  <c:v>4.3900000000000002E-2</c:v>
                </c:pt>
                <c:pt idx="10">
                  <c:v>4.8099999999999997E-2</c:v>
                </c:pt>
                <c:pt idx="11">
                  <c:v>5.6300000000000003E-2</c:v>
                </c:pt>
                <c:pt idx="12">
                  <c:v>6.5500000000000003E-2</c:v>
                </c:pt>
                <c:pt idx="13">
                  <c:v>6.8900000000000003E-2</c:v>
                </c:pt>
                <c:pt idx="14">
                  <c:v>7.2700000000000001E-2</c:v>
                </c:pt>
                <c:pt idx="15">
                  <c:v>7.9200000000000007E-2</c:v>
                </c:pt>
                <c:pt idx="16">
                  <c:v>8.4900000000000003E-2</c:v>
                </c:pt>
                <c:pt idx="17">
                  <c:v>8.4900000000000003E-2</c:v>
                </c:pt>
                <c:pt idx="18">
                  <c:v>7.0199999999999999E-2</c:v>
                </c:pt>
                <c:pt idx="19">
                  <c:v>5.7099999999999998E-2</c:v>
                </c:pt>
                <c:pt idx="20">
                  <c:v>4.6199999999999998E-2</c:v>
                </c:pt>
                <c:pt idx="21">
                  <c:v>3.7999999999999999E-2</c:v>
                </c:pt>
                <c:pt idx="22">
                  <c:v>2.76E-2</c:v>
                </c:pt>
                <c:pt idx="23">
                  <c:v>1.9099999999999999E-2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8-46A8-9551-02F88037E180}"/>
            </c:ext>
          </c:extLst>
        </c:ser>
        <c:ser>
          <c:idx val="1"/>
          <c:order val="1"/>
          <c:tx>
            <c:strRef>
              <c:f>[118]Sheet1!$C$4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[118]Sheet1!$C$5:$C$28</c:f>
              <c:numCache>
                <c:formatCode>General</c:formatCode>
                <c:ptCount val="24"/>
                <c:pt idx="0">
                  <c:v>9.7999999999999997E-3</c:v>
                </c:pt>
                <c:pt idx="1">
                  <c:v>7.1000000000000004E-3</c:v>
                </c:pt>
                <c:pt idx="2">
                  <c:v>5.4999999999999997E-3</c:v>
                </c:pt>
                <c:pt idx="3">
                  <c:v>4.4999999999999997E-3</c:v>
                </c:pt>
                <c:pt idx="4">
                  <c:v>5.7999999999999996E-3</c:v>
                </c:pt>
                <c:pt idx="5">
                  <c:v>1.4500000000000001E-2</c:v>
                </c:pt>
                <c:pt idx="6">
                  <c:v>4.1399999999999999E-2</c:v>
                </c:pt>
                <c:pt idx="7">
                  <c:v>7.1499999999999994E-2</c:v>
                </c:pt>
                <c:pt idx="8">
                  <c:v>7.4399999999999994E-2</c:v>
                </c:pt>
                <c:pt idx="9">
                  <c:v>6.6299999999999998E-2</c:v>
                </c:pt>
                <c:pt idx="10">
                  <c:v>6.4500000000000002E-2</c:v>
                </c:pt>
                <c:pt idx="11">
                  <c:v>6.6500000000000004E-2</c:v>
                </c:pt>
                <c:pt idx="12">
                  <c:v>6.88E-2</c:v>
                </c:pt>
                <c:pt idx="13">
                  <c:v>6.7000000000000004E-2</c:v>
                </c:pt>
                <c:pt idx="14">
                  <c:v>6.5500000000000003E-2</c:v>
                </c:pt>
                <c:pt idx="15">
                  <c:v>6.3E-2</c:v>
                </c:pt>
                <c:pt idx="16">
                  <c:v>6.0900000000000003E-2</c:v>
                </c:pt>
                <c:pt idx="17">
                  <c:v>5.74E-2</c:v>
                </c:pt>
                <c:pt idx="18">
                  <c:v>4.9399999999999999E-2</c:v>
                </c:pt>
                <c:pt idx="19">
                  <c:v>3.9800000000000002E-2</c:v>
                </c:pt>
                <c:pt idx="20">
                  <c:v>3.2199999999999999E-2</c:v>
                </c:pt>
                <c:pt idx="21">
                  <c:v>2.6800000000000001E-2</c:v>
                </c:pt>
                <c:pt idx="22">
                  <c:v>2.1999999999999999E-2</c:v>
                </c:pt>
                <c:pt idx="23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8-46A8-9551-02F88037E180}"/>
            </c:ext>
          </c:extLst>
        </c:ser>
        <c:ser>
          <c:idx val="2"/>
          <c:order val="2"/>
          <c:tx>
            <c:strRef>
              <c:f>[118]Sheet1!$D$4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[118]Sheet1!$D$5:$D$28</c:f>
              <c:numCache>
                <c:formatCode>General</c:formatCode>
                <c:ptCount val="24"/>
                <c:pt idx="0">
                  <c:v>1.11E-2</c:v>
                </c:pt>
                <c:pt idx="1">
                  <c:v>7.4000000000000003E-3</c:v>
                </c:pt>
                <c:pt idx="2">
                  <c:v>5.7999999999999996E-3</c:v>
                </c:pt>
                <c:pt idx="3">
                  <c:v>4.3E-3</c:v>
                </c:pt>
                <c:pt idx="4">
                  <c:v>4.5999999999999999E-3</c:v>
                </c:pt>
                <c:pt idx="5">
                  <c:v>0.01</c:v>
                </c:pt>
                <c:pt idx="6">
                  <c:v>2.6800000000000001E-2</c:v>
                </c:pt>
                <c:pt idx="7">
                  <c:v>4.99E-2</c:v>
                </c:pt>
                <c:pt idx="8">
                  <c:v>5.62E-2</c:v>
                </c:pt>
                <c:pt idx="9">
                  <c:v>5.28E-2</c:v>
                </c:pt>
                <c:pt idx="10">
                  <c:v>5.4600000000000003E-2</c:v>
                </c:pt>
                <c:pt idx="11">
                  <c:v>6.0400000000000002E-2</c:v>
                </c:pt>
                <c:pt idx="12">
                  <c:v>6.6799999999999998E-2</c:v>
                </c:pt>
                <c:pt idx="13">
                  <c:v>6.8099999999999994E-2</c:v>
                </c:pt>
                <c:pt idx="14">
                  <c:v>6.9800000000000001E-2</c:v>
                </c:pt>
                <c:pt idx="15">
                  <c:v>7.2800000000000004E-2</c:v>
                </c:pt>
                <c:pt idx="16">
                  <c:v>7.5399999999999995E-2</c:v>
                </c:pt>
                <c:pt idx="17">
                  <c:v>7.3999999999999996E-2</c:v>
                </c:pt>
                <c:pt idx="18">
                  <c:v>6.1899999999999997E-2</c:v>
                </c:pt>
                <c:pt idx="19">
                  <c:v>5.0200000000000002E-2</c:v>
                </c:pt>
                <c:pt idx="20">
                  <c:v>4.0599999999999997E-2</c:v>
                </c:pt>
                <c:pt idx="21">
                  <c:v>3.3599999999999998E-2</c:v>
                </c:pt>
                <c:pt idx="22">
                  <c:v>2.5399999999999999E-2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8-46A8-9551-02F88037E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[118]Sheet1!$H$5:$H$16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1.0900000000000001</c:v>
                </c:pt>
                <c:pt idx="2">
                  <c:v>1.1599999999999999</c:v>
                </c:pt>
                <c:pt idx="3">
                  <c:v>1.1000000000000001</c:v>
                </c:pt>
                <c:pt idx="4">
                  <c:v>0.88</c:v>
                </c:pt>
                <c:pt idx="5">
                  <c:v>0.95</c:v>
                </c:pt>
                <c:pt idx="6">
                  <c:v>0.89</c:v>
                </c:pt>
                <c:pt idx="7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0-42B6-97E5-518D3E92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[120]Sheet1!$B$5:$B$28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3.5000000000000001E-3</c:v>
                </c:pt>
                <c:pt idx="2">
                  <c:v>3.3E-3</c:v>
                </c:pt>
                <c:pt idx="3">
                  <c:v>4.7999999999999996E-3</c:v>
                </c:pt>
                <c:pt idx="4">
                  <c:v>8.0000000000000002E-3</c:v>
                </c:pt>
                <c:pt idx="5">
                  <c:v>1.6799999999999999E-2</c:v>
                </c:pt>
                <c:pt idx="6">
                  <c:v>3.2500000000000001E-2</c:v>
                </c:pt>
                <c:pt idx="7">
                  <c:v>4.7899999999999998E-2</c:v>
                </c:pt>
                <c:pt idx="8">
                  <c:v>5.6899999999999999E-2</c:v>
                </c:pt>
                <c:pt idx="9">
                  <c:v>6.0499999999999998E-2</c:v>
                </c:pt>
                <c:pt idx="10">
                  <c:v>6.59E-2</c:v>
                </c:pt>
                <c:pt idx="11">
                  <c:v>7.0699999999999999E-2</c:v>
                </c:pt>
                <c:pt idx="12">
                  <c:v>7.3300000000000004E-2</c:v>
                </c:pt>
                <c:pt idx="13">
                  <c:v>7.0900000000000005E-2</c:v>
                </c:pt>
                <c:pt idx="14">
                  <c:v>7.2700000000000001E-2</c:v>
                </c:pt>
                <c:pt idx="15">
                  <c:v>7.7499999999999999E-2</c:v>
                </c:pt>
                <c:pt idx="16">
                  <c:v>7.8700000000000006E-2</c:v>
                </c:pt>
                <c:pt idx="17">
                  <c:v>7.4300000000000005E-2</c:v>
                </c:pt>
                <c:pt idx="18">
                  <c:v>5.5899999999999998E-2</c:v>
                </c:pt>
                <c:pt idx="19">
                  <c:v>4.1599999999999998E-2</c:v>
                </c:pt>
                <c:pt idx="20">
                  <c:v>3.15E-2</c:v>
                </c:pt>
                <c:pt idx="21">
                  <c:v>2.29E-2</c:v>
                </c:pt>
                <c:pt idx="22">
                  <c:v>1.5299999999999999E-2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A-44BE-9A0C-98CCFE9EF8BA}"/>
            </c:ext>
          </c:extLst>
        </c:ser>
        <c:ser>
          <c:idx val="1"/>
          <c:order val="1"/>
          <c:tx>
            <c:strRef>
              <c:f>[120]Sheet1!$C$4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[120]Sheet1!$C$5:$C$28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4.1999999999999997E-3</c:v>
                </c:pt>
                <c:pt idx="2">
                  <c:v>3.3999999999999998E-3</c:v>
                </c:pt>
                <c:pt idx="3">
                  <c:v>3.3999999999999998E-3</c:v>
                </c:pt>
                <c:pt idx="4">
                  <c:v>5.4000000000000003E-3</c:v>
                </c:pt>
                <c:pt idx="5">
                  <c:v>1.34E-2</c:v>
                </c:pt>
                <c:pt idx="6">
                  <c:v>3.4599999999999999E-2</c:v>
                </c:pt>
                <c:pt idx="7">
                  <c:v>5.6099999999999997E-2</c:v>
                </c:pt>
                <c:pt idx="8">
                  <c:v>6.1499999999999999E-2</c:v>
                </c:pt>
                <c:pt idx="9">
                  <c:v>6.8699999999999997E-2</c:v>
                </c:pt>
                <c:pt idx="10">
                  <c:v>7.2800000000000004E-2</c:v>
                </c:pt>
                <c:pt idx="11">
                  <c:v>7.3499999999999996E-2</c:v>
                </c:pt>
                <c:pt idx="12">
                  <c:v>7.4499999999999997E-2</c:v>
                </c:pt>
                <c:pt idx="13">
                  <c:v>7.2599999999999998E-2</c:v>
                </c:pt>
                <c:pt idx="14">
                  <c:v>7.1499999999999994E-2</c:v>
                </c:pt>
                <c:pt idx="15">
                  <c:v>7.0000000000000007E-2</c:v>
                </c:pt>
                <c:pt idx="16">
                  <c:v>7.0900000000000005E-2</c:v>
                </c:pt>
                <c:pt idx="17">
                  <c:v>7.3400000000000007E-2</c:v>
                </c:pt>
                <c:pt idx="18">
                  <c:v>5.5300000000000002E-2</c:v>
                </c:pt>
                <c:pt idx="19">
                  <c:v>3.7600000000000001E-2</c:v>
                </c:pt>
                <c:pt idx="20">
                  <c:v>2.7E-2</c:v>
                </c:pt>
                <c:pt idx="21">
                  <c:v>2.06E-2</c:v>
                </c:pt>
                <c:pt idx="22">
                  <c:v>1.4200000000000001E-2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A-44BE-9A0C-98CCFE9EF8BA}"/>
            </c:ext>
          </c:extLst>
        </c:ser>
        <c:ser>
          <c:idx val="2"/>
          <c:order val="2"/>
          <c:tx>
            <c:strRef>
              <c:f>[120]Sheet1!$D$4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[120]Sheet1!$D$5:$D$28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3.8E-3</c:v>
                </c:pt>
                <c:pt idx="2">
                  <c:v>3.3999999999999998E-3</c:v>
                </c:pt>
                <c:pt idx="3">
                  <c:v>4.1000000000000003E-3</c:v>
                </c:pt>
                <c:pt idx="4">
                  <c:v>6.7000000000000002E-3</c:v>
                </c:pt>
                <c:pt idx="5">
                  <c:v>1.5100000000000001E-2</c:v>
                </c:pt>
                <c:pt idx="6">
                  <c:v>3.3500000000000002E-2</c:v>
                </c:pt>
                <c:pt idx="7">
                  <c:v>5.1900000000000002E-2</c:v>
                </c:pt>
                <c:pt idx="8">
                  <c:v>5.91E-2</c:v>
                </c:pt>
                <c:pt idx="9">
                  <c:v>6.4500000000000002E-2</c:v>
                </c:pt>
                <c:pt idx="10">
                  <c:v>6.93E-2</c:v>
                </c:pt>
                <c:pt idx="11">
                  <c:v>7.2099999999999997E-2</c:v>
                </c:pt>
                <c:pt idx="12">
                  <c:v>7.3999999999999996E-2</c:v>
                </c:pt>
                <c:pt idx="13">
                  <c:v>7.1800000000000003E-2</c:v>
                </c:pt>
                <c:pt idx="14">
                  <c:v>7.2099999999999997E-2</c:v>
                </c:pt>
                <c:pt idx="15">
                  <c:v>7.3800000000000004E-2</c:v>
                </c:pt>
                <c:pt idx="16">
                  <c:v>7.4899999999999994E-2</c:v>
                </c:pt>
                <c:pt idx="17">
                  <c:v>7.3800000000000004E-2</c:v>
                </c:pt>
                <c:pt idx="18">
                  <c:v>5.5599999999999997E-2</c:v>
                </c:pt>
                <c:pt idx="19">
                  <c:v>3.9600000000000003E-2</c:v>
                </c:pt>
                <c:pt idx="20">
                  <c:v>2.93E-2</c:v>
                </c:pt>
                <c:pt idx="21">
                  <c:v>2.18E-2</c:v>
                </c:pt>
                <c:pt idx="22">
                  <c:v>1.4800000000000001E-2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A-44BE-9A0C-98CCFE9E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12768"/>
        <c:axId val="60914304"/>
      </c:lineChart>
      <c:catAx>
        <c:axId val="6091276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60914304"/>
        <c:crosses val="autoZero"/>
        <c:auto val="1"/>
        <c:lblAlgn val="ctr"/>
        <c:lblOffset val="100"/>
        <c:noMultiLvlLbl val="0"/>
      </c:catAx>
      <c:valAx>
        <c:axId val="609143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60912768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55" l="0.25" r="0.25" t="0.75000000000000355" header="0.30000000000000032" footer="0.30000000000000032"/>
    <c:pageSetup orientation="portrait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92"/>
          <c:w val="0.81524141593509114"/>
          <c:h val="0.47196940795718711"/>
        </c:manualLayout>
      </c:layout>
      <c:lineChart>
        <c:grouping val="standard"/>
        <c:varyColors val="0"/>
        <c:ser>
          <c:idx val="0"/>
          <c:order val="0"/>
          <c:tx>
            <c:strRef>
              <c:f>[120]Sheet1!$H$4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[120]Sheet1!$H$5:$H$16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1.22</c:v>
                </c:pt>
                <c:pt idx="2">
                  <c:v>1.21</c:v>
                </c:pt>
                <c:pt idx="3">
                  <c:v>1.06</c:v>
                </c:pt>
                <c:pt idx="4">
                  <c:v>0.92</c:v>
                </c:pt>
                <c:pt idx="5">
                  <c:v>0.87</c:v>
                </c:pt>
                <c:pt idx="6">
                  <c:v>0.86</c:v>
                </c:pt>
                <c:pt idx="7">
                  <c:v>0.87</c:v>
                </c:pt>
                <c:pt idx="8">
                  <c:v>0.88</c:v>
                </c:pt>
                <c:pt idx="9">
                  <c:v>0.94</c:v>
                </c:pt>
                <c:pt idx="10">
                  <c:v>1.02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288-83B9-7381D4F6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42592"/>
        <c:axId val="193417216"/>
      </c:lineChart>
      <c:catAx>
        <c:axId val="6094259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3417216"/>
        <c:crosses val="autoZero"/>
        <c:auto val="1"/>
        <c:lblAlgn val="ctr"/>
        <c:lblOffset val="100"/>
        <c:noMultiLvlLbl val="0"/>
      </c:catAx>
      <c:valAx>
        <c:axId val="193417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60942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[121]Sheet1!$B$5:$B$28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8-48EB-864A-1A4755F56F09}"/>
            </c:ext>
          </c:extLst>
        </c:ser>
        <c:ser>
          <c:idx val="1"/>
          <c:order val="1"/>
          <c:tx>
            <c:strRef>
              <c:f>[121]Sheet1!$C$4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[121]Sheet1!$C$5:$C$28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8-48EB-864A-1A4755F56F09}"/>
            </c:ext>
          </c:extLst>
        </c:ser>
        <c:ser>
          <c:idx val="2"/>
          <c:order val="2"/>
          <c:tx>
            <c:strRef>
              <c:f>[121]Sheet1!$D$4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[121]Sheet1!$D$5:$D$28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8-48EB-864A-1A4755F56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[121]Sheet1!$H$5:$H$16</c:f>
              <c:numCache>
                <c:formatCode>General</c:formatCode>
                <c:ptCount val="12"/>
                <c:pt idx="8">
                  <c:v>0.97</c:v>
                </c:pt>
                <c:pt idx="9">
                  <c:v>0.99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9-481B-9FB1-0E61734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[122]Sheet1!$B$5:$B$28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3.5999999999999999E-3</c:v>
                </c:pt>
                <c:pt idx="2">
                  <c:v>3.8999999999999998E-3</c:v>
                </c:pt>
                <c:pt idx="3">
                  <c:v>4.8999999999999998E-3</c:v>
                </c:pt>
                <c:pt idx="4">
                  <c:v>8.6999999999999994E-3</c:v>
                </c:pt>
                <c:pt idx="5">
                  <c:v>1.6500000000000001E-2</c:v>
                </c:pt>
                <c:pt idx="6">
                  <c:v>3.2800000000000003E-2</c:v>
                </c:pt>
                <c:pt idx="7">
                  <c:v>4.7899999999999998E-2</c:v>
                </c:pt>
                <c:pt idx="8">
                  <c:v>5.6000000000000001E-2</c:v>
                </c:pt>
                <c:pt idx="9">
                  <c:v>5.9900000000000002E-2</c:v>
                </c:pt>
                <c:pt idx="10">
                  <c:v>6.4899999999999999E-2</c:v>
                </c:pt>
                <c:pt idx="11">
                  <c:v>7.0400000000000004E-2</c:v>
                </c:pt>
                <c:pt idx="12">
                  <c:v>7.2400000000000006E-2</c:v>
                </c:pt>
                <c:pt idx="13">
                  <c:v>7.1099999999999997E-2</c:v>
                </c:pt>
                <c:pt idx="14">
                  <c:v>7.2099999999999997E-2</c:v>
                </c:pt>
                <c:pt idx="15">
                  <c:v>7.6200000000000004E-2</c:v>
                </c:pt>
                <c:pt idx="16">
                  <c:v>7.7499999999999999E-2</c:v>
                </c:pt>
                <c:pt idx="17">
                  <c:v>7.4399999999999994E-2</c:v>
                </c:pt>
                <c:pt idx="18">
                  <c:v>5.7200000000000001E-2</c:v>
                </c:pt>
                <c:pt idx="19">
                  <c:v>4.2799999999999998E-2</c:v>
                </c:pt>
                <c:pt idx="20">
                  <c:v>3.2000000000000001E-2</c:v>
                </c:pt>
                <c:pt idx="21">
                  <c:v>2.3599999999999999E-2</c:v>
                </c:pt>
                <c:pt idx="22">
                  <c:v>1.61E-2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2-4BCD-8E50-7DECC46FD98F}"/>
            </c:ext>
          </c:extLst>
        </c:ser>
        <c:ser>
          <c:idx val="1"/>
          <c:order val="1"/>
          <c:tx>
            <c:strRef>
              <c:f>[122]Sheet1!$C$4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[122]Sheet1!$C$5:$C$28</c:f>
              <c:numCache>
                <c:formatCode>General</c:formatCode>
                <c:ptCount val="24"/>
                <c:pt idx="0">
                  <c:v>6.6E-3</c:v>
                </c:pt>
                <c:pt idx="1">
                  <c:v>4.4999999999999997E-3</c:v>
                </c:pt>
                <c:pt idx="2">
                  <c:v>3.5999999999999999E-3</c:v>
                </c:pt>
                <c:pt idx="3">
                  <c:v>3.7000000000000002E-3</c:v>
                </c:pt>
                <c:pt idx="4">
                  <c:v>6.0000000000000001E-3</c:v>
                </c:pt>
                <c:pt idx="5">
                  <c:v>1.4E-2</c:v>
                </c:pt>
                <c:pt idx="6">
                  <c:v>3.4599999999999999E-2</c:v>
                </c:pt>
                <c:pt idx="7">
                  <c:v>5.4199999999999998E-2</c:v>
                </c:pt>
                <c:pt idx="8">
                  <c:v>6.0999999999999999E-2</c:v>
                </c:pt>
                <c:pt idx="9">
                  <c:v>6.8000000000000005E-2</c:v>
                </c:pt>
                <c:pt idx="10">
                  <c:v>7.1800000000000003E-2</c:v>
                </c:pt>
                <c:pt idx="11">
                  <c:v>7.2599999999999998E-2</c:v>
                </c:pt>
                <c:pt idx="12">
                  <c:v>7.3499999999999996E-2</c:v>
                </c:pt>
                <c:pt idx="13">
                  <c:v>7.3200000000000001E-2</c:v>
                </c:pt>
                <c:pt idx="14">
                  <c:v>7.0699999999999999E-2</c:v>
                </c:pt>
                <c:pt idx="15">
                  <c:v>6.9599999999999995E-2</c:v>
                </c:pt>
                <c:pt idx="16">
                  <c:v>7.1800000000000003E-2</c:v>
                </c:pt>
                <c:pt idx="17">
                  <c:v>7.1900000000000006E-2</c:v>
                </c:pt>
                <c:pt idx="18">
                  <c:v>5.57E-2</c:v>
                </c:pt>
                <c:pt idx="19">
                  <c:v>3.8800000000000001E-2</c:v>
                </c:pt>
                <c:pt idx="20">
                  <c:v>2.8299999999999999E-2</c:v>
                </c:pt>
                <c:pt idx="21">
                  <c:v>2.1100000000000001E-2</c:v>
                </c:pt>
                <c:pt idx="22">
                  <c:v>1.49E-2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2-4BCD-8E50-7DECC46FD98F}"/>
            </c:ext>
          </c:extLst>
        </c:ser>
        <c:ser>
          <c:idx val="2"/>
          <c:order val="2"/>
          <c:tx>
            <c:strRef>
              <c:f>[122]Sheet1!$D$4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[122]Sheet1!$D$5:$D$28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3.7000000000000002E-3</c:v>
                </c:pt>
                <c:pt idx="3">
                  <c:v>4.3E-3</c:v>
                </c:pt>
                <c:pt idx="4">
                  <c:v>7.4000000000000003E-3</c:v>
                </c:pt>
                <c:pt idx="5">
                  <c:v>1.5299999999999999E-2</c:v>
                </c:pt>
                <c:pt idx="6">
                  <c:v>3.3700000000000001E-2</c:v>
                </c:pt>
                <c:pt idx="7">
                  <c:v>5.0999999999999997E-2</c:v>
                </c:pt>
                <c:pt idx="8">
                  <c:v>5.8500000000000003E-2</c:v>
                </c:pt>
                <c:pt idx="9">
                  <c:v>6.3899999999999998E-2</c:v>
                </c:pt>
                <c:pt idx="10">
                  <c:v>6.83E-2</c:v>
                </c:pt>
                <c:pt idx="11">
                  <c:v>7.1499999999999994E-2</c:v>
                </c:pt>
                <c:pt idx="12">
                  <c:v>7.2900000000000006E-2</c:v>
                </c:pt>
                <c:pt idx="13">
                  <c:v>7.22E-2</c:v>
                </c:pt>
                <c:pt idx="14">
                  <c:v>7.1400000000000005E-2</c:v>
                </c:pt>
                <c:pt idx="15">
                  <c:v>7.2999999999999995E-2</c:v>
                </c:pt>
                <c:pt idx="16">
                  <c:v>7.4700000000000003E-2</c:v>
                </c:pt>
                <c:pt idx="17">
                  <c:v>7.3200000000000001E-2</c:v>
                </c:pt>
                <c:pt idx="18">
                  <c:v>5.6500000000000002E-2</c:v>
                </c:pt>
                <c:pt idx="19">
                  <c:v>4.0800000000000003E-2</c:v>
                </c:pt>
                <c:pt idx="20">
                  <c:v>3.0200000000000001E-2</c:v>
                </c:pt>
                <c:pt idx="21">
                  <c:v>2.23E-2</c:v>
                </c:pt>
                <c:pt idx="22">
                  <c:v>1.55E-2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2-4BCD-8E50-7DECC46FD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[13]Sheet1!$B$5:$B$28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8.8999999999999999E-3</c:v>
                </c:pt>
                <c:pt idx="6">
                  <c:v>2.6499999999999999E-2</c:v>
                </c:pt>
                <c:pt idx="7">
                  <c:v>4.82E-2</c:v>
                </c:pt>
                <c:pt idx="8">
                  <c:v>5.1799999999999999E-2</c:v>
                </c:pt>
                <c:pt idx="9">
                  <c:v>5.2600000000000001E-2</c:v>
                </c:pt>
                <c:pt idx="10">
                  <c:v>6.0400000000000002E-2</c:v>
                </c:pt>
                <c:pt idx="11">
                  <c:v>6.9699999999999998E-2</c:v>
                </c:pt>
                <c:pt idx="12">
                  <c:v>7.7200000000000005E-2</c:v>
                </c:pt>
                <c:pt idx="13">
                  <c:v>7.7399999999999997E-2</c:v>
                </c:pt>
                <c:pt idx="14">
                  <c:v>7.6399999999999996E-2</c:v>
                </c:pt>
                <c:pt idx="15">
                  <c:v>7.5399999999999995E-2</c:v>
                </c:pt>
                <c:pt idx="16">
                  <c:v>7.46E-2</c:v>
                </c:pt>
                <c:pt idx="17">
                  <c:v>7.3800000000000004E-2</c:v>
                </c:pt>
                <c:pt idx="18">
                  <c:v>5.9799999999999999E-2</c:v>
                </c:pt>
                <c:pt idx="19">
                  <c:v>4.5699999999999998E-2</c:v>
                </c:pt>
                <c:pt idx="20">
                  <c:v>3.5999999999999997E-2</c:v>
                </c:pt>
                <c:pt idx="21">
                  <c:v>2.8500000000000001E-2</c:v>
                </c:pt>
                <c:pt idx="22">
                  <c:v>2.0500000000000001E-2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D-4D1C-BF99-09E1932EE951}"/>
            </c:ext>
          </c:extLst>
        </c:ser>
        <c:ser>
          <c:idx val="1"/>
          <c:order val="1"/>
          <c:tx>
            <c:strRef>
              <c:f>[13]Sheet1!$C$4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[13]Sheet1!$C$5:$C$28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4.5999999999999999E-3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4.7000000000000002E-3</c:v>
                </c:pt>
                <c:pt idx="5">
                  <c:v>1.1900000000000001E-2</c:v>
                </c:pt>
                <c:pt idx="6">
                  <c:v>3.2599999999999997E-2</c:v>
                </c:pt>
                <c:pt idx="7">
                  <c:v>5.0200000000000002E-2</c:v>
                </c:pt>
                <c:pt idx="8">
                  <c:v>5.1200000000000002E-2</c:v>
                </c:pt>
                <c:pt idx="9">
                  <c:v>5.1200000000000002E-2</c:v>
                </c:pt>
                <c:pt idx="10">
                  <c:v>5.8299999999999998E-2</c:v>
                </c:pt>
                <c:pt idx="11">
                  <c:v>6.9099999999999995E-2</c:v>
                </c:pt>
                <c:pt idx="12">
                  <c:v>7.8E-2</c:v>
                </c:pt>
                <c:pt idx="13">
                  <c:v>7.6200000000000004E-2</c:v>
                </c:pt>
                <c:pt idx="14">
                  <c:v>7.4399999999999994E-2</c:v>
                </c:pt>
                <c:pt idx="15">
                  <c:v>7.4099999999999999E-2</c:v>
                </c:pt>
                <c:pt idx="16">
                  <c:v>7.2499999999999995E-2</c:v>
                </c:pt>
                <c:pt idx="17">
                  <c:v>7.1499999999999994E-2</c:v>
                </c:pt>
                <c:pt idx="18">
                  <c:v>5.8000000000000003E-2</c:v>
                </c:pt>
                <c:pt idx="19">
                  <c:v>4.5999999999999999E-2</c:v>
                </c:pt>
                <c:pt idx="20">
                  <c:v>3.6999999999999998E-2</c:v>
                </c:pt>
                <c:pt idx="21">
                  <c:v>3.04E-2</c:v>
                </c:pt>
                <c:pt idx="22">
                  <c:v>2.0899999999999998E-2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D-4D1C-BF99-09E1932EE951}"/>
            </c:ext>
          </c:extLst>
        </c:ser>
        <c:ser>
          <c:idx val="2"/>
          <c:order val="2"/>
          <c:tx>
            <c:strRef>
              <c:f>[13]Sheet1!$D$4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4.7000000000000002E-3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4.1999999999999997E-3</c:v>
                </c:pt>
                <c:pt idx="5">
                  <c:v>1.03E-2</c:v>
                </c:pt>
                <c:pt idx="6">
                  <c:v>2.92E-2</c:v>
                </c:pt>
                <c:pt idx="7">
                  <c:v>4.9099999999999998E-2</c:v>
                </c:pt>
                <c:pt idx="8">
                  <c:v>5.16E-2</c:v>
                </c:pt>
                <c:pt idx="9">
                  <c:v>5.1999999999999998E-2</c:v>
                </c:pt>
                <c:pt idx="10">
                  <c:v>5.9400000000000001E-2</c:v>
                </c:pt>
                <c:pt idx="11">
                  <c:v>6.9500000000000006E-2</c:v>
                </c:pt>
                <c:pt idx="12">
                  <c:v>7.7600000000000002E-2</c:v>
                </c:pt>
                <c:pt idx="13">
                  <c:v>7.6899999999999996E-2</c:v>
                </c:pt>
                <c:pt idx="14">
                  <c:v>7.5499999999999998E-2</c:v>
                </c:pt>
                <c:pt idx="15">
                  <c:v>7.4800000000000005E-2</c:v>
                </c:pt>
                <c:pt idx="16">
                  <c:v>7.3599999999999999E-2</c:v>
                </c:pt>
                <c:pt idx="17">
                  <c:v>7.2800000000000004E-2</c:v>
                </c:pt>
                <c:pt idx="18">
                  <c:v>5.8999999999999997E-2</c:v>
                </c:pt>
                <c:pt idx="19">
                  <c:v>4.58E-2</c:v>
                </c:pt>
                <c:pt idx="20">
                  <c:v>3.6499999999999998E-2</c:v>
                </c:pt>
                <c:pt idx="21">
                  <c:v>2.9399999999999999E-2</c:v>
                </c:pt>
                <c:pt idx="22">
                  <c:v>2.07E-2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D-4D1C-BF99-09E1932E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[122]Sheet1!$H$5:$H$16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1.18</c:v>
                </c:pt>
                <c:pt idx="2">
                  <c:v>1.22</c:v>
                </c:pt>
                <c:pt idx="3">
                  <c:v>1.1299999999999999</c:v>
                </c:pt>
                <c:pt idx="4">
                  <c:v>0.94</c:v>
                </c:pt>
                <c:pt idx="5">
                  <c:v>0.87</c:v>
                </c:pt>
                <c:pt idx="6">
                  <c:v>0.86</c:v>
                </c:pt>
                <c:pt idx="7">
                  <c:v>0.88</c:v>
                </c:pt>
                <c:pt idx="8">
                  <c:v>0.89</c:v>
                </c:pt>
                <c:pt idx="9">
                  <c:v>0.99</c:v>
                </c:pt>
                <c:pt idx="10">
                  <c:v>1.05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D-4E92-A529-0E82BC0B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[121]Sheet1!$B$5:$B$28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9-473A-A8DB-0EADB23F97E9}"/>
            </c:ext>
          </c:extLst>
        </c:ser>
        <c:ser>
          <c:idx val="1"/>
          <c:order val="1"/>
          <c:tx>
            <c:strRef>
              <c:f>[121]Sheet1!$C$4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[121]Sheet1!$C$5:$C$28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9-473A-A8DB-0EADB23F97E9}"/>
            </c:ext>
          </c:extLst>
        </c:ser>
        <c:ser>
          <c:idx val="2"/>
          <c:order val="2"/>
          <c:tx>
            <c:strRef>
              <c:f>[121]Sheet1!$D$4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[121]Sheet1!$D$5:$D$28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9-473A-A8DB-0EADB23F9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[121]Sheet1!$H$5:$H$16</c:f>
              <c:numCache>
                <c:formatCode>General</c:formatCode>
                <c:ptCount val="12"/>
                <c:pt idx="8">
                  <c:v>0.97</c:v>
                </c:pt>
                <c:pt idx="9">
                  <c:v>0.99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B-4D9C-95B2-D5B9CE39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[124]Sheet1!$B$5:$B$28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2.8999999999999998E-3</c:v>
                </c:pt>
                <c:pt idx="2">
                  <c:v>1.4E-3</c:v>
                </c:pt>
                <c:pt idx="3">
                  <c:v>1.5E-3</c:v>
                </c:pt>
                <c:pt idx="4">
                  <c:v>3.0000000000000001E-3</c:v>
                </c:pt>
                <c:pt idx="5">
                  <c:v>5.4999999999999997E-3</c:v>
                </c:pt>
                <c:pt idx="6">
                  <c:v>1.2200000000000001E-2</c:v>
                </c:pt>
                <c:pt idx="7">
                  <c:v>2.4E-2</c:v>
                </c:pt>
                <c:pt idx="8">
                  <c:v>3.4799999999999998E-2</c:v>
                </c:pt>
                <c:pt idx="9">
                  <c:v>4.7100000000000003E-2</c:v>
                </c:pt>
                <c:pt idx="10">
                  <c:v>6.0400000000000002E-2</c:v>
                </c:pt>
                <c:pt idx="11">
                  <c:v>6.3500000000000001E-2</c:v>
                </c:pt>
                <c:pt idx="12">
                  <c:v>6.5600000000000006E-2</c:v>
                </c:pt>
                <c:pt idx="13">
                  <c:v>7.0900000000000005E-2</c:v>
                </c:pt>
                <c:pt idx="14">
                  <c:v>8.0199999999999994E-2</c:v>
                </c:pt>
                <c:pt idx="15">
                  <c:v>9.7500000000000003E-2</c:v>
                </c:pt>
                <c:pt idx="16">
                  <c:v>0.1041</c:v>
                </c:pt>
                <c:pt idx="17">
                  <c:v>9.5299999999999996E-2</c:v>
                </c:pt>
                <c:pt idx="18">
                  <c:v>6.5600000000000006E-2</c:v>
                </c:pt>
                <c:pt idx="19">
                  <c:v>4.1500000000000002E-2</c:v>
                </c:pt>
                <c:pt idx="20">
                  <c:v>3.3599999999999998E-2</c:v>
                </c:pt>
                <c:pt idx="21">
                  <c:v>3.3700000000000001E-2</c:v>
                </c:pt>
                <c:pt idx="22">
                  <c:v>3.2199999999999999E-2</c:v>
                </c:pt>
                <c:pt idx="23">
                  <c:v>1.72E-2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2-4477-845F-2CAF1CC740B7}"/>
            </c:ext>
          </c:extLst>
        </c:ser>
        <c:ser>
          <c:idx val="1"/>
          <c:order val="1"/>
          <c:tx>
            <c:strRef>
              <c:f>[124]Sheet1!$C$4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[124]Sheet1!$C$5:$C$28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1.6000000000000001E-3</c:v>
                </c:pt>
                <c:pt idx="3">
                  <c:v>1.6999999999999999E-3</c:v>
                </c:pt>
                <c:pt idx="4">
                  <c:v>3.5000000000000001E-3</c:v>
                </c:pt>
                <c:pt idx="5">
                  <c:v>1.24E-2</c:v>
                </c:pt>
                <c:pt idx="6">
                  <c:v>4.0099999999999997E-2</c:v>
                </c:pt>
                <c:pt idx="7">
                  <c:v>7.8399999999999997E-2</c:v>
                </c:pt>
                <c:pt idx="8">
                  <c:v>9.3799999999999994E-2</c:v>
                </c:pt>
                <c:pt idx="9">
                  <c:v>8.7099999999999997E-2</c:v>
                </c:pt>
                <c:pt idx="10">
                  <c:v>8.1100000000000005E-2</c:v>
                </c:pt>
                <c:pt idx="11">
                  <c:v>8.0500000000000002E-2</c:v>
                </c:pt>
                <c:pt idx="12">
                  <c:v>7.5999999999999998E-2</c:v>
                </c:pt>
                <c:pt idx="13">
                  <c:v>6.9699999999999998E-2</c:v>
                </c:pt>
                <c:pt idx="14">
                  <c:v>6.7799999999999999E-2</c:v>
                </c:pt>
                <c:pt idx="15">
                  <c:v>6.7699999999999996E-2</c:v>
                </c:pt>
                <c:pt idx="16">
                  <c:v>6.0900000000000003E-2</c:v>
                </c:pt>
                <c:pt idx="17">
                  <c:v>4.9399999999999999E-2</c:v>
                </c:pt>
                <c:pt idx="18">
                  <c:v>3.73E-2</c:v>
                </c:pt>
                <c:pt idx="19">
                  <c:v>2.8000000000000001E-2</c:v>
                </c:pt>
                <c:pt idx="20">
                  <c:v>2.12E-2</c:v>
                </c:pt>
                <c:pt idx="21">
                  <c:v>1.7399999999999999E-2</c:v>
                </c:pt>
                <c:pt idx="22">
                  <c:v>1.24E-2</c:v>
                </c:pt>
                <c:pt idx="23">
                  <c:v>6.1000000000000004E-3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2-4477-845F-2CAF1CC740B7}"/>
            </c:ext>
          </c:extLst>
        </c:ser>
        <c:ser>
          <c:idx val="2"/>
          <c:order val="2"/>
          <c:tx>
            <c:strRef>
              <c:f>[124]Sheet1!$D$4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[124]Sheet1!$D$5:$D$28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2.5000000000000001E-3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3.2000000000000002E-3</c:v>
                </c:pt>
                <c:pt idx="5">
                  <c:v>8.8999999999999999E-3</c:v>
                </c:pt>
                <c:pt idx="6">
                  <c:v>2.5999999999999999E-2</c:v>
                </c:pt>
                <c:pt idx="7">
                  <c:v>5.0900000000000001E-2</c:v>
                </c:pt>
                <c:pt idx="8">
                  <c:v>6.3899999999999998E-2</c:v>
                </c:pt>
                <c:pt idx="9">
                  <c:v>6.7100000000000007E-2</c:v>
                </c:pt>
                <c:pt idx="10">
                  <c:v>7.0699999999999999E-2</c:v>
                </c:pt>
                <c:pt idx="11">
                  <c:v>7.2499999999999995E-2</c:v>
                </c:pt>
                <c:pt idx="12">
                  <c:v>7.1900000000000006E-2</c:v>
                </c:pt>
                <c:pt idx="13">
                  <c:v>7.1800000000000003E-2</c:v>
                </c:pt>
                <c:pt idx="14">
                  <c:v>7.5499999999999998E-2</c:v>
                </c:pt>
                <c:pt idx="15">
                  <c:v>8.3099999999999993E-2</c:v>
                </c:pt>
                <c:pt idx="16">
                  <c:v>8.1699999999999995E-2</c:v>
                </c:pt>
                <c:pt idx="17">
                  <c:v>7.1300000000000002E-2</c:v>
                </c:pt>
                <c:pt idx="18">
                  <c:v>5.0799999999999998E-2</c:v>
                </c:pt>
                <c:pt idx="19">
                  <c:v>3.44E-2</c:v>
                </c:pt>
                <c:pt idx="20">
                  <c:v>2.7099999999999999E-2</c:v>
                </c:pt>
                <c:pt idx="21">
                  <c:v>2.52E-2</c:v>
                </c:pt>
                <c:pt idx="22">
                  <c:v>2.1899999999999999E-2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2-4477-845F-2CAF1CC74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5952"/>
        <c:axId val="61647488"/>
      </c:lineChart>
      <c:catAx>
        <c:axId val="6164595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61647488"/>
        <c:crosses val="autoZero"/>
        <c:auto val="1"/>
        <c:lblAlgn val="ctr"/>
        <c:lblOffset val="100"/>
        <c:noMultiLvlLbl val="0"/>
      </c:catAx>
      <c:valAx>
        <c:axId val="616474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6164595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66" l="0.25" r="0.25" t="0.75000000000000266" header="0.30000000000000032" footer="0.30000000000000032"/>
    <c:pageSetup orientation="portrait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17"/>
          <c:w val="0.81524141593509003"/>
          <c:h val="0.47196940795718662"/>
        </c:manualLayout>
      </c:layout>
      <c:lineChart>
        <c:grouping val="standard"/>
        <c:varyColors val="0"/>
        <c:ser>
          <c:idx val="0"/>
          <c:order val="0"/>
          <c:tx>
            <c:strRef>
              <c:f>[124]Sheet1!$H$4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[124]Sheet1!$H$5:$H$16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1.1299999999999999</c:v>
                </c:pt>
                <c:pt idx="2">
                  <c:v>1.23</c:v>
                </c:pt>
                <c:pt idx="3">
                  <c:v>1.1000000000000001</c:v>
                </c:pt>
                <c:pt idx="4">
                  <c:v>0.95</c:v>
                </c:pt>
                <c:pt idx="5">
                  <c:v>0.89</c:v>
                </c:pt>
                <c:pt idx="6">
                  <c:v>0.91</c:v>
                </c:pt>
                <c:pt idx="7">
                  <c:v>0.82</c:v>
                </c:pt>
                <c:pt idx="8">
                  <c:v>6.3899993896484375E-2</c:v>
                </c:pt>
                <c:pt idx="9">
                  <c:v>0.87</c:v>
                </c:pt>
                <c:pt idx="10">
                  <c:v>0.96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1-409F-8489-EDA8F636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8112"/>
        <c:axId val="72704000"/>
      </c:lineChart>
      <c:catAx>
        <c:axId val="726981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704000"/>
        <c:crosses val="autoZero"/>
        <c:auto val="1"/>
        <c:lblAlgn val="ctr"/>
        <c:lblOffset val="100"/>
        <c:noMultiLvlLbl val="0"/>
      </c:catAx>
      <c:valAx>
        <c:axId val="7270400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69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[123]Sheet1!$B$5:$B$28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2.7000000000000001E-3</c:v>
                </c:pt>
                <c:pt idx="2">
                  <c:v>1.4E-3</c:v>
                </c:pt>
                <c:pt idx="3">
                  <c:v>1.1000000000000001E-3</c:v>
                </c:pt>
                <c:pt idx="4">
                  <c:v>2.5000000000000001E-3</c:v>
                </c:pt>
                <c:pt idx="5">
                  <c:v>4.7000000000000002E-3</c:v>
                </c:pt>
                <c:pt idx="6">
                  <c:v>1.09E-2</c:v>
                </c:pt>
                <c:pt idx="7">
                  <c:v>2.2599999999999999E-2</c:v>
                </c:pt>
                <c:pt idx="8">
                  <c:v>3.2899999999999999E-2</c:v>
                </c:pt>
                <c:pt idx="9">
                  <c:v>4.4999999999999998E-2</c:v>
                </c:pt>
                <c:pt idx="10">
                  <c:v>5.8799999999999998E-2</c:v>
                </c:pt>
                <c:pt idx="11">
                  <c:v>6.4699999999999994E-2</c:v>
                </c:pt>
                <c:pt idx="12">
                  <c:v>6.7400000000000002E-2</c:v>
                </c:pt>
                <c:pt idx="13">
                  <c:v>7.3300000000000004E-2</c:v>
                </c:pt>
                <c:pt idx="14">
                  <c:v>8.14E-2</c:v>
                </c:pt>
                <c:pt idx="15">
                  <c:v>9.8599999999999993E-2</c:v>
                </c:pt>
                <c:pt idx="16">
                  <c:v>0.1061</c:v>
                </c:pt>
                <c:pt idx="17">
                  <c:v>0.1003</c:v>
                </c:pt>
                <c:pt idx="18">
                  <c:v>6.88E-2</c:v>
                </c:pt>
                <c:pt idx="19">
                  <c:v>4.1599999999999998E-2</c:v>
                </c:pt>
                <c:pt idx="20">
                  <c:v>3.0200000000000001E-2</c:v>
                </c:pt>
                <c:pt idx="21">
                  <c:v>3.1300000000000001E-2</c:v>
                </c:pt>
                <c:pt idx="22">
                  <c:v>3.0800000000000001E-2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D-4408-828C-84645D29DB2F}"/>
            </c:ext>
          </c:extLst>
        </c:ser>
        <c:ser>
          <c:idx val="1"/>
          <c:order val="1"/>
          <c:tx>
            <c:strRef>
              <c:f>[123]Sheet1!$C$4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[123]Sheet1!$C$5:$C$28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2.3E-3</c:v>
                </c:pt>
                <c:pt idx="2">
                  <c:v>1.2999999999999999E-3</c:v>
                </c:pt>
                <c:pt idx="3">
                  <c:v>1.8E-3</c:v>
                </c:pt>
                <c:pt idx="4">
                  <c:v>3.3E-3</c:v>
                </c:pt>
                <c:pt idx="5">
                  <c:v>1.0500000000000001E-2</c:v>
                </c:pt>
                <c:pt idx="6">
                  <c:v>3.6799999999999999E-2</c:v>
                </c:pt>
                <c:pt idx="7">
                  <c:v>7.9100000000000004E-2</c:v>
                </c:pt>
                <c:pt idx="8">
                  <c:v>9.69E-2</c:v>
                </c:pt>
                <c:pt idx="9">
                  <c:v>9.06E-2</c:v>
                </c:pt>
                <c:pt idx="10">
                  <c:v>7.9299999999999995E-2</c:v>
                </c:pt>
                <c:pt idx="11">
                  <c:v>7.7700000000000005E-2</c:v>
                </c:pt>
                <c:pt idx="12">
                  <c:v>7.4300000000000005E-2</c:v>
                </c:pt>
                <c:pt idx="13">
                  <c:v>6.9000000000000006E-2</c:v>
                </c:pt>
                <c:pt idx="14">
                  <c:v>6.9599999999999995E-2</c:v>
                </c:pt>
                <c:pt idx="15">
                  <c:v>6.9400000000000003E-2</c:v>
                </c:pt>
                <c:pt idx="16">
                  <c:v>6.0900000000000003E-2</c:v>
                </c:pt>
                <c:pt idx="17">
                  <c:v>5.0200000000000002E-2</c:v>
                </c:pt>
                <c:pt idx="18">
                  <c:v>3.7900000000000003E-2</c:v>
                </c:pt>
                <c:pt idx="19">
                  <c:v>2.7900000000000001E-2</c:v>
                </c:pt>
                <c:pt idx="20">
                  <c:v>2.1299999999999999E-2</c:v>
                </c:pt>
                <c:pt idx="21">
                  <c:v>1.7100000000000001E-2</c:v>
                </c:pt>
                <c:pt idx="22">
                  <c:v>1.26E-2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D-4408-828C-84645D29DB2F}"/>
            </c:ext>
          </c:extLst>
        </c:ser>
        <c:ser>
          <c:idx val="2"/>
          <c:order val="2"/>
          <c:tx>
            <c:strRef>
              <c:f>[123]Sheet1!$D$4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[123]Sheet1!$D$5:$D$28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2.5000000000000001E-3</c:v>
                </c:pt>
                <c:pt idx="2">
                  <c:v>1.4E-3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7.6E-3</c:v>
                </c:pt>
                <c:pt idx="6">
                  <c:v>2.3900000000000001E-2</c:v>
                </c:pt>
                <c:pt idx="7">
                  <c:v>5.11E-2</c:v>
                </c:pt>
                <c:pt idx="8">
                  <c:v>6.5199999999999994E-2</c:v>
                </c:pt>
                <c:pt idx="9">
                  <c:v>6.83E-2</c:v>
                </c:pt>
                <c:pt idx="10">
                  <c:v>6.93E-2</c:v>
                </c:pt>
                <c:pt idx="11">
                  <c:v>7.1199999999999999E-2</c:v>
                </c:pt>
                <c:pt idx="12">
                  <c:v>7.0999999999999994E-2</c:v>
                </c:pt>
                <c:pt idx="13">
                  <c:v>7.1599999999999997E-2</c:v>
                </c:pt>
                <c:pt idx="14">
                  <c:v>7.5800000000000006E-2</c:v>
                </c:pt>
                <c:pt idx="15">
                  <c:v>8.3799999999999999E-2</c:v>
                </c:pt>
                <c:pt idx="16">
                  <c:v>8.3199999999999996E-2</c:v>
                </c:pt>
                <c:pt idx="17">
                  <c:v>7.4899999999999994E-2</c:v>
                </c:pt>
                <c:pt idx="18">
                  <c:v>5.2999999999999999E-2</c:v>
                </c:pt>
                <c:pt idx="19">
                  <c:v>3.4500000000000003E-2</c:v>
                </c:pt>
                <c:pt idx="20">
                  <c:v>2.5600000000000001E-2</c:v>
                </c:pt>
                <c:pt idx="21">
                  <c:v>2.4E-2</c:v>
                </c:pt>
                <c:pt idx="22">
                  <c:v>2.1499999999999998E-2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D-4408-828C-84645D29D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[123]Sheet1!$H$5:$H$16</c:f>
              <c:numCache>
                <c:formatCode>General</c:formatCode>
                <c:ptCount val="12"/>
                <c:pt idx="0">
                  <c:v>1.0714013408852257</c:v>
                </c:pt>
                <c:pt idx="1">
                  <c:v>1.1923199968023528</c:v>
                </c:pt>
                <c:pt idx="2">
                  <c:v>1.2387805519888513</c:v>
                </c:pt>
                <c:pt idx="3">
                  <c:v>1.1497771928440916</c:v>
                </c:pt>
                <c:pt idx="4">
                  <c:v>0.9915357049247171</c:v>
                </c:pt>
                <c:pt idx="5">
                  <c:v>0.91404079003867078</c:v>
                </c:pt>
                <c:pt idx="6">
                  <c:v>0.97807126987108628</c:v>
                </c:pt>
                <c:pt idx="7">
                  <c:v>0.86141218290706711</c:v>
                </c:pt>
                <c:pt idx="8">
                  <c:v>0.70561343649066033</c:v>
                </c:pt>
                <c:pt idx="9">
                  <c:v>0.90103859306750556</c:v>
                </c:pt>
                <c:pt idx="10">
                  <c:v>0.99258461184619007</c:v>
                </c:pt>
                <c:pt idx="11">
                  <c:v>1.0034243283335795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A-4074-B873-9D8177D6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[126]Sheet1!$B$5:$B$28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3.8999999999999998E-3</c:v>
                </c:pt>
                <c:pt idx="2">
                  <c:v>3.5999999999999999E-3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1.8100000000000002E-2</c:v>
                </c:pt>
                <c:pt idx="6">
                  <c:v>5.8799999999999998E-2</c:v>
                </c:pt>
                <c:pt idx="7">
                  <c:v>0.1052</c:v>
                </c:pt>
                <c:pt idx="8">
                  <c:v>0.1009</c:v>
                </c:pt>
                <c:pt idx="9">
                  <c:v>8.0500000000000002E-2</c:v>
                </c:pt>
                <c:pt idx="10">
                  <c:v>7.3300000000000004E-2</c:v>
                </c:pt>
                <c:pt idx="11">
                  <c:v>6.7199999999999996E-2</c:v>
                </c:pt>
                <c:pt idx="12">
                  <c:v>6.3100000000000003E-2</c:v>
                </c:pt>
                <c:pt idx="13">
                  <c:v>5.7799999999999997E-2</c:v>
                </c:pt>
                <c:pt idx="14">
                  <c:v>5.4300000000000001E-2</c:v>
                </c:pt>
                <c:pt idx="15">
                  <c:v>5.16E-2</c:v>
                </c:pt>
                <c:pt idx="16">
                  <c:v>5.0500000000000003E-2</c:v>
                </c:pt>
                <c:pt idx="17">
                  <c:v>5.1799999999999999E-2</c:v>
                </c:pt>
                <c:pt idx="18">
                  <c:v>4.3499999999999997E-2</c:v>
                </c:pt>
                <c:pt idx="19">
                  <c:v>3.1099999999999999E-2</c:v>
                </c:pt>
                <c:pt idx="20">
                  <c:v>2.3400000000000001E-2</c:v>
                </c:pt>
                <c:pt idx="21">
                  <c:v>1.9699999999999999E-2</c:v>
                </c:pt>
                <c:pt idx="22">
                  <c:v>1.5299999999999999E-2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6-4177-954D-A118D9061B70}"/>
            </c:ext>
          </c:extLst>
        </c:ser>
        <c:ser>
          <c:idx val="1"/>
          <c:order val="1"/>
          <c:tx>
            <c:strRef>
              <c:f>[126]Sheet1!$C$4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[126]Sheet1!$C$5:$C$28</c:f>
              <c:numCache>
                <c:formatCode>General</c:formatCode>
                <c:ptCount val="24"/>
                <c:pt idx="0">
                  <c:v>1.2500000000000001E-2</c:v>
                </c:pt>
                <c:pt idx="1">
                  <c:v>7.6E-3</c:v>
                </c:pt>
                <c:pt idx="2">
                  <c:v>5.7999999999999996E-3</c:v>
                </c:pt>
                <c:pt idx="3">
                  <c:v>3.3E-3</c:v>
                </c:pt>
                <c:pt idx="4">
                  <c:v>2.5000000000000001E-3</c:v>
                </c:pt>
                <c:pt idx="5">
                  <c:v>4.1999999999999997E-3</c:v>
                </c:pt>
                <c:pt idx="6">
                  <c:v>1.0699999999999999E-2</c:v>
                </c:pt>
                <c:pt idx="7">
                  <c:v>2.58E-2</c:v>
                </c:pt>
                <c:pt idx="8">
                  <c:v>3.5999999999999997E-2</c:v>
                </c:pt>
                <c:pt idx="9">
                  <c:v>3.7600000000000001E-2</c:v>
                </c:pt>
                <c:pt idx="10">
                  <c:v>4.1700000000000001E-2</c:v>
                </c:pt>
                <c:pt idx="11">
                  <c:v>4.9000000000000002E-2</c:v>
                </c:pt>
                <c:pt idx="12">
                  <c:v>5.6500000000000002E-2</c:v>
                </c:pt>
                <c:pt idx="13">
                  <c:v>6.0999999999999999E-2</c:v>
                </c:pt>
                <c:pt idx="14">
                  <c:v>6.9099999999999995E-2</c:v>
                </c:pt>
                <c:pt idx="15">
                  <c:v>8.2799999999999999E-2</c:v>
                </c:pt>
                <c:pt idx="16">
                  <c:v>9.9099999999999994E-2</c:v>
                </c:pt>
                <c:pt idx="17">
                  <c:v>0.1079</c:v>
                </c:pt>
                <c:pt idx="18">
                  <c:v>8.1699999999999995E-2</c:v>
                </c:pt>
                <c:pt idx="19">
                  <c:v>6.0100000000000001E-2</c:v>
                </c:pt>
                <c:pt idx="20">
                  <c:v>4.8899999999999999E-2</c:v>
                </c:pt>
                <c:pt idx="21">
                  <c:v>4.1399999999999999E-2</c:v>
                </c:pt>
                <c:pt idx="22">
                  <c:v>3.3500000000000002E-2</c:v>
                </c:pt>
                <c:pt idx="23">
                  <c:v>2.1499999999999998E-2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6-4177-954D-A118D9061B70}"/>
            </c:ext>
          </c:extLst>
        </c:ser>
        <c:ser>
          <c:idx val="2"/>
          <c:order val="2"/>
          <c:tx>
            <c:strRef>
              <c:f>[126]Sheet1!$D$4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[126]Sheet1!$D$5:$D$28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5.7000000000000002E-3</c:v>
                </c:pt>
                <c:pt idx="2">
                  <c:v>4.5999999999999999E-3</c:v>
                </c:pt>
                <c:pt idx="3">
                  <c:v>3.3999999999999998E-3</c:v>
                </c:pt>
                <c:pt idx="4">
                  <c:v>4.8999999999999998E-3</c:v>
                </c:pt>
                <c:pt idx="5">
                  <c:v>1.15E-2</c:v>
                </c:pt>
                <c:pt idx="6">
                  <c:v>3.6200000000000003E-2</c:v>
                </c:pt>
                <c:pt idx="7">
                  <c:v>6.7900000000000002E-2</c:v>
                </c:pt>
                <c:pt idx="8">
                  <c:v>7.0400000000000004E-2</c:v>
                </c:pt>
                <c:pt idx="9">
                  <c:v>6.0299999999999999E-2</c:v>
                </c:pt>
                <c:pt idx="10">
                  <c:v>5.8500000000000003E-2</c:v>
                </c:pt>
                <c:pt idx="11">
                  <c:v>5.8599999999999999E-2</c:v>
                </c:pt>
                <c:pt idx="12">
                  <c:v>0.06</c:v>
                </c:pt>
                <c:pt idx="13">
                  <c:v>5.9299999999999999E-2</c:v>
                </c:pt>
                <c:pt idx="14">
                  <c:v>6.1199999999999997E-2</c:v>
                </c:pt>
                <c:pt idx="15">
                  <c:v>6.6299999999999998E-2</c:v>
                </c:pt>
                <c:pt idx="16">
                  <c:v>7.3300000000000004E-2</c:v>
                </c:pt>
                <c:pt idx="17">
                  <c:v>7.8200000000000006E-2</c:v>
                </c:pt>
                <c:pt idx="18">
                  <c:v>6.1400000000000003E-2</c:v>
                </c:pt>
                <c:pt idx="19">
                  <c:v>4.4699999999999997E-2</c:v>
                </c:pt>
                <c:pt idx="20">
                  <c:v>3.5400000000000001E-2</c:v>
                </c:pt>
                <c:pt idx="21">
                  <c:v>2.9899999999999999E-2</c:v>
                </c:pt>
                <c:pt idx="22">
                  <c:v>2.3900000000000001E-2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6-4177-954D-A118D906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76192"/>
        <c:axId val="73177728"/>
      </c:lineChart>
      <c:catAx>
        <c:axId val="731761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177728"/>
        <c:crosses val="autoZero"/>
        <c:auto val="1"/>
        <c:lblAlgn val="ctr"/>
        <c:lblOffset val="100"/>
        <c:noMultiLvlLbl val="0"/>
      </c:catAx>
      <c:valAx>
        <c:axId val="731777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1761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66" l="0.25" r="0.25" t="0.75000000000000366" header="0.30000000000000032" footer="0.30000000000000032"/>
    <c:pageSetup orientation="portrait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501"/>
          <c:w val="0.81524141593509125"/>
          <c:h val="0.47196940795718717"/>
        </c:manualLayout>
      </c:layout>
      <c:lineChart>
        <c:grouping val="standard"/>
        <c:varyColors val="0"/>
        <c:ser>
          <c:idx val="0"/>
          <c:order val="0"/>
          <c:tx>
            <c:strRef>
              <c:f>[126]Sheet1!$H$4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[126]Sheet1!$H$5:$H$16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0.97</c:v>
                </c:pt>
                <c:pt idx="5">
                  <c:v>0.95</c:v>
                </c:pt>
                <c:pt idx="6">
                  <c:v>0.89</c:v>
                </c:pt>
                <c:pt idx="7">
                  <c:v>0.9</c:v>
                </c:pt>
                <c:pt idx="8">
                  <c:v>0.93</c:v>
                </c:pt>
                <c:pt idx="9">
                  <c:v>0.98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4-44E3-B9CC-B2CAB7CA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01920"/>
        <c:axId val="73334784"/>
      </c:lineChart>
      <c:catAx>
        <c:axId val="732019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334784"/>
        <c:crosses val="autoZero"/>
        <c:auto val="1"/>
        <c:lblAlgn val="ctr"/>
        <c:lblOffset val="100"/>
        <c:noMultiLvlLbl val="0"/>
      </c:catAx>
      <c:valAx>
        <c:axId val="7333478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201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 orientation="portrait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[125]Sheet1!$B$5:$B$28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7.0000000000000001E-3</c:v>
                </c:pt>
                <c:pt idx="5">
                  <c:v>1.9099999999999999E-2</c:v>
                </c:pt>
                <c:pt idx="6">
                  <c:v>6.4299999999999996E-2</c:v>
                </c:pt>
                <c:pt idx="7">
                  <c:v>0.10639999999999999</c:v>
                </c:pt>
                <c:pt idx="8">
                  <c:v>9.98E-2</c:v>
                </c:pt>
                <c:pt idx="9">
                  <c:v>8.1000000000000003E-2</c:v>
                </c:pt>
                <c:pt idx="10">
                  <c:v>7.22E-2</c:v>
                </c:pt>
                <c:pt idx="11">
                  <c:v>6.4899999999999999E-2</c:v>
                </c:pt>
                <c:pt idx="12">
                  <c:v>6.1199999999999997E-2</c:v>
                </c:pt>
                <c:pt idx="13">
                  <c:v>5.6899999999999999E-2</c:v>
                </c:pt>
                <c:pt idx="14">
                  <c:v>5.3600000000000002E-2</c:v>
                </c:pt>
                <c:pt idx="15">
                  <c:v>5.16E-2</c:v>
                </c:pt>
                <c:pt idx="16">
                  <c:v>4.9599999999999998E-2</c:v>
                </c:pt>
                <c:pt idx="17">
                  <c:v>5.1900000000000002E-2</c:v>
                </c:pt>
                <c:pt idx="18">
                  <c:v>4.4699999999999997E-2</c:v>
                </c:pt>
                <c:pt idx="19">
                  <c:v>3.09E-2</c:v>
                </c:pt>
                <c:pt idx="20">
                  <c:v>2.3099999999999999E-2</c:v>
                </c:pt>
                <c:pt idx="21">
                  <c:v>1.9300000000000001E-2</c:v>
                </c:pt>
                <c:pt idx="22">
                  <c:v>1.54E-2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3-4E83-8865-F9D73DEF5E2C}"/>
            </c:ext>
          </c:extLst>
        </c:ser>
        <c:ser>
          <c:idx val="1"/>
          <c:order val="1"/>
          <c:tx>
            <c:strRef>
              <c:f>[125]Sheet1!$C$4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[125]Sheet1!$C$5:$C$28</c:f>
              <c:numCache>
                <c:formatCode>General</c:formatCode>
                <c:ptCount val="24"/>
                <c:pt idx="0">
                  <c:v>1.18E-2</c:v>
                </c:pt>
                <c:pt idx="1">
                  <c:v>7.1999999999999998E-3</c:v>
                </c:pt>
                <c:pt idx="2">
                  <c:v>5.1999999999999998E-3</c:v>
                </c:pt>
                <c:pt idx="3">
                  <c:v>3.0000000000000001E-3</c:v>
                </c:pt>
                <c:pt idx="4">
                  <c:v>2.3E-3</c:v>
                </c:pt>
                <c:pt idx="5">
                  <c:v>4.5999999999999999E-3</c:v>
                </c:pt>
                <c:pt idx="6">
                  <c:v>1.12E-2</c:v>
                </c:pt>
                <c:pt idx="7">
                  <c:v>2.6499999999999999E-2</c:v>
                </c:pt>
                <c:pt idx="8">
                  <c:v>3.6900000000000002E-2</c:v>
                </c:pt>
                <c:pt idx="9">
                  <c:v>3.78E-2</c:v>
                </c:pt>
                <c:pt idx="10">
                  <c:v>4.19E-2</c:v>
                </c:pt>
                <c:pt idx="11">
                  <c:v>4.9799999999999997E-2</c:v>
                </c:pt>
                <c:pt idx="12">
                  <c:v>5.6399999999999999E-2</c:v>
                </c:pt>
                <c:pt idx="13">
                  <c:v>6.08E-2</c:v>
                </c:pt>
                <c:pt idx="14">
                  <c:v>6.9099999999999995E-2</c:v>
                </c:pt>
                <c:pt idx="15">
                  <c:v>8.2699999999999996E-2</c:v>
                </c:pt>
                <c:pt idx="16">
                  <c:v>0.1002</c:v>
                </c:pt>
                <c:pt idx="17">
                  <c:v>0.1086</c:v>
                </c:pt>
                <c:pt idx="18">
                  <c:v>8.3699999999999997E-2</c:v>
                </c:pt>
                <c:pt idx="19">
                  <c:v>6.0400000000000002E-2</c:v>
                </c:pt>
                <c:pt idx="20">
                  <c:v>4.8800000000000003E-2</c:v>
                </c:pt>
                <c:pt idx="21">
                  <c:v>3.95E-2</c:v>
                </c:pt>
                <c:pt idx="22">
                  <c:v>3.1199999999999999E-2</c:v>
                </c:pt>
                <c:pt idx="23">
                  <c:v>2.06E-2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3-4E83-8865-F9D73DEF5E2C}"/>
            </c:ext>
          </c:extLst>
        </c:ser>
        <c:ser>
          <c:idx val="2"/>
          <c:order val="2"/>
          <c:tx>
            <c:strRef>
              <c:f>[125]Sheet1!$D$4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[125]Sheet1!$D$5:$D$28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5.4999999999999997E-3</c:v>
                </c:pt>
                <c:pt idx="2">
                  <c:v>4.3E-3</c:v>
                </c:pt>
                <c:pt idx="3">
                  <c:v>3.0999999999999999E-3</c:v>
                </c:pt>
                <c:pt idx="4">
                  <c:v>4.7999999999999996E-3</c:v>
                </c:pt>
                <c:pt idx="5">
                  <c:v>1.2200000000000001E-2</c:v>
                </c:pt>
                <c:pt idx="6">
                  <c:v>3.9199999999999999E-2</c:v>
                </c:pt>
                <c:pt idx="7">
                  <c:v>6.8599999999999994E-2</c:v>
                </c:pt>
                <c:pt idx="8">
                  <c:v>7.0000000000000007E-2</c:v>
                </c:pt>
                <c:pt idx="9">
                  <c:v>6.0600000000000001E-2</c:v>
                </c:pt>
                <c:pt idx="10">
                  <c:v>5.79E-2</c:v>
                </c:pt>
                <c:pt idx="11">
                  <c:v>5.7799999999999997E-2</c:v>
                </c:pt>
                <c:pt idx="12">
                  <c:v>5.8900000000000001E-2</c:v>
                </c:pt>
                <c:pt idx="13">
                  <c:v>5.8700000000000002E-2</c:v>
                </c:pt>
                <c:pt idx="14">
                  <c:v>6.0900000000000003E-2</c:v>
                </c:pt>
                <c:pt idx="15">
                  <c:v>6.6299999999999998E-2</c:v>
                </c:pt>
                <c:pt idx="16">
                  <c:v>7.3499999999999996E-2</c:v>
                </c:pt>
                <c:pt idx="17">
                  <c:v>7.8700000000000006E-2</c:v>
                </c:pt>
                <c:pt idx="18">
                  <c:v>6.3100000000000003E-2</c:v>
                </c:pt>
                <c:pt idx="19">
                  <c:v>4.4900000000000002E-2</c:v>
                </c:pt>
                <c:pt idx="20">
                  <c:v>3.5200000000000002E-2</c:v>
                </c:pt>
                <c:pt idx="21">
                  <c:v>2.8799999999999999E-2</c:v>
                </c:pt>
                <c:pt idx="22">
                  <c:v>2.29E-2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3-4E83-8865-F9D73DEF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1.06</c:v>
                </c:pt>
                <c:pt idx="2">
                  <c:v>1.0900000000000001</c:v>
                </c:pt>
                <c:pt idx="3">
                  <c:v>0.99</c:v>
                </c:pt>
                <c:pt idx="4">
                  <c:v>0.98</c:v>
                </c:pt>
                <c:pt idx="5">
                  <c:v>0.97</c:v>
                </c:pt>
                <c:pt idx="6">
                  <c:v>0.93</c:v>
                </c:pt>
                <c:pt idx="7">
                  <c:v>0.97</c:v>
                </c:pt>
                <c:pt idx="8">
                  <c:v>0.84</c:v>
                </c:pt>
                <c:pt idx="9">
                  <c:v>1.03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6-4016-8515-2DEF4F21C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[125]Sheet1!$F$5:$F$16</c:f>
              <c:strCache>
                <c:ptCount val="12"/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[125]Sheet1!$H$5:$H$16</c:f>
              <c:numCache>
                <c:formatCode>General</c:formatCode>
                <c:ptCount val="12"/>
                <c:pt idx="4">
                  <c:v>1.05</c:v>
                </c:pt>
                <c:pt idx="5">
                  <c:v>0.92</c:v>
                </c:pt>
                <c:pt idx="6">
                  <c:v>0.89</c:v>
                </c:pt>
                <c:pt idx="7">
                  <c:v>0.92</c:v>
                </c:pt>
                <c:pt idx="8">
                  <c:v>1</c:v>
                </c:pt>
                <c:pt idx="9">
                  <c:v>1.04</c:v>
                </c:pt>
                <c:pt idx="10">
                  <c:v>1.05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F-47AD-9188-4014FF519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[125]Sheet1!$B$5:$B$28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7.0000000000000001E-3</c:v>
                </c:pt>
                <c:pt idx="5">
                  <c:v>1.9099999999999999E-2</c:v>
                </c:pt>
                <c:pt idx="6">
                  <c:v>6.4299999999999996E-2</c:v>
                </c:pt>
                <c:pt idx="7">
                  <c:v>0.10639999999999999</c:v>
                </c:pt>
                <c:pt idx="8">
                  <c:v>9.98E-2</c:v>
                </c:pt>
                <c:pt idx="9">
                  <c:v>8.1000000000000003E-2</c:v>
                </c:pt>
                <c:pt idx="10">
                  <c:v>7.22E-2</c:v>
                </c:pt>
                <c:pt idx="11">
                  <c:v>6.4899999999999999E-2</c:v>
                </c:pt>
                <c:pt idx="12">
                  <c:v>6.1199999999999997E-2</c:v>
                </c:pt>
                <c:pt idx="13">
                  <c:v>5.6899999999999999E-2</c:v>
                </c:pt>
                <c:pt idx="14">
                  <c:v>5.3600000000000002E-2</c:v>
                </c:pt>
                <c:pt idx="15">
                  <c:v>5.16E-2</c:v>
                </c:pt>
                <c:pt idx="16">
                  <c:v>4.9599999999999998E-2</c:v>
                </c:pt>
                <c:pt idx="17">
                  <c:v>5.1900000000000002E-2</c:v>
                </c:pt>
                <c:pt idx="18">
                  <c:v>4.4699999999999997E-2</c:v>
                </c:pt>
                <c:pt idx="19">
                  <c:v>3.09E-2</c:v>
                </c:pt>
                <c:pt idx="20">
                  <c:v>2.3099999999999999E-2</c:v>
                </c:pt>
                <c:pt idx="21">
                  <c:v>1.9300000000000001E-2</c:v>
                </c:pt>
                <c:pt idx="22">
                  <c:v>1.54E-2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D-4156-A2C8-77A50268036C}"/>
            </c:ext>
          </c:extLst>
        </c:ser>
        <c:ser>
          <c:idx val="1"/>
          <c:order val="1"/>
          <c:tx>
            <c:strRef>
              <c:f>[125]Sheet1!$C$4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[125]Sheet1!$C$5:$C$28</c:f>
              <c:numCache>
                <c:formatCode>General</c:formatCode>
                <c:ptCount val="24"/>
                <c:pt idx="0">
                  <c:v>1.18E-2</c:v>
                </c:pt>
                <c:pt idx="1">
                  <c:v>7.1999999999999998E-3</c:v>
                </c:pt>
                <c:pt idx="2">
                  <c:v>5.1999999999999998E-3</c:v>
                </c:pt>
                <c:pt idx="3">
                  <c:v>3.0000000000000001E-3</c:v>
                </c:pt>
                <c:pt idx="4">
                  <c:v>2.3E-3</c:v>
                </c:pt>
                <c:pt idx="5">
                  <c:v>4.5999999999999999E-3</c:v>
                </c:pt>
                <c:pt idx="6">
                  <c:v>1.12E-2</c:v>
                </c:pt>
                <c:pt idx="7">
                  <c:v>2.6499999999999999E-2</c:v>
                </c:pt>
                <c:pt idx="8">
                  <c:v>3.6900000000000002E-2</c:v>
                </c:pt>
                <c:pt idx="9">
                  <c:v>3.78E-2</c:v>
                </c:pt>
                <c:pt idx="10">
                  <c:v>4.19E-2</c:v>
                </c:pt>
                <c:pt idx="11">
                  <c:v>4.9799999999999997E-2</c:v>
                </c:pt>
                <c:pt idx="12">
                  <c:v>5.6399999999999999E-2</c:v>
                </c:pt>
                <c:pt idx="13">
                  <c:v>6.08E-2</c:v>
                </c:pt>
                <c:pt idx="14">
                  <c:v>6.9099999999999995E-2</c:v>
                </c:pt>
                <c:pt idx="15">
                  <c:v>8.2699999999999996E-2</c:v>
                </c:pt>
                <c:pt idx="16">
                  <c:v>0.1002</c:v>
                </c:pt>
                <c:pt idx="17">
                  <c:v>0.1086</c:v>
                </c:pt>
                <c:pt idx="18">
                  <c:v>8.3699999999999997E-2</c:v>
                </c:pt>
                <c:pt idx="19">
                  <c:v>6.0400000000000002E-2</c:v>
                </c:pt>
                <c:pt idx="20">
                  <c:v>4.8800000000000003E-2</c:v>
                </c:pt>
                <c:pt idx="21">
                  <c:v>3.95E-2</c:v>
                </c:pt>
                <c:pt idx="22">
                  <c:v>3.1199999999999999E-2</c:v>
                </c:pt>
                <c:pt idx="23">
                  <c:v>2.06E-2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D-4156-A2C8-77A50268036C}"/>
            </c:ext>
          </c:extLst>
        </c:ser>
        <c:ser>
          <c:idx val="2"/>
          <c:order val="2"/>
          <c:tx>
            <c:strRef>
              <c:f>[125]Sheet1!$D$4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[125]Sheet1!$D$5:$D$28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5.4999999999999997E-3</c:v>
                </c:pt>
                <c:pt idx="2">
                  <c:v>4.3E-3</c:v>
                </c:pt>
                <c:pt idx="3">
                  <c:v>3.0999999999999999E-3</c:v>
                </c:pt>
                <c:pt idx="4">
                  <c:v>4.7999999999999996E-3</c:v>
                </c:pt>
                <c:pt idx="5">
                  <c:v>1.2200000000000001E-2</c:v>
                </c:pt>
                <c:pt idx="6">
                  <c:v>3.9199999999999999E-2</c:v>
                </c:pt>
                <c:pt idx="7">
                  <c:v>6.8599999999999994E-2</c:v>
                </c:pt>
                <c:pt idx="8">
                  <c:v>7.0000000000000007E-2</c:v>
                </c:pt>
                <c:pt idx="9">
                  <c:v>6.0600000000000001E-2</c:v>
                </c:pt>
                <c:pt idx="10">
                  <c:v>5.79E-2</c:v>
                </c:pt>
                <c:pt idx="11">
                  <c:v>5.7799999999999997E-2</c:v>
                </c:pt>
                <c:pt idx="12">
                  <c:v>5.8900000000000001E-2</c:v>
                </c:pt>
                <c:pt idx="13">
                  <c:v>5.8700000000000002E-2</c:v>
                </c:pt>
                <c:pt idx="14">
                  <c:v>6.0900000000000003E-2</c:v>
                </c:pt>
                <c:pt idx="15">
                  <c:v>6.6299999999999998E-2</c:v>
                </c:pt>
                <c:pt idx="16">
                  <c:v>7.3499999999999996E-2</c:v>
                </c:pt>
                <c:pt idx="17">
                  <c:v>7.8700000000000006E-2</c:v>
                </c:pt>
                <c:pt idx="18">
                  <c:v>6.3100000000000003E-2</c:v>
                </c:pt>
                <c:pt idx="19">
                  <c:v>4.4900000000000002E-2</c:v>
                </c:pt>
                <c:pt idx="20">
                  <c:v>3.5200000000000002E-2</c:v>
                </c:pt>
                <c:pt idx="21">
                  <c:v>2.8799999999999999E-2</c:v>
                </c:pt>
                <c:pt idx="22">
                  <c:v>2.29E-2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D-4156-A2C8-77A502680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[125]Sheet1!$F$5:$F$16</c:f>
              <c:strCache>
                <c:ptCount val="12"/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[125]Sheet1!$H$5:$H$16</c:f>
              <c:numCache>
                <c:formatCode>General</c:formatCode>
                <c:ptCount val="12"/>
                <c:pt idx="4">
                  <c:v>1.05</c:v>
                </c:pt>
                <c:pt idx="5">
                  <c:v>0.92</c:v>
                </c:pt>
                <c:pt idx="6">
                  <c:v>0.89</c:v>
                </c:pt>
                <c:pt idx="7">
                  <c:v>0.92</c:v>
                </c:pt>
                <c:pt idx="8">
                  <c:v>1</c:v>
                </c:pt>
                <c:pt idx="9">
                  <c:v>1.04</c:v>
                </c:pt>
                <c:pt idx="10">
                  <c:v>1.05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8-4A1C-AC11-C76A0F7D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[14]Sheet1!$B$5:$B$28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4.7000000000000002E-3</c:v>
                </c:pt>
                <c:pt idx="2">
                  <c:v>3.5000000000000001E-3</c:v>
                </c:pt>
                <c:pt idx="3">
                  <c:v>3.8999999999999998E-3</c:v>
                </c:pt>
                <c:pt idx="4">
                  <c:v>7.9000000000000008E-3</c:v>
                </c:pt>
                <c:pt idx="5">
                  <c:v>1.5900000000000001E-2</c:v>
                </c:pt>
                <c:pt idx="6">
                  <c:v>3.8600000000000002E-2</c:v>
                </c:pt>
                <c:pt idx="7">
                  <c:v>6.4299999999999996E-2</c:v>
                </c:pt>
                <c:pt idx="8">
                  <c:v>6.3500000000000001E-2</c:v>
                </c:pt>
                <c:pt idx="9">
                  <c:v>5.9200000000000003E-2</c:v>
                </c:pt>
                <c:pt idx="10">
                  <c:v>6.1100000000000002E-2</c:v>
                </c:pt>
                <c:pt idx="11">
                  <c:v>6.6699999999999995E-2</c:v>
                </c:pt>
                <c:pt idx="12">
                  <c:v>6.7799999999999999E-2</c:v>
                </c:pt>
                <c:pt idx="13">
                  <c:v>6.2399999999999997E-2</c:v>
                </c:pt>
                <c:pt idx="14">
                  <c:v>6.1199999999999997E-2</c:v>
                </c:pt>
                <c:pt idx="15">
                  <c:v>6.7699999999999996E-2</c:v>
                </c:pt>
                <c:pt idx="16">
                  <c:v>7.7399999999999997E-2</c:v>
                </c:pt>
                <c:pt idx="17">
                  <c:v>8.3199999999999996E-2</c:v>
                </c:pt>
                <c:pt idx="18">
                  <c:v>6.13E-2</c:v>
                </c:pt>
                <c:pt idx="19">
                  <c:v>4.1799999999999997E-2</c:v>
                </c:pt>
                <c:pt idx="20">
                  <c:v>0.03</c:v>
                </c:pt>
                <c:pt idx="21">
                  <c:v>2.2700000000000001E-2</c:v>
                </c:pt>
                <c:pt idx="22">
                  <c:v>1.7100000000000001E-2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B-445A-B2A6-615F0043D661}"/>
            </c:ext>
          </c:extLst>
        </c:ser>
        <c:ser>
          <c:idx val="1"/>
          <c:order val="1"/>
          <c:tx>
            <c:strRef>
              <c:f>[14]Sheet1!$C$4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[14]Sheet1!$C$5:$C$28</c:f>
              <c:numCache>
                <c:formatCode>General</c:formatCode>
                <c:ptCount val="24"/>
                <c:pt idx="0">
                  <c:v>1.23E-2</c:v>
                </c:pt>
                <c:pt idx="1">
                  <c:v>8.3000000000000001E-3</c:v>
                </c:pt>
                <c:pt idx="2">
                  <c:v>5.7000000000000002E-3</c:v>
                </c:pt>
                <c:pt idx="3">
                  <c:v>3.5000000000000001E-3</c:v>
                </c:pt>
                <c:pt idx="4">
                  <c:v>5.1000000000000004E-3</c:v>
                </c:pt>
                <c:pt idx="5">
                  <c:v>1.41E-2</c:v>
                </c:pt>
                <c:pt idx="6">
                  <c:v>4.07E-2</c:v>
                </c:pt>
                <c:pt idx="7">
                  <c:v>5.28E-2</c:v>
                </c:pt>
                <c:pt idx="8">
                  <c:v>4.9200000000000001E-2</c:v>
                </c:pt>
                <c:pt idx="9">
                  <c:v>4.19E-2</c:v>
                </c:pt>
                <c:pt idx="10">
                  <c:v>4.65E-2</c:v>
                </c:pt>
                <c:pt idx="11">
                  <c:v>5.3999999999999999E-2</c:v>
                </c:pt>
                <c:pt idx="12">
                  <c:v>6.3500000000000001E-2</c:v>
                </c:pt>
                <c:pt idx="13">
                  <c:v>6.59E-2</c:v>
                </c:pt>
                <c:pt idx="14">
                  <c:v>6.6900000000000001E-2</c:v>
                </c:pt>
                <c:pt idx="15">
                  <c:v>7.2499999999999995E-2</c:v>
                </c:pt>
                <c:pt idx="16">
                  <c:v>7.6600000000000001E-2</c:v>
                </c:pt>
                <c:pt idx="17">
                  <c:v>8.0600000000000005E-2</c:v>
                </c:pt>
                <c:pt idx="18">
                  <c:v>6.3399999999999998E-2</c:v>
                </c:pt>
                <c:pt idx="19">
                  <c:v>5.0200000000000002E-2</c:v>
                </c:pt>
                <c:pt idx="20">
                  <c:v>4.2799999999999998E-2</c:v>
                </c:pt>
                <c:pt idx="21">
                  <c:v>3.7600000000000001E-2</c:v>
                </c:pt>
                <c:pt idx="22">
                  <c:v>2.76E-2</c:v>
                </c:pt>
                <c:pt idx="23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B-445A-B2A6-615F0043D661}"/>
            </c:ext>
          </c:extLst>
        </c:ser>
        <c:ser>
          <c:idx val="2"/>
          <c:order val="2"/>
          <c:tx>
            <c:strRef>
              <c:f>[14]Sheet1!$D$4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6.4000000000000003E-3</c:v>
                </c:pt>
                <c:pt idx="2">
                  <c:v>4.5999999999999999E-3</c:v>
                </c:pt>
                <c:pt idx="3">
                  <c:v>3.7000000000000002E-3</c:v>
                </c:pt>
                <c:pt idx="4">
                  <c:v>6.4999999999999997E-3</c:v>
                </c:pt>
                <c:pt idx="5">
                  <c:v>1.4999999999999999E-2</c:v>
                </c:pt>
                <c:pt idx="6">
                  <c:v>3.9600000000000003E-2</c:v>
                </c:pt>
                <c:pt idx="7">
                  <c:v>5.8700000000000002E-2</c:v>
                </c:pt>
                <c:pt idx="8">
                  <c:v>5.6500000000000002E-2</c:v>
                </c:pt>
                <c:pt idx="9">
                  <c:v>5.0799999999999998E-2</c:v>
                </c:pt>
                <c:pt idx="10">
                  <c:v>5.3999999999999999E-2</c:v>
                </c:pt>
                <c:pt idx="11">
                  <c:v>6.0499999999999998E-2</c:v>
                </c:pt>
                <c:pt idx="12">
                  <c:v>6.5699999999999995E-2</c:v>
                </c:pt>
                <c:pt idx="13">
                  <c:v>6.4100000000000004E-2</c:v>
                </c:pt>
                <c:pt idx="14">
                  <c:v>6.4000000000000001E-2</c:v>
                </c:pt>
                <c:pt idx="15">
                  <c:v>7.0000000000000007E-2</c:v>
                </c:pt>
                <c:pt idx="16">
                  <c:v>7.7100000000000002E-2</c:v>
                </c:pt>
                <c:pt idx="17">
                  <c:v>8.1900000000000001E-2</c:v>
                </c:pt>
                <c:pt idx="18">
                  <c:v>6.2300000000000001E-2</c:v>
                </c:pt>
                <c:pt idx="19">
                  <c:v>4.5900000000000003E-2</c:v>
                </c:pt>
                <c:pt idx="20">
                  <c:v>3.6200000000000003E-2</c:v>
                </c:pt>
                <c:pt idx="21">
                  <c:v>0.03</c:v>
                </c:pt>
                <c:pt idx="22">
                  <c:v>2.2200000000000001E-2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B-445A-B2A6-615F0043D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67296"/>
        <c:axId val="72968832"/>
      </c:lineChart>
      <c:catAx>
        <c:axId val="72967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968832"/>
        <c:crosses val="autoZero"/>
        <c:auto val="1"/>
        <c:lblAlgn val="ctr"/>
        <c:lblOffset val="100"/>
        <c:noMultiLvlLbl val="0"/>
      </c:catAx>
      <c:valAx>
        <c:axId val="72968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9672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[2]Sheet1!$B$5:$B$28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7.0000000000000001E-3</c:v>
                </c:pt>
                <c:pt idx="2">
                  <c:v>6.4999999999999997E-3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8.6E-3</c:v>
                </c:pt>
                <c:pt idx="6">
                  <c:v>2.0299999999999999E-2</c:v>
                </c:pt>
                <c:pt idx="7">
                  <c:v>3.5099999999999999E-2</c:v>
                </c:pt>
                <c:pt idx="8">
                  <c:v>3.7699999999999997E-2</c:v>
                </c:pt>
                <c:pt idx="9">
                  <c:v>4.19E-2</c:v>
                </c:pt>
                <c:pt idx="10">
                  <c:v>4.8800000000000003E-2</c:v>
                </c:pt>
                <c:pt idx="11">
                  <c:v>5.79E-2</c:v>
                </c:pt>
                <c:pt idx="12">
                  <c:v>6.5299999999999997E-2</c:v>
                </c:pt>
                <c:pt idx="13">
                  <c:v>6.6500000000000004E-2</c:v>
                </c:pt>
                <c:pt idx="14">
                  <c:v>7.0800000000000002E-2</c:v>
                </c:pt>
                <c:pt idx="15">
                  <c:v>8.1100000000000005E-2</c:v>
                </c:pt>
                <c:pt idx="16">
                  <c:v>9.0999999999999998E-2</c:v>
                </c:pt>
                <c:pt idx="17">
                  <c:v>9.5200000000000007E-2</c:v>
                </c:pt>
                <c:pt idx="18">
                  <c:v>6.9900000000000004E-2</c:v>
                </c:pt>
                <c:pt idx="19">
                  <c:v>5.3999999999999999E-2</c:v>
                </c:pt>
                <c:pt idx="20">
                  <c:v>4.3900000000000002E-2</c:v>
                </c:pt>
                <c:pt idx="21">
                  <c:v>3.7699999999999997E-2</c:v>
                </c:pt>
                <c:pt idx="22">
                  <c:v>2.64E-2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A-4085-B1D1-74CF2180A32C}"/>
            </c:ext>
          </c:extLst>
        </c:ser>
        <c:ser>
          <c:idx val="1"/>
          <c:order val="1"/>
          <c:tx>
            <c:strRef>
              <c:f>[2]Sheet1!$C$4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3.3999999999999998E-3</c:v>
                </c:pt>
                <c:pt idx="4">
                  <c:v>7.6E-3</c:v>
                </c:pt>
                <c:pt idx="5">
                  <c:v>1.9599999999999999E-2</c:v>
                </c:pt>
                <c:pt idx="6">
                  <c:v>6.0400000000000002E-2</c:v>
                </c:pt>
                <c:pt idx="7">
                  <c:v>9.64E-2</c:v>
                </c:pt>
                <c:pt idx="8">
                  <c:v>8.43E-2</c:v>
                </c:pt>
                <c:pt idx="9">
                  <c:v>6.9099999999999995E-2</c:v>
                </c:pt>
                <c:pt idx="10">
                  <c:v>6.6699999999999995E-2</c:v>
                </c:pt>
                <c:pt idx="11">
                  <c:v>6.4000000000000001E-2</c:v>
                </c:pt>
                <c:pt idx="12">
                  <c:v>6.59E-2</c:v>
                </c:pt>
                <c:pt idx="13">
                  <c:v>6.2700000000000006E-2</c:v>
                </c:pt>
                <c:pt idx="14">
                  <c:v>6.0699999999999997E-2</c:v>
                </c:pt>
                <c:pt idx="15">
                  <c:v>5.7599999999999998E-2</c:v>
                </c:pt>
                <c:pt idx="16">
                  <c:v>5.7000000000000002E-2</c:v>
                </c:pt>
                <c:pt idx="17">
                  <c:v>5.57E-2</c:v>
                </c:pt>
                <c:pt idx="18">
                  <c:v>4.7899999999999998E-2</c:v>
                </c:pt>
                <c:pt idx="19">
                  <c:v>3.4200000000000001E-2</c:v>
                </c:pt>
                <c:pt idx="20">
                  <c:v>2.6499999999999999E-2</c:v>
                </c:pt>
                <c:pt idx="21">
                  <c:v>2.1700000000000001E-2</c:v>
                </c:pt>
                <c:pt idx="22">
                  <c:v>1.55E-2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A-4085-B1D1-74CF2180A32C}"/>
            </c:ext>
          </c:extLst>
        </c:ser>
        <c:ser>
          <c:idx val="2"/>
          <c:order val="2"/>
          <c:tx>
            <c:strRef>
              <c:f>[2]Sheet1!$D$4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[2]Sheet1!$D$5:$D$28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5.7000000000000002E-3</c:v>
                </c:pt>
                <c:pt idx="2">
                  <c:v>5.0000000000000001E-3</c:v>
                </c:pt>
                <c:pt idx="3">
                  <c:v>3.5999999999999999E-3</c:v>
                </c:pt>
                <c:pt idx="4">
                  <c:v>5.7000000000000002E-3</c:v>
                </c:pt>
                <c:pt idx="5">
                  <c:v>1.34E-2</c:v>
                </c:pt>
                <c:pt idx="6">
                  <c:v>3.7900000000000003E-2</c:v>
                </c:pt>
                <c:pt idx="7">
                  <c:v>6.2100000000000002E-2</c:v>
                </c:pt>
                <c:pt idx="8">
                  <c:v>5.8200000000000002E-2</c:v>
                </c:pt>
                <c:pt idx="9">
                  <c:v>5.3900000000000003E-2</c:v>
                </c:pt>
                <c:pt idx="10">
                  <c:v>5.67E-2</c:v>
                </c:pt>
                <c:pt idx="11">
                  <c:v>6.0600000000000001E-2</c:v>
                </c:pt>
                <c:pt idx="12">
                  <c:v>6.5600000000000006E-2</c:v>
                </c:pt>
                <c:pt idx="13">
                  <c:v>6.4799999999999996E-2</c:v>
                </c:pt>
                <c:pt idx="14">
                  <c:v>6.6299999999999998E-2</c:v>
                </c:pt>
                <c:pt idx="15">
                  <c:v>7.0800000000000002E-2</c:v>
                </c:pt>
                <c:pt idx="16">
                  <c:v>7.5999999999999998E-2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4.53E-2</c:v>
                </c:pt>
                <c:pt idx="20">
                  <c:v>3.6200000000000003E-2</c:v>
                </c:pt>
                <c:pt idx="21">
                  <c:v>3.0700000000000002E-2</c:v>
                </c:pt>
                <c:pt idx="22">
                  <c:v>2.1600000000000001E-2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A-4085-B1D1-74CF2180A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[14]Sheet1!$H$4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1.1299999999999999</c:v>
                </c:pt>
                <c:pt idx="2">
                  <c:v>1.18</c:v>
                </c:pt>
                <c:pt idx="3">
                  <c:v>1.08</c:v>
                </c:pt>
                <c:pt idx="4">
                  <c:v>0.93</c:v>
                </c:pt>
                <c:pt idx="5">
                  <c:v>0.91</c:v>
                </c:pt>
                <c:pt idx="6">
                  <c:v>0.88</c:v>
                </c:pt>
                <c:pt idx="7">
                  <c:v>0.94</c:v>
                </c:pt>
                <c:pt idx="8">
                  <c:v>0.95</c:v>
                </c:pt>
                <c:pt idx="9">
                  <c:v>0.97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F-4BF6-B7FF-3D0C4523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05312"/>
        <c:axId val="73011200"/>
      </c:lineChart>
      <c:catAx>
        <c:axId val="730053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011200"/>
        <c:crosses val="autoZero"/>
        <c:auto val="1"/>
        <c:lblAlgn val="ctr"/>
        <c:lblOffset val="100"/>
        <c:noMultiLvlLbl val="0"/>
      </c:catAx>
      <c:valAx>
        <c:axId val="7301120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005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[15]Sheet1!$B$5:$B$28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4.7000000000000002E-3</c:v>
                </c:pt>
                <c:pt idx="2">
                  <c:v>3.3E-3</c:v>
                </c:pt>
                <c:pt idx="3">
                  <c:v>4.0000000000000001E-3</c:v>
                </c:pt>
                <c:pt idx="4">
                  <c:v>8.2000000000000007E-3</c:v>
                </c:pt>
                <c:pt idx="5">
                  <c:v>1.6299999999999999E-2</c:v>
                </c:pt>
                <c:pt idx="6">
                  <c:v>3.8100000000000002E-2</c:v>
                </c:pt>
                <c:pt idx="7">
                  <c:v>6.1899999999999997E-2</c:v>
                </c:pt>
                <c:pt idx="8">
                  <c:v>6.2399999999999997E-2</c:v>
                </c:pt>
                <c:pt idx="9">
                  <c:v>5.9200000000000003E-2</c:v>
                </c:pt>
                <c:pt idx="10">
                  <c:v>6.1600000000000002E-2</c:v>
                </c:pt>
                <c:pt idx="11">
                  <c:v>6.7299999999999999E-2</c:v>
                </c:pt>
                <c:pt idx="12">
                  <c:v>6.83E-2</c:v>
                </c:pt>
                <c:pt idx="13">
                  <c:v>6.3E-2</c:v>
                </c:pt>
                <c:pt idx="14">
                  <c:v>6.1600000000000002E-2</c:v>
                </c:pt>
                <c:pt idx="15">
                  <c:v>6.8400000000000002E-2</c:v>
                </c:pt>
                <c:pt idx="16">
                  <c:v>7.7200000000000005E-2</c:v>
                </c:pt>
                <c:pt idx="17">
                  <c:v>8.3099999999999993E-2</c:v>
                </c:pt>
                <c:pt idx="18">
                  <c:v>6.1600000000000002E-2</c:v>
                </c:pt>
                <c:pt idx="19">
                  <c:v>4.2200000000000001E-2</c:v>
                </c:pt>
                <c:pt idx="20">
                  <c:v>3.04E-2</c:v>
                </c:pt>
                <c:pt idx="21">
                  <c:v>2.2499999999999999E-2</c:v>
                </c:pt>
                <c:pt idx="22">
                  <c:v>1.6799999999999999E-2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9B0-A916-11EC383E987E}"/>
            </c:ext>
          </c:extLst>
        </c:ser>
        <c:ser>
          <c:idx val="1"/>
          <c:order val="1"/>
          <c:tx>
            <c:strRef>
              <c:f>[15]Sheet1!$C$4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[15]Sheet1!$C$5:$C$28</c:f>
              <c:numCache>
                <c:formatCode>General</c:formatCode>
                <c:ptCount val="24"/>
                <c:pt idx="0">
                  <c:v>1.14E-2</c:v>
                </c:pt>
                <c:pt idx="1">
                  <c:v>7.3000000000000001E-3</c:v>
                </c:pt>
                <c:pt idx="2">
                  <c:v>5.1000000000000004E-3</c:v>
                </c:pt>
                <c:pt idx="3">
                  <c:v>3.3999999999999998E-3</c:v>
                </c:pt>
                <c:pt idx="4">
                  <c:v>5.0000000000000001E-3</c:v>
                </c:pt>
                <c:pt idx="5">
                  <c:v>1.54E-2</c:v>
                </c:pt>
                <c:pt idx="6">
                  <c:v>4.2799999999999998E-2</c:v>
                </c:pt>
                <c:pt idx="7">
                  <c:v>5.3900000000000003E-2</c:v>
                </c:pt>
                <c:pt idx="8">
                  <c:v>5.0500000000000003E-2</c:v>
                </c:pt>
                <c:pt idx="9">
                  <c:v>4.2900000000000001E-2</c:v>
                </c:pt>
                <c:pt idx="10">
                  <c:v>4.8300000000000003E-2</c:v>
                </c:pt>
                <c:pt idx="11">
                  <c:v>5.5399999999999998E-2</c:v>
                </c:pt>
                <c:pt idx="12">
                  <c:v>6.3500000000000001E-2</c:v>
                </c:pt>
                <c:pt idx="13">
                  <c:v>6.6100000000000006E-2</c:v>
                </c:pt>
                <c:pt idx="14">
                  <c:v>6.7000000000000004E-2</c:v>
                </c:pt>
                <c:pt idx="15">
                  <c:v>7.2300000000000003E-2</c:v>
                </c:pt>
                <c:pt idx="16">
                  <c:v>7.6399999999999996E-2</c:v>
                </c:pt>
                <c:pt idx="17">
                  <c:v>7.85E-2</c:v>
                </c:pt>
                <c:pt idx="18">
                  <c:v>6.2E-2</c:v>
                </c:pt>
                <c:pt idx="19">
                  <c:v>0.05</c:v>
                </c:pt>
                <c:pt idx="20">
                  <c:v>4.2500000000000003E-2</c:v>
                </c:pt>
                <c:pt idx="21">
                  <c:v>3.6200000000000003E-2</c:v>
                </c:pt>
                <c:pt idx="22">
                  <c:v>2.6499999999999999E-2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9B0-A916-11EC383E987E}"/>
            </c:ext>
          </c:extLst>
        </c:ser>
        <c:ser>
          <c:idx val="2"/>
          <c:order val="2"/>
          <c:tx>
            <c:strRef>
              <c:f>[15]Sheet1!$D$4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[15]Sheet1!$D$5:$D$28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6.0000000000000001E-3</c:v>
                </c:pt>
                <c:pt idx="2">
                  <c:v>4.1999999999999997E-3</c:v>
                </c:pt>
                <c:pt idx="3">
                  <c:v>3.7000000000000002E-3</c:v>
                </c:pt>
                <c:pt idx="4">
                  <c:v>6.6E-3</c:v>
                </c:pt>
                <c:pt idx="5">
                  <c:v>1.5900000000000001E-2</c:v>
                </c:pt>
                <c:pt idx="6">
                  <c:v>4.0399999999999998E-2</c:v>
                </c:pt>
                <c:pt idx="7">
                  <c:v>5.8000000000000003E-2</c:v>
                </c:pt>
                <c:pt idx="8">
                  <c:v>5.6599999999999998E-2</c:v>
                </c:pt>
                <c:pt idx="9">
                  <c:v>5.1200000000000002E-2</c:v>
                </c:pt>
                <c:pt idx="10">
                  <c:v>5.5100000000000003E-2</c:v>
                </c:pt>
                <c:pt idx="11">
                  <c:v>6.1499999999999999E-2</c:v>
                </c:pt>
                <c:pt idx="12">
                  <c:v>6.6000000000000003E-2</c:v>
                </c:pt>
                <c:pt idx="13">
                  <c:v>6.4500000000000002E-2</c:v>
                </c:pt>
                <c:pt idx="14">
                  <c:v>6.4299999999999996E-2</c:v>
                </c:pt>
                <c:pt idx="15">
                  <c:v>7.0300000000000001E-2</c:v>
                </c:pt>
                <c:pt idx="16">
                  <c:v>7.6799999999999993E-2</c:v>
                </c:pt>
                <c:pt idx="17">
                  <c:v>8.0799999999999997E-2</c:v>
                </c:pt>
                <c:pt idx="18">
                  <c:v>6.1800000000000001E-2</c:v>
                </c:pt>
                <c:pt idx="19">
                  <c:v>4.5999999999999999E-2</c:v>
                </c:pt>
                <c:pt idx="20">
                  <c:v>3.6299999999999999E-2</c:v>
                </c:pt>
                <c:pt idx="21">
                  <c:v>2.92E-2</c:v>
                </c:pt>
                <c:pt idx="22">
                  <c:v>2.1499999999999998E-2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2-49B0-A916-11EC383E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1.1499999999999999</c:v>
                </c:pt>
                <c:pt idx="3">
                  <c:v>1.06</c:v>
                </c:pt>
                <c:pt idx="4">
                  <c:v>0.96</c:v>
                </c:pt>
                <c:pt idx="5">
                  <c:v>0.92</c:v>
                </c:pt>
                <c:pt idx="6">
                  <c:v>0.83</c:v>
                </c:pt>
                <c:pt idx="7">
                  <c:v>0.93</c:v>
                </c:pt>
                <c:pt idx="8">
                  <c:v>0.79</c:v>
                </c:pt>
                <c:pt idx="9">
                  <c:v>1.04</c:v>
                </c:pt>
                <c:pt idx="10">
                  <c:v>1.04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2-4FBA-BE06-1E771F6E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2.8999999999999998E-3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5.5999999999999999E-3</c:v>
                </c:pt>
                <c:pt idx="5">
                  <c:v>1.9900000000000001E-2</c:v>
                </c:pt>
                <c:pt idx="6">
                  <c:v>6.5799999999999997E-2</c:v>
                </c:pt>
                <c:pt idx="7">
                  <c:v>6.2300000000000001E-2</c:v>
                </c:pt>
                <c:pt idx="8">
                  <c:v>6.1699999999999998E-2</c:v>
                </c:pt>
                <c:pt idx="9">
                  <c:v>5.5899999999999998E-2</c:v>
                </c:pt>
                <c:pt idx="10">
                  <c:v>5.5800000000000002E-2</c:v>
                </c:pt>
                <c:pt idx="11">
                  <c:v>5.5800000000000002E-2</c:v>
                </c:pt>
                <c:pt idx="12">
                  <c:v>5.8299999999999998E-2</c:v>
                </c:pt>
                <c:pt idx="13">
                  <c:v>6.6299999999999998E-2</c:v>
                </c:pt>
                <c:pt idx="14">
                  <c:v>6.0299999999999999E-2</c:v>
                </c:pt>
                <c:pt idx="15">
                  <c:v>6.6799999999999998E-2</c:v>
                </c:pt>
                <c:pt idx="16">
                  <c:v>7.7200000000000005E-2</c:v>
                </c:pt>
                <c:pt idx="17">
                  <c:v>7.7899999999999997E-2</c:v>
                </c:pt>
                <c:pt idx="18">
                  <c:v>6.3700000000000007E-2</c:v>
                </c:pt>
                <c:pt idx="19">
                  <c:v>4.4999999999999998E-2</c:v>
                </c:pt>
                <c:pt idx="20">
                  <c:v>3.4700000000000002E-2</c:v>
                </c:pt>
                <c:pt idx="21">
                  <c:v>2.6100000000000002E-2</c:v>
                </c:pt>
                <c:pt idx="22">
                  <c:v>1.7299999999999999E-2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5-4C4F-988F-9B3444587166}"/>
            </c:ext>
          </c:extLst>
        </c:ser>
        <c:ser>
          <c:idx val="1"/>
          <c:order val="1"/>
          <c:tx>
            <c:strRef>
              <c:f>[16]Sheet1!$C$4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4.1000000000000003E-3</c:v>
                </c:pt>
                <c:pt idx="2">
                  <c:v>3.2000000000000002E-3</c:v>
                </c:pt>
                <c:pt idx="3">
                  <c:v>1.9E-3</c:v>
                </c:pt>
                <c:pt idx="4">
                  <c:v>6.4999999999999997E-3</c:v>
                </c:pt>
                <c:pt idx="5">
                  <c:v>1.5900000000000001E-2</c:v>
                </c:pt>
                <c:pt idx="6">
                  <c:v>3.9600000000000003E-2</c:v>
                </c:pt>
                <c:pt idx="7">
                  <c:v>4.7E-2</c:v>
                </c:pt>
                <c:pt idx="8">
                  <c:v>5.4199999999999998E-2</c:v>
                </c:pt>
                <c:pt idx="9">
                  <c:v>5.1200000000000002E-2</c:v>
                </c:pt>
                <c:pt idx="10">
                  <c:v>5.0999999999999997E-2</c:v>
                </c:pt>
                <c:pt idx="11">
                  <c:v>5.4899999999999997E-2</c:v>
                </c:pt>
                <c:pt idx="12">
                  <c:v>6.3899999999999998E-2</c:v>
                </c:pt>
                <c:pt idx="13">
                  <c:v>7.6499999999999999E-2</c:v>
                </c:pt>
                <c:pt idx="14">
                  <c:v>6.7599999999999993E-2</c:v>
                </c:pt>
                <c:pt idx="15">
                  <c:v>7.6899999999999996E-2</c:v>
                </c:pt>
                <c:pt idx="16">
                  <c:v>7.9000000000000001E-2</c:v>
                </c:pt>
                <c:pt idx="17">
                  <c:v>8.2600000000000007E-2</c:v>
                </c:pt>
                <c:pt idx="18">
                  <c:v>6.4799999999999996E-2</c:v>
                </c:pt>
                <c:pt idx="19">
                  <c:v>5.0200000000000002E-2</c:v>
                </c:pt>
                <c:pt idx="20">
                  <c:v>4.1000000000000002E-2</c:v>
                </c:pt>
                <c:pt idx="21">
                  <c:v>2.9499999999999998E-2</c:v>
                </c:pt>
                <c:pt idx="22">
                  <c:v>2.0299999999999999E-2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5-4C4F-988F-9B3444587166}"/>
            </c:ext>
          </c:extLst>
        </c:ser>
        <c:ser>
          <c:idx val="2"/>
          <c:order val="2"/>
          <c:tx>
            <c:strRef>
              <c:f>[16]Sheet1!$D$4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3.5000000000000001E-3</c:v>
                </c:pt>
                <c:pt idx="2">
                  <c:v>2.8999999999999998E-3</c:v>
                </c:pt>
                <c:pt idx="3">
                  <c:v>2.0999999999999999E-3</c:v>
                </c:pt>
                <c:pt idx="4">
                  <c:v>6.0000000000000001E-3</c:v>
                </c:pt>
                <c:pt idx="5">
                  <c:v>1.7899999999999999E-2</c:v>
                </c:pt>
                <c:pt idx="6">
                  <c:v>5.28E-2</c:v>
                </c:pt>
                <c:pt idx="7">
                  <c:v>5.4600000000000003E-2</c:v>
                </c:pt>
                <c:pt idx="8">
                  <c:v>5.79E-2</c:v>
                </c:pt>
                <c:pt idx="9">
                  <c:v>5.3600000000000002E-2</c:v>
                </c:pt>
                <c:pt idx="10">
                  <c:v>5.3400000000000003E-2</c:v>
                </c:pt>
                <c:pt idx="11">
                  <c:v>5.5300000000000002E-2</c:v>
                </c:pt>
                <c:pt idx="12">
                  <c:v>6.1100000000000002E-2</c:v>
                </c:pt>
                <c:pt idx="13">
                  <c:v>7.1400000000000005E-2</c:v>
                </c:pt>
                <c:pt idx="14">
                  <c:v>6.4000000000000001E-2</c:v>
                </c:pt>
                <c:pt idx="15">
                  <c:v>7.1800000000000003E-2</c:v>
                </c:pt>
                <c:pt idx="16">
                  <c:v>7.8100000000000003E-2</c:v>
                </c:pt>
                <c:pt idx="17">
                  <c:v>8.0199999999999994E-2</c:v>
                </c:pt>
                <c:pt idx="18">
                  <c:v>6.4199999999999993E-2</c:v>
                </c:pt>
                <c:pt idx="19">
                  <c:v>4.7600000000000003E-2</c:v>
                </c:pt>
                <c:pt idx="20">
                  <c:v>3.7900000000000003E-2</c:v>
                </c:pt>
                <c:pt idx="21">
                  <c:v>2.7799999999999998E-2</c:v>
                </c:pt>
                <c:pt idx="22">
                  <c:v>1.8800000000000001E-2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5-4C4F-988F-9B3444587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90176"/>
        <c:axId val="73091712"/>
      </c:lineChart>
      <c:catAx>
        <c:axId val="7309017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091712"/>
        <c:crosses val="autoZero"/>
        <c:auto val="1"/>
        <c:lblAlgn val="ctr"/>
        <c:lblOffset val="100"/>
        <c:noMultiLvlLbl val="0"/>
      </c:catAx>
      <c:valAx>
        <c:axId val="73091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09017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1.08</c:v>
                </c:pt>
                <c:pt idx="3">
                  <c:v>1.08</c:v>
                </c:pt>
                <c:pt idx="4">
                  <c:v>0.87</c:v>
                </c:pt>
                <c:pt idx="5">
                  <c:v>0.91</c:v>
                </c:pt>
                <c:pt idx="6">
                  <c:v>0.85</c:v>
                </c:pt>
                <c:pt idx="7">
                  <c:v>0.98</c:v>
                </c:pt>
                <c:pt idx="8">
                  <c:v>1.07</c:v>
                </c:pt>
                <c:pt idx="9">
                  <c:v>1.02</c:v>
                </c:pt>
                <c:pt idx="10">
                  <c:v>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5-4F6F-AF80-227A95D5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20000"/>
        <c:axId val="73129984"/>
      </c:lineChart>
      <c:catAx>
        <c:axId val="7312000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129984"/>
        <c:crosses val="autoZero"/>
        <c:auto val="1"/>
        <c:lblAlgn val="ctr"/>
        <c:lblOffset val="100"/>
        <c:noMultiLvlLbl val="0"/>
      </c:catAx>
      <c:valAx>
        <c:axId val="7312998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12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2.8E-3</c:v>
                </c:pt>
                <c:pt idx="2">
                  <c:v>2E-3</c:v>
                </c:pt>
                <c:pt idx="3">
                  <c:v>2.8E-3</c:v>
                </c:pt>
                <c:pt idx="4">
                  <c:v>6.7000000000000002E-3</c:v>
                </c:pt>
                <c:pt idx="5">
                  <c:v>2.0299999999999999E-2</c:v>
                </c:pt>
                <c:pt idx="6">
                  <c:v>6.6799999999999998E-2</c:v>
                </c:pt>
                <c:pt idx="7">
                  <c:v>6.0600000000000001E-2</c:v>
                </c:pt>
                <c:pt idx="8">
                  <c:v>6.5500000000000003E-2</c:v>
                </c:pt>
                <c:pt idx="9">
                  <c:v>5.8400000000000001E-2</c:v>
                </c:pt>
                <c:pt idx="10">
                  <c:v>5.7799999999999997E-2</c:v>
                </c:pt>
                <c:pt idx="11">
                  <c:v>5.8500000000000003E-2</c:v>
                </c:pt>
                <c:pt idx="12">
                  <c:v>5.9299999999999999E-2</c:v>
                </c:pt>
                <c:pt idx="13">
                  <c:v>6.7199999999999996E-2</c:v>
                </c:pt>
                <c:pt idx="14">
                  <c:v>6.1899999999999997E-2</c:v>
                </c:pt>
                <c:pt idx="15">
                  <c:v>6.6199999999999995E-2</c:v>
                </c:pt>
                <c:pt idx="16">
                  <c:v>7.4300000000000005E-2</c:v>
                </c:pt>
                <c:pt idx="17">
                  <c:v>7.5800000000000006E-2</c:v>
                </c:pt>
                <c:pt idx="18">
                  <c:v>6.3100000000000003E-2</c:v>
                </c:pt>
                <c:pt idx="19">
                  <c:v>4.4499999999999998E-2</c:v>
                </c:pt>
                <c:pt idx="20">
                  <c:v>3.32E-2</c:v>
                </c:pt>
                <c:pt idx="21">
                  <c:v>2.3599999999999999E-2</c:v>
                </c:pt>
                <c:pt idx="22">
                  <c:v>1.4999999999999999E-2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4-4482-BE28-E44769FD9392}"/>
            </c:ext>
          </c:extLst>
        </c:ser>
        <c:ser>
          <c:idx val="1"/>
          <c:order val="1"/>
          <c:tx>
            <c:strRef>
              <c:f>[17]Sheet1!$C$4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2.7000000000000001E-3</c:v>
                </c:pt>
                <c:pt idx="3">
                  <c:v>2.5999999999999999E-3</c:v>
                </c:pt>
                <c:pt idx="4">
                  <c:v>7.0000000000000001E-3</c:v>
                </c:pt>
                <c:pt idx="5">
                  <c:v>1.5599999999999999E-2</c:v>
                </c:pt>
                <c:pt idx="6">
                  <c:v>4.1200000000000001E-2</c:v>
                </c:pt>
                <c:pt idx="7">
                  <c:v>4.82E-2</c:v>
                </c:pt>
                <c:pt idx="8">
                  <c:v>5.67E-2</c:v>
                </c:pt>
                <c:pt idx="9">
                  <c:v>5.3199999999999997E-2</c:v>
                </c:pt>
                <c:pt idx="10">
                  <c:v>5.28E-2</c:v>
                </c:pt>
                <c:pt idx="11">
                  <c:v>5.67E-2</c:v>
                </c:pt>
                <c:pt idx="12">
                  <c:v>6.4299999999999996E-2</c:v>
                </c:pt>
                <c:pt idx="13">
                  <c:v>7.6899999999999996E-2</c:v>
                </c:pt>
                <c:pt idx="14">
                  <c:v>6.6900000000000001E-2</c:v>
                </c:pt>
                <c:pt idx="15">
                  <c:v>7.6100000000000001E-2</c:v>
                </c:pt>
                <c:pt idx="16">
                  <c:v>7.85E-2</c:v>
                </c:pt>
                <c:pt idx="17">
                  <c:v>8.2900000000000001E-2</c:v>
                </c:pt>
                <c:pt idx="18">
                  <c:v>6.3299999999999995E-2</c:v>
                </c:pt>
                <c:pt idx="19">
                  <c:v>4.8899999999999999E-2</c:v>
                </c:pt>
                <c:pt idx="20">
                  <c:v>3.8800000000000001E-2</c:v>
                </c:pt>
                <c:pt idx="21">
                  <c:v>2.76E-2</c:v>
                </c:pt>
                <c:pt idx="22">
                  <c:v>1.7999999999999999E-2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4-4482-BE28-E44769FD9392}"/>
            </c:ext>
          </c:extLst>
        </c:ser>
        <c:ser>
          <c:idx val="2"/>
          <c:order val="2"/>
          <c:tx>
            <c:strRef>
              <c:f>[17]Sheet1!$D$4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3.5999999999999999E-3</c:v>
                </c:pt>
                <c:pt idx="2">
                  <c:v>2.3E-3</c:v>
                </c:pt>
                <c:pt idx="3">
                  <c:v>2.5999999999999999E-3</c:v>
                </c:pt>
                <c:pt idx="4">
                  <c:v>6.8999999999999999E-3</c:v>
                </c:pt>
                <c:pt idx="5">
                  <c:v>1.7999999999999999E-2</c:v>
                </c:pt>
                <c:pt idx="6">
                  <c:v>5.3999999999999999E-2</c:v>
                </c:pt>
                <c:pt idx="7">
                  <c:v>5.45E-2</c:v>
                </c:pt>
                <c:pt idx="8">
                  <c:v>6.0100000000000001E-2</c:v>
                </c:pt>
                <c:pt idx="9">
                  <c:v>5.5199999999999999E-2</c:v>
                </c:pt>
                <c:pt idx="10">
                  <c:v>5.4699999999999999E-2</c:v>
                </c:pt>
                <c:pt idx="11">
                  <c:v>5.6599999999999998E-2</c:v>
                </c:pt>
                <c:pt idx="12">
                  <c:v>6.1800000000000001E-2</c:v>
                </c:pt>
                <c:pt idx="13">
                  <c:v>7.2300000000000003E-2</c:v>
                </c:pt>
                <c:pt idx="14">
                  <c:v>6.4699999999999994E-2</c:v>
                </c:pt>
                <c:pt idx="15">
                  <c:v>7.1599999999999997E-2</c:v>
                </c:pt>
                <c:pt idx="16">
                  <c:v>7.6799999999999993E-2</c:v>
                </c:pt>
                <c:pt idx="17">
                  <c:v>7.9799999999999996E-2</c:v>
                </c:pt>
                <c:pt idx="18">
                  <c:v>6.3500000000000001E-2</c:v>
                </c:pt>
                <c:pt idx="19">
                  <c:v>4.7E-2</c:v>
                </c:pt>
                <c:pt idx="20">
                  <c:v>3.6299999999999999E-2</c:v>
                </c:pt>
                <c:pt idx="21">
                  <c:v>2.58E-2</c:v>
                </c:pt>
                <c:pt idx="22">
                  <c:v>1.66E-2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4-4482-BE28-E44769FD9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1.05</c:v>
                </c:pt>
                <c:pt idx="2">
                  <c:v>1.1100000000000001</c:v>
                </c:pt>
                <c:pt idx="3">
                  <c:v>1.02</c:v>
                </c:pt>
                <c:pt idx="4">
                  <c:v>1</c:v>
                </c:pt>
                <c:pt idx="5">
                  <c:v>0.84</c:v>
                </c:pt>
                <c:pt idx="6">
                  <c:v>0.84</c:v>
                </c:pt>
                <c:pt idx="7">
                  <c:v>0.97</c:v>
                </c:pt>
                <c:pt idx="8">
                  <c:v>0.9</c:v>
                </c:pt>
                <c:pt idx="9">
                  <c:v>1.05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B-4195-B48D-742402F3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2.3E-3</c:v>
                </c:pt>
                <c:pt idx="2">
                  <c:v>2.7000000000000001E-3</c:v>
                </c:pt>
                <c:pt idx="3">
                  <c:v>5.8999999999999999E-3</c:v>
                </c:pt>
                <c:pt idx="4">
                  <c:v>1.0999999999999999E-2</c:v>
                </c:pt>
                <c:pt idx="5">
                  <c:v>2.58E-2</c:v>
                </c:pt>
                <c:pt idx="6">
                  <c:v>4.7300000000000002E-2</c:v>
                </c:pt>
                <c:pt idx="7">
                  <c:v>7.4899999999999994E-2</c:v>
                </c:pt>
                <c:pt idx="8">
                  <c:v>7.1300000000000002E-2</c:v>
                </c:pt>
                <c:pt idx="9">
                  <c:v>6.9199999999999998E-2</c:v>
                </c:pt>
                <c:pt idx="10">
                  <c:v>7.1300000000000002E-2</c:v>
                </c:pt>
                <c:pt idx="11">
                  <c:v>7.0699999999999999E-2</c:v>
                </c:pt>
                <c:pt idx="12">
                  <c:v>7.0499999999999993E-2</c:v>
                </c:pt>
                <c:pt idx="13">
                  <c:v>6.6100000000000006E-2</c:v>
                </c:pt>
                <c:pt idx="14">
                  <c:v>6.6699999999999995E-2</c:v>
                </c:pt>
                <c:pt idx="15">
                  <c:v>6.5100000000000005E-2</c:v>
                </c:pt>
                <c:pt idx="16">
                  <c:v>6.4699999999999994E-2</c:v>
                </c:pt>
                <c:pt idx="17">
                  <c:v>5.9799999999999999E-2</c:v>
                </c:pt>
                <c:pt idx="18">
                  <c:v>4.9099999999999998E-2</c:v>
                </c:pt>
                <c:pt idx="19">
                  <c:v>3.5400000000000001E-2</c:v>
                </c:pt>
                <c:pt idx="20">
                  <c:v>2.75E-2</c:v>
                </c:pt>
                <c:pt idx="21">
                  <c:v>0.02</c:v>
                </c:pt>
                <c:pt idx="22">
                  <c:v>1.23E-2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0-4F70-87AD-7E4D3DEC9DF7}"/>
            </c:ext>
          </c:extLst>
        </c:ser>
        <c:ser>
          <c:idx val="1"/>
          <c:order val="1"/>
          <c:tx>
            <c:strRef>
              <c:f>[18]Sheet1!$C$4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[18]Sheet1!$C$5:$C$28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3.0000000000000001E-3</c:v>
                </c:pt>
                <c:pt idx="4">
                  <c:v>4.4999999999999997E-3</c:v>
                </c:pt>
                <c:pt idx="5">
                  <c:v>0.01</c:v>
                </c:pt>
                <c:pt idx="6">
                  <c:v>2.4400000000000002E-2</c:v>
                </c:pt>
                <c:pt idx="7">
                  <c:v>3.8399999999999997E-2</c:v>
                </c:pt>
                <c:pt idx="8">
                  <c:v>4.4900000000000002E-2</c:v>
                </c:pt>
                <c:pt idx="9">
                  <c:v>5.0700000000000002E-2</c:v>
                </c:pt>
                <c:pt idx="10">
                  <c:v>5.7500000000000002E-2</c:v>
                </c:pt>
                <c:pt idx="11">
                  <c:v>6.5500000000000003E-2</c:v>
                </c:pt>
                <c:pt idx="12">
                  <c:v>6.9900000000000004E-2</c:v>
                </c:pt>
                <c:pt idx="13">
                  <c:v>7.3599999999999999E-2</c:v>
                </c:pt>
                <c:pt idx="14">
                  <c:v>7.5999999999999998E-2</c:v>
                </c:pt>
                <c:pt idx="15">
                  <c:v>7.9399999999999998E-2</c:v>
                </c:pt>
                <c:pt idx="16">
                  <c:v>8.7999999999999995E-2</c:v>
                </c:pt>
                <c:pt idx="17">
                  <c:v>9.0300000000000005E-2</c:v>
                </c:pt>
                <c:pt idx="18">
                  <c:v>6.5199999999999994E-2</c:v>
                </c:pt>
                <c:pt idx="19">
                  <c:v>4.6199999999999998E-2</c:v>
                </c:pt>
                <c:pt idx="20">
                  <c:v>3.5499999999999997E-2</c:v>
                </c:pt>
                <c:pt idx="21">
                  <c:v>2.7699999999999999E-2</c:v>
                </c:pt>
                <c:pt idx="22">
                  <c:v>1.9900000000000001E-2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0-4F70-87AD-7E4D3DEC9DF7}"/>
            </c:ext>
          </c:extLst>
        </c:ser>
        <c:ser>
          <c:idx val="2"/>
          <c:order val="2"/>
          <c:tx>
            <c:strRef>
              <c:f>[18]Sheet1!$D$4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3.5999999999999999E-3</c:v>
                </c:pt>
                <c:pt idx="2">
                  <c:v>3.3E-3</c:v>
                </c:pt>
                <c:pt idx="3">
                  <c:v>4.4999999999999997E-3</c:v>
                </c:pt>
                <c:pt idx="4">
                  <c:v>7.7000000000000002E-3</c:v>
                </c:pt>
                <c:pt idx="5">
                  <c:v>1.78E-2</c:v>
                </c:pt>
                <c:pt idx="6">
                  <c:v>3.5799999999999998E-2</c:v>
                </c:pt>
                <c:pt idx="7">
                  <c:v>5.6599999999999998E-2</c:v>
                </c:pt>
                <c:pt idx="8">
                  <c:v>5.8000000000000003E-2</c:v>
                </c:pt>
                <c:pt idx="9">
                  <c:v>5.9900000000000002E-2</c:v>
                </c:pt>
                <c:pt idx="10">
                  <c:v>6.4399999999999999E-2</c:v>
                </c:pt>
                <c:pt idx="11">
                  <c:v>6.8000000000000005E-2</c:v>
                </c:pt>
                <c:pt idx="12">
                  <c:v>7.0199999999999999E-2</c:v>
                </c:pt>
                <c:pt idx="13">
                  <c:v>6.9900000000000004E-2</c:v>
                </c:pt>
                <c:pt idx="14">
                  <c:v>7.1400000000000005E-2</c:v>
                </c:pt>
                <c:pt idx="15">
                  <c:v>7.2300000000000003E-2</c:v>
                </c:pt>
                <c:pt idx="16">
                  <c:v>7.6399999999999996E-2</c:v>
                </c:pt>
                <c:pt idx="17">
                  <c:v>7.51E-2</c:v>
                </c:pt>
                <c:pt idx="18">
                  <c:v>5.7200000000000001E-2</c:v>
                </c:pt>
                <c:pt idx="19">
                  <c:v>4.0800000000000003E-2</c:v>
                </c:pt>
                <c:pt idx="20">
                  <c:v>3.15E-2</c:v>
                </c:pt>
                <c:pt idx="21">
                  <c:v>2.3900000000000001E-2</c:v>
                </c:pt>
                <c:pt idx="22">
                  <c:v>1.61E-2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0-4F70-87AD-7E4D3DEC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33536"/>
        <c:axId val="73235072"/>
      </c:lineChart>
      <c:catAx>
        <c:axId val="7323353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235072"/>
        <c:crosses val="autoZero"/>
        <c:auto val="1"/>
        <c:lblAlgn val="ctr"/>
        <c:lblOffset val="100"/>
        <c:noMultiLvlLbl val="0"/>
      </c:catAx>
      <c:valAx>
        <c:axId val="732350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23353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[18]Sheet1!$H$4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1.1499999999999999</c:v>
                </c:pt>
                <c:pt idx="2">
                  <c:v>1.19</c:v>
                </c:pt>
                <c:pt idx="3">
                  <c:v>1.07</c:v>
                </c:pt>
                <c:pt idx="4">
                  <c:v>0.94</c:v>
                </c:pt>
                <c:pt idx="5">
                  <c:v>0.89</c:v>
                </c:pt>
                <c:pt idx="6">
                  <c:v>0.91</c:v>
                </c:pt>
                <c:pt idx="7">
                  <c:v>0.88</c:v>
                </c:pt>
                <c:pt idx="8">
                  <c:v>0.89</c:v>
                </c:pt>
                <c:pt idx="9">
                  <c:v>0.96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2-422B-8246-8F927927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59264"/>
        <c:axId val="73420800"/>
      </c:lineChart>
      <c:catAx>
        <c:axId val="7325926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420800"/>
        <c:crosses val="autoZero"/>
        <c:auto val="1"/>
        <c:lblAlgn val="ctr"/>
        <c:lblOffset val="100"/>
        <c:noMultiLvlLbl val="0"/>
      </c:catAx>
      <c:valAx>
        <c:axId val="7342080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259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[19]Sheet1!$B$5:$B$28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2.8E-3</c:v>
                </c:pt>
                <c:pt idx="2">
                  <c:v>3.0000000000000001E-3</c:v>
                </c:pt>
                <c:pt idx="3">
                  <c:v>6.1999999999999998E-3</c:v>
                </c:pt>
                <c:pt idx="4">
                  <c:v>1.2500000000000001E-2</c:v>
                </c:pt>
                <c:pt idx="5">
                  <c:v>2.5700000000000001E-2</c:v>
                </c:pt>
                <c:pt idx="6">
                  <c:v>4.8399999999999999E-2</c:v>
                </c:pt>
                <c:pt idx="7">
                  <c:v>7.4499999999999997E-2</c:v>
                </c:pt>
                <c:pt idx="8">
                  <c:v>7.1900000000000006E-2</c:v>
                </c:pt>
                <c:pt idx="9">
                  <c:v>7.0300000000000001E-2</c:v>
                </c:pt>
                <c:pt idx="10">
                  <c:v>7.2400000000000006E-2</c:v>
                </c:pt>
                <c:pt idx="11">
                  <c:v>7.1800000000000003E-2</c:v>
                </c:pt>
                <c:pt idx="12">
                  <c:v>7.0599999999999996E-2</c:v>
                </c:pt>
                <c:pt idx="13">
                  <c:v>6.6699999999999995E-2</c:v>
                </c:pt>
                <c:pt idx="14">
                  <c:v>6.4699999999999994E-2</c:v>
                </c:pt>
                <c:pt idx="15">
                  <c:v>6.4199999999999993E-2</c:v>
                </c:pt>
                <c:pt idx="16">
                  <c:v>6.3799999999999996E-2</c:v>
                </c:pt>
                <c:pt idx="17">
                  <c:v>5.8299999999999998E-2</c:v>
                </c:pt>
                <c:pt idx="18">
                  <c:v>4.7800000000000002E-2</c:v>
                </c:pt>
                <c:pt idx="19">
                  <c:v>3.5700000000000003E-2</c:v>
                </c:pt>
                <c:pt idx="20">
                  <c:v>2.69E-2</c:v>
                </c:pt>
                <c:pt idx="21">
                  <c:v>1.9800000000000002E-2</c:v>
                </c:pt>
                <c:pt idx="22">
                  <c:v>1.15E-2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B-4AFD-BE10-3CE74DCEF6E6}"/>
            </c:ext>
          </c:extLst>
        </c:ser>
        <c:ser>
          <c:idx val="1"/>
          <c:order val="1"/>
          <c:tx>
            <c:strRef>
              <c:f>[19]Sheet1!$C$4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[19]Sheet1!$C$5:$C$28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5.1999999999999998E-3</c:v>
                </c:pt>
                <c:pt idx="2">
                  <c:v>3.7000000000000002E-3</c:v>
                </c:pt>
                <c:pt idx="3">
                  <c:v>3.2000000000000002E-3</c:v>
                </c:pt>
                <c:pt idx="4">
                  <c:v>4.3E-3</c:v>
                </c:pt>
                <c:pt idx="5">
                  <c:v>1.0699999999999999E-2</c:v>
                </c:pt>
                <c:pt idx="6">
                  <c:v>2.3599999999999999E-2</c:v>
                </c:pt>
                <c:pt idx="7">
                  <c:v>3.5299999999999998E-2</c:v>
                </c:pt>
                <c:pt idx="8">
                  <c:v>4.3499999999999997E-2</c:v>
                </c:pt>
                <c:pt idx="9">
                  <c:v>5.0099999999999999E-2</c:v>
                </c:pt>
                <c:pt idx="10">
                  <c:v>5.7700000000000001E-2</c:v>
                </c:pt>
                <c:pt idx="11">
                  <c:v>6.59E-2</c:v>
                </c:pt>
                <c:pt idx="12">
                  <c:v>7.1099999999999997E-2</c:v>
                </c:pt>
                <c:pt idx="13">
                  <c:v>7.3200000000000001E-2</c:v>
                </c:pt>
                <c:pt idx="14">
                  <c:v>7.5899999999999995E-2</c:v>
                </c:pt>
                <c:pt idx="15">
                  <c:v>8.0299999999999996E-2</c:v>
                </c:pt>
                <c:pt idx="16">
                  <c:v>9.0200000000000002E-2</c:v>
                </c:pt>
                <c:pt idx="17">
                  <c:v>9.0499999999999997E-2</c:v>
                </c:pt>
                <c:pt idx="18">
                  <c:v>6.4000000000000001E-2</c:v>
                </c:pt>
                <c:pt idx="19">
                  <c:v>4.5699999999999998E-2</c:v>
                </c:pt>
                <c:pt idx="20">
                  <c:v>3.6200000000000003E-2</c:v>
                </c:pt>
                <c:pt idx="21">
                  <c:v>2.7300000000000001E-2</c:v>
                </c:pt>
                <c:pt idx="22">
                  <c:v>2.0299999999999999E-2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B-4AFD-BE10-3CE74DCEF6E6}"/>
            </c:ext>
          </c:extLst>
        </c:ser>
        <c:ser>
          <c:idx val="2"/>
          <c:order val="2"/>
          <c:tx>
            <c:strRef>
              <c:f>[19]Sheet1!$D$4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3.3999999999999998E-3</c:v>
                </c:pt>
                <c:pt idx="3">
                  <c:v>4.7000000000000002E-3</c:v>
                </c:pt>
                <c:pt idx="4">
                  <c:v>8.3999999999999995E-3</c:v>
                </c:pt>
                <c:pt idx="5">
                  <c:v>1.8200000000000001E-2</c:v>
                </c:pt>
                <c:pt idx="6">
                  <c:v>3.5900000000000001E-2</c:v>
                </c:pt>
                <c:pt idx="7">
                  <c:v>5.4800000000000001E-2</c:v>
                </c:pt>
                <c:pt idx="8">
                  <c:v>5.7599999999999998E-2</c:v>
                </c:pt>
                <c:pt idx="9">
                  <c:v>6.0100000000000001E-2</c:v>
                </c:pt>
                <c:pt idx="10">
                  <c:v>6.5000000000000002E-2</c:v>
                </c:pt>
                <c:pt idx="11">
                  <c:v>6.8900000000000003E-2</c:v>
                </c:pt>
                <c:pt idx="12">
                  <c:v>7.0900000000000005E-2</c:v>
                </c:pt>
                <c:pt idx="13">
                  <c:v>7.0000000000000007E-2</c:v>
                </c:pt>
                <c:pt idx="14">
                  <c:v>7.0300000000000001E-2</c:v>
                </c:pt>
                <c:pt idx="15">
                  <c:v>7.2300000000000003E-2</c:v>
                </c:pt>
                <c:pt idx="16">
                  <c:v>7.7100000000000002E-2</c:v>
                </c:pt>
                <c:pt idx="17">
                  <c:v>7.4499999999999997E-2</c:v>
                </c:pt>
                <c:pt idx="18">
                  <c:v>5.5899999999999998E-2</c:v>
                </c:pt>
                <c:pt idx="19">
                  <c:v>4.07E-2</c:v>
                </c:pt>
                <c:pt idx="20">
                  <c:v>3.1600000000000003E-2</c:v>
                </c:pt>
                <c:pt idx="21">
                  <c:v>2.3599999999999999E-2</c:v>
                </c:pt>
                <c:pt idx="22">
                  <c:v>1.5900000000000001E-2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FB-4AFD-BE10-3CE74DCE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1.01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0.96</c:v>
                </c:pt>
                <c:pt idx="8">
                  <c:v>0.84</c:v>
                </c:pt>
                <c:pt idx="9">
                  <c:v>0.98</c:v>
                </c:pt>
                <c:pt idx="10">
                  <c:v>1.1200000000000001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1-4CDF-867A-D5BCA134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1.19</c:v>
                </c:pt>
                <c:pt idx="2">
                  <c:v>1.22</c:v>
                </c:pt>
                <c:pt idx="3">
                  <c:v>1.0900000000000001</c:v>
                </c:pt>
                <c:pt idx="4">
                  <c:v>0.97</c:v>
                </c:pt>
                <c:pt idx="5">
                  <c:v>0.9</c:v>
                </c:pt>
                <c:pt idx="6">
                  <c:v>0.91</c:v>
                </c:pt>
                <c:pt idx="7">
                  <c:v>0.81</c:v>
                </c:pt>
                <c:pt idx="8">
                  <c:v>0.82</c:v>
                </c:pt>
                <c:pt idx="9">
                  <c:v>0.97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3-463F-A380-CAD5867F5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[20]Sheet1!$B$5:$B$28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2.8E-3</c:v>
                </c:pt>
                <c:pt idx="4">
                  <c:v>6.1999999999999998E-3</c:v>
                </c:pt>
                <c:pt idx="5">
                  <c:v>1.89E-2</c:v>
                </c:pt>
                <c:pt idx="6">
                  <c:v>5.7299999999999997E-2</c:v>
                </c:pt>
                <c:pt idx="7">
                  <c:v>7.22E-2</c:v>
                </c:pt>
                <c:pt idx="8">
                  <c:v>7.3700000000000002E-2</c:v>
                </c:pt>
                <c:pt idx="9">
                  <c:v>7.4899999999999994E-2</c:v>
                </c:pt>
                <c:pt idx="10">
                  <c:v>7.3899999999999993E-2</c:v>
                </c:pt>
                <c:pt idx="11">
                  <c:v>7.0499999999999993E-2</c:v>
                </c:pt>
                <c:pt idx="12">
                  <c:v>6.88E-2</c:v>
                </c:pt>
                <c:pt idx="13">
                  <c:v>6.5699999999999995E-2</c:v>
                </c:pt>
                <c:pt idx="14">
                  <c:v>6.2899999999999998E-2</c:v>
                </c:pt>
                <c:pt idx="15">
                  <c:v>6.0900000000000003E-2</c:v>
                </c:pt>
                <c:pt idx="16">
                  <c:v>6.0299999999999999E-2</c:v>
                </c:pt>
                <c:pt idx="17">
                  <c:v>5.8500000000000003E-2</c:v>
                </c:pt>
                <c:pt idx="18">
                  <c:v>5.0299999999999997E-2</c:v>
                </c:pt>
                <c:pt idx="19">
                  <c:v>3.7600000000000001E-2</c:v>
                </c:pt>
                <c:pt idx="20">
                  <c:v>2.86E-2</c:v>
                </c:pt>
                <c:pt idx="21">
                  <c:v>2.12E-2</c:v>
                </c:pt>
                <c:pt idx="22">
                  <c:v>1.5100000000000001E-2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2-41CE-8791-D8B2060E007F}"/>
            </c:ext>
          </c:extLst>
        </c:ser>
        <c:ser>
          <c:idx val="1"/>
          <c:order val="1"/>
          <c:tx>
            <c:strRef>
              <c:f>[20]Sheet1!$C$4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[20]Sheet1!$C$5:$C$28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5.8999999999999999E-3</c:v>
                </c:pt>
                <c:pt idx="2">
                  <c:v>4.3E-3</c:v>
                </c:pt>
                <c:pt idx="3">
                  <c:v>2.3999999999999998E-3</c:v>
                </c:pt>
                <c:pt idx="4">
                  <c:v>2.2000000000000001E-3</c:v>
                </c:pt>
                <c:pt idx="5">
                  <c:v>4.4000000000000003E-3</c:v>
                </c:pt>
                <c:pt idx="6">
                  <c:v>1.3899999999999999E-2</c:v>
                </c:pt>
                <c:pt idx="7">
                  <c:v>2.75E-2</c:v>
                </c:pt>
                <c:pt idx="8">
                  <c:v>3.8100000000000002E-2</c:v>
                </c:pt>
                <c:pt idx="9">
                  <c:v>4.7399999999999998E-2</c:v>
                </c:pt>
                <c:pt idx="10">
                  <c:v>5.4600000000000003E-2</c:v>
                </c:pt>
                <c:pt idx="11">
                  <c:v>6.25E-2</c:v>
                </c:pt>
                <c:pt idx="12">
                  <c:v>6.8099999999999994E-2</c:v>
                </c:pt>
                <c:pt idx="13">
                  <c:v>6.8699999999999997E-2</c:v>
                </c:pt>
                <c:pt idx="14">
                  <c:v>7.3099999999999998E-2</c:v>
                </c:pt>
                <c:pt idx="15">
                  <c:v>7.9899999999999999E-2</c:v>
                </c:pt>
                <c:pt idx="16">
                  <c:v>8.7400000000000005E-2</c:v>
                </c:pt>
                <c:pt idx="17">
                  <c:v>9.3899999999999997E-2</c:v>
                </c:pt>
                <c:pt idx="18">
                  <c:v>7.6300000000000007E-2</c:v>
                </c:pt>
                <c:pt idx="19">
                  <c:v>5.7700000000000001E-2</c:v>
                </c:pt>
                <c:pt idx="20">
                  <c:v>4.6899999999999997E-2</c:v>
                </c:pt>
                <c:pt idx="21">
                  <c:v>3.61E-2</c:v>
                </c:pt>
                <c:pt idx="22">
                  <c:v>2.4799999999999999E-2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2-41CE-8791-D8B2060E007F}"/>
            </c:ext>
          </c:extLst>
        </c:ser>
        <c:ser>
          <c:idx val="2"/>
          <c:order val="2"/>
          <c:tx>
            <c:strRef>
              <c:f>[20]Sheet1!$D$4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4.7000000000000002E-3</c:v>
                </c:pt>
                <c:pt idx="2">
                  <c:v>3.3E-3</c:v>
                </c:pt>
                <c:pt idx="3">
                  <c:v>2.5999999999999999E-3</c:v>
                </c:pt>
                <c:pt idx="4">
                  <c:v>4.1999999999999997E-3</c:v>
                </c:pt>
                <c:pt idx="5">
                  <c:v>1.18E-2</c:v>
                </c:pt>
                <c:pt idx="6">
                  <c:v>3.5799999999999998E-2</c:v>
                </c:pt>
                <c:pt idx="7">
                  <c:v>4.99E-2</c:v>
                </c:pt>
                <c:pt idx="8">
                  <c:v>5.6000000000000001E-2</c:v>
                </c:pt>
                <c:pt idx="9">
                  <c:v>6.1100000000000002E-2</c:v>
                </c:pt>
                <c:pt idx="10">
                  <c:v>6.4199999999999993E-2</c:v>
                </c:pt>
                <c:pt idx="11">
                  <c:v>6.6199999999999995E-2</c:v>
                </c:pt>
                <c:pt idx="12">
                  <c:v>6.8500000000000005E-2</c:v>
                </c:pt>
                <c:pt idx="13">
                  <c:v>6.7299999999999999E-2</c:v>
                </c:pt>
                <c:pt idx="14">
                  <c:v>6.83E-2</c:v>
                </c:pt>
                <c:pt idx="15">
                  <c:v>7.0999999999999994E-2</c:v>
                </c:pt>
                <c:pt idx="16">
                  <c:v>7.4399999999999994E-2</c:v>
                </c:pt>
                <c:pt idx="17">
                  <c:v>7.6300000000000007E-2</c:v>
                </c:pt>
                <c:pt idx="18">
                  <c:v>6.3200000000000006E-2</c:v>
                </c:pt>
                <c:pt idx="19">
                  <c:v>4.7800000000000002E-2</c:v>
                </c:pt>
                <c:pt idx="20">
                  <c:v>3.73E-2</c:v>
                </c:pt>
                <c:pt idx="21">
                  <c:v>2.7900000000000001E-2</c:v>
                </c:pt>
                <c:pt idx="22">
                  <c:v>1.9400000000000001E-2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2-41CE-8791-D8B2060E0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9-4D3F-839A-FD3C74B4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4.1000000000000003E-3</c:v>
                </c:pt>
                <c:pt idx="2">
                  <c:v>3.8E-3</c:v>
                </c:pt>
                <c:pt idx="3">
                  <c:v>5.1999999999999998E-3</c:v>
                </c:pt>
                <c:pt idx="4">
                  <c:v>1.09E-2</c:v>
                </c:pt>
                <c:pt idx="5">
                  <c:v>2.5399999999999999E-2</c:v>
                </c:pt>
                <c:pt idx="6">
                  <c:v>6.3500000000000001E-2</c:v>
                </c:pt>
                <c:pt idx="7">
                  <c:v>7.4399999999999994E-2</c:v>
                </c:pt>
                <c:pt idx="8">
                  <c:v>7.3099999999999998E-2</c:v>
                </c:pt>
                <c:pt idx="9">
                  <c:v>6.6400000000000001E-2</c:v>
                </c:pt>
                <c:pt idx="10">
                  <c:v>6.6799999999999998E-2</c:v>
                </c:pt>
                <c:pt idx="11">
                  <c:v>6.6500000000000004E-2</c:v>
                </c:pt>
                <c:pt idx="12">
                  <c:v>6.6900000000000001E-2</c:v>
                </c:pt>
                <c:pt idx="13">
                  <c:v>6.2300000000000001E-2</c:v>
                </c:pt>
                <c:pt idx="14">
                  <c:v>6.25E-2</c:v>
                </c:pt>
                <c:pt idx="15">
                  <c:v>6.25E-2</c:v>
                </c:pt>
                <c:pt idx="16">
                  <c:v>6.0400000000000002E-2</c:v>
                </c:pt>
                <c:pt idx="17">
                  <c:v>5.7500000000000002E-2</c:v>
                </c:pt>
                <c:pt idx="18">
                  <c:v>4.7E-2</c:v>
                </c:pt>
                <c:pt idx="19">
                  <c:v>3.56E-2</c:v>
                </c:pt>
                <c:pt idx="20">
                  <c:v>2.7799999999999998E-2</c:v>
                </c:pt>
                <c:pt idx="21">
                  <c:v>2.3099999999999999E-2</c:v>
                </c:pt>
                <c:pt idx="22">
                  <c:v>1.6899999999999998E-2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14B-9EA6-934EECB7180F}"/>
            </c:ext>
          </c:extLst>
        </c:ser>
        <c:ser>
          <c:idx val="1"/>
          <c:order val="1"/>
          <c:tx>
            <c:strRef>
              <c:f>[21]Sheet1!$C$4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6.1000000000000004E-3</c:v>
                </c:pt>
                <c:pt idx="2">
                  <c:v>5.0000000000000001E-3</c:v>
                </c:pt>
                <c:pt idx="3">
                  <c:v>3.2000000000000002E-3</c:v>
                </c:pt>
                <c:pt idx="4">
                  <c:v>3.5999999999999999E-3</c:v>
                </c:pt>
                <c:pt idx="5">
                  <c:v>8.6E-3</c:v>
                </c:pt>
                <c:pt idx="6">
                  <c:v>2.2599999999999999E-2</c:v>
                </c:pt>
                <c:pt idx="7">
                  <c:v>4.1599999999999998E-2</c:v>
                </c:pt>
                <c:pt idx="8">
                  <c:v>4.6800000000000001E-2</c:v>
                </c:pt>
                <c:pt idx="9">
                  <c:v>4.6800000000000001E-2</c:v>
                </c:pt>
                <c:pt idx="10">
                  <c:v>4.9500000000000002E-2</c:v>
                </c:pt>
                <c:pt idx="11">
                  <c:v>5.6099999999999997E-2</c:v>
                </c:pt>
                <c:pt idx="12">
                  <c:v>6.3899999999999998E-2</c:v>
                </c:pt>
                <c:pt idx="13">
                  <c:v>6.6299999999999998E-2</c:v>
                </c:pt>
                <c:pt idx="14">
                  <c:v>7.1499999999999994E-2</c:v>
                </c:pt>
                <c:pt idx="15">
                  <c:v>8.1900000000000001E-2</c:v>
                </c:pt>
                <c:pt idx="16">
                  <c:v>8.8200000000000001E-2</c:v>
                </c:pt>
                <c:pt idx="17">
                  <c:v>9.0200000000000002E-2</c:v>
                </c:pt>
                <c:pt idx="18">
                  <c:v>7.0900000000000005E-2</c:v>
                </c:pt>
                <c:pt idx="19">
                  <c:v>5.2400000000000002E-2</c:v>
                </c:pt>
                <c:pt idx="20">
                  <c:v>4.24E-2</c:v>
                </c:pt>
                <c:pt idx="21">
                  <c:v>3.5000000000000003E-2</c:v>
                </c:pt>
                <c:pt idx="22">
                  <c:v>2.3300000000000001E-2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14B-9EA6-934EECB7180F}"/>
            </c:ext>
          </c:extLst>
        </c:ser>
        <c:ser>
          <c:idx val="2"/>
          <c:order val="2"/>
          <c:tx>
            <c:strRef>
              <c:f>[21]Sheet1!$D$4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5.0000000000000001E-3</c:v>
                </c:pt>
                <c:pt idx="2">
                  <c:v>4.4000000000000003E-3</c:v>
                </c:pt>
                <c:pt idx="3">
                  <c:v>4.1999999999999997E-3</c:v>
                </c:pt>
                <c:pt idx="4">
                  <c:v>7.4999999999999997E-3</c:v>
                </c:pt>
                <c:pt idx="5">
                  <c:v>1.7500000000000002E-2</c:v>
                </c:pt>
                <c:pt idx="6">
                  <c:v>4.41E-2</c:v>
                </c:pt>
                <c:pt idx="7">
                  <c:v>5.8900000000000001E-2</c:v>
                </c:pt>
                <c:pt idx="8">
                  <c:v>6.0699999999999997E-2</c:v>
                </c:pt>
                <c:pt idx="9">
                  <c:v>5.7099999999999998E-2</c:v>
                </c:pt>
                <c:pt idx="10">
                  <c:v>5.8599999999999999E-2</c:v>
                </c:pt>
                <c:pt idx="11">
                  <c:v>6.1600000000000002E-2</c:v>
                </c:pt>
                <c:pt idx="12">
                  <c:v>6.5500000000000003E-2</c:v>
                </c:pt>
                <c:pt idx="13">
                  <c:v>6.4199999999999993E-2</c:v>
                </c:pt>
                <c:pt idx="14">
                  <c:v>6.6799999999999998E-2</c:v>
                </c:pt>
                <c:pt idx="15">
                  <c:v>7.17E-2</c:v>
                </c:pt>
                <c:pt idx="16">
                  <c:v>7.3599999999999999E-2</c:v>
                </c:pt>
                <c:pt idx="17">
                  <c:v>7.2999999999999995E-2</c:v>
                </c:pt>
                <c:pt idx="18">
                  <c:v>5.8299999999999998E-2</c:v>
                </c:pt>
                <c:pt idx="19">
                  <c:v>4.36E-2</c:v>
                </c:pt>
                <c:pt idx="20">
                  <c:v>3.4700000000000002E-2</c:v>
                </c:pt>
                <c:pt idx="21">
                  <c:v>2.8799999999999999E-2</c:v>
                </c:pt>
                <c:pt idx="22">
                  <c:v>0.02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C-414B-9EA6-934EECB7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81088"/>
        <c:axId val="73882624"/>
      </c:lineChart>
      <c:catAx>
        <c:axId val="7388108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882624"/>
        <c:crosses val="autoZero"/>
        <c:auto val="1"/>
        <c:lblAlgn val="ctr"/>
        <c:lblOffset val="100"/>
        <c:noMultiLvlLbl val="0"/>
      </c:catAx>
      <c:valAx>
        <c:axId val="73882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88108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1.06</c:v>
                </c:pt>
                <c:pt idx="2">
                  <c:v>1.0900000000000001</c:v>
                </c:pt>
                <c:pt idx="3">
                  <c:v>1.02</c:v>
                </c:pt>
                <c:pt idx="4">
                  <c:v>0.98</c:v>
                </c:pt>
                <c:pt idx="5">
                  <c:v>0.97</c:v>
                </c:pt>
                <c:pt idx="6">
                  <c:v>0.95</c:v>
                </c:pt>
                <c:pt idx="7">
                  <c:v>0.99</c:v>
                </c:pt>
                <c:pt idx="8">
                  <c:v>0.96</c:v>
                </c:pt>
                <c:pt idx="9">
                  <c:v>0.98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7-45D0-808D-A436388AB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94528"/>
        <c:axId val="73929088"/>
      </c:lineChart>
      <c:catAx>
        <c:axId val="7389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929088"/>
        <c:crosses val="autoZero"/>
        <c:auto val="1"/>
        <c:lblAlgn val="ctr"/>
        <c:lblOffset val="100"/>
        <c:noMultiLvlLbl val="0"/>
      </c:catAx>
      <c:valAx>
        <c:axId val="739290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89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4.1000000000000003E-3</c:v>
                </c:pt>
                <c:pt idx="2">
                  <c:v>3.7000000000000002E-3</c:v>
                </c:pt>
                <c:pt idx="3">
                  <c:v>5.1999999999999998E-3</c:v>
                </c:pt>
                <c:pt idx="4">
                  <c:v>1.12E-2</c:v>
                </c:pt>
                <c:pt idx="5">
                  <c:v>2.58E-2</c:v>
                </c:pt>
                <c:pt idx="6">
                  <c:v>6.3299999999999995E-2</c:v>
                </c:pt>
                <c:pt idx="7">
                  <c:v>7.22E-2</c:v>
                </c:pt>
                <c:pt idx="8">
                  <c:v>7.2900000000000006E-2</c:v>
                </c:pt>
                <c:pt idx="9">
                  <c:v>6.6100000000000006E-2</c:v>
                </c:pt>
                <c:pt idx="10">
                  <c:v>6.6900000000000001E-2</c:v>
                </c:pt>
                <c:pt idx="11">
                  <c:v>6.6400000000000001E-2</c:v>
                </c:pt>
                <c:pt idx="12">
                  <c:v>6.7100000000000007E-2</c:v>
                </c:pt>
                <c:pt idx="13">
                  <c:v>6.2600000000000003E-2</c:v>
                </c:pt>
                <c:pt idx="14">
                  <c:v>6.3E-2</c:v>
                </c:pt>
                <c:pt idx="15">
                  <c:v>6.2300000000000001E-2</c:v>
                </c:pt>
                <c:pt idx="16">
                  <c:v>6.0999999999999999E-2</c:v>
                </c:pt>
                <c:pt idx="17">
                  <c:v>5.7200000000000001E-2</c:v>
                </c:pt>
                <c:pt idx="18">
                  <c:v>4.7399999999999998E-2</c:v>
                </c:pt>
                <c:pt idx="19">
                  <c:v>3.5499999999999997E-2</c:v>
                </c:pt>
                <c:pt idx="20">
                  <c:v>2.81E-2</c:v>
                </c:pt>
                <c:pt idx="21">
                  <c:v>2.3800000000000002E-2</c:v>
                </c:pt>
                <c:pt idx="22">
                  <c:v>1.7000000000000001E-2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9-4DC5-AF82-34E744B57C27}"/>
            </c:ext>
          </c:extLst>
        </c:ser>
        <c:ser>
          <c:idx val="1"/>
          <c:order val="1"/>
          <c:tx>
            <c:strRef>
              <c:f>[22]Sheet1!$C$4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6.0000000000000001E-3</c:v>
                </c:pt>
                <c:pt idx="2">
                  <c:v>5.0000000000000001E-3</c:v>
                </c:pt>
                <c:pt idx="3">
                  <c:v>3.0999999999999999E-3</c:v>
                </c:pt>
                <c:pt idx="4">
                  <c:v>3.5000000000000001E-3</c:v>
                </c:pt>
                <c:pt idx="5">
                  <c:v>8.3000000000000001E-3</c:v>
                </c:pt>
                <c:pt idx="6">
                  <c:v>2.29E-2</c:v>
                </c:pt>
                <c:pt idx="7">
                  <c:v>4.19E-2</c:v>
                </c:pt>
                <c:pt idx="8">
                  <c:v>4.7699999999999999E-2</c:v>
                </c:pt>
                <c:pt idx="9">
                  <c:v>4.7800000000000002E-2</c:v>
                </c:pt>
                <c:pt idx="10">
                  <c:v>5.0099999999999999E-2</c:v>
                </c:pt>
                <c:pt idx="11">
                  <c:v>5.6500000000000002E-2</c:v>
                </c:pt>
                <c:pt idx="12">
                  <c:v>6.3700000000000007E-2</c:v>
                </c:pt>
                <c:pt idx="13">
                  <c:v>6.6299999999999998E-2</c:v>
                </c:pt>
                <c:pt idx="14">
                  <c:v>7.2400000000000006E-2</c:v>
                </c:pt>
                <c:pt idx="15">
                  <c:v>8.1299999999999997E-2</c:v>
                </c:pt>
                <c:pt idx="16">
                  <c:v>8.7499999999999994E-2</c:v>
                </c:pt>
                <c:pt idx="17">
                  <c:v>8.8099999999999998E-2</c:v>
                </c:pt>
                <c:pt idx="18">
                  <c:v>7.0999999999999994E-2</c:v>
                </c:pt>
                <c:pt idx="19">
                  <c:v>5.2699999999999997E-2</c:v>
                </c:pt>
                <c:pt idx="20">
                  <c:v>4.2299999999999997E-2</c:v>
                </c:pt>
                <c:pt idx="21">
                  <c:v>3.4799999999999998E-2</c:v>
                </c:pt>
                <c:pt idx="22">
                  <c:v>2.2800000000000001E-2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9-4DC5-AF82-34E744B57C27}"/>
            </c:ext>
          </c:extLst>
        </c:ser>
        <c:ser>
          <c:idx val="2"/>
          <c:order val="2"/>
          <c:tx>
            <c:strRef>
              <c:f>[22]Sheet1!$D$4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5.0000000000000001E-3</c:v>
                </c:pt>
                <c:pt idx="2">
                  <c:v>4.3E-3</c:v>
                </c:pt>
                <c:pt idx="3">
                  <c:v>4.1999999999999997E-3</c:v>
                </c:pt>
                <c:pt idx="4">
                  <c:v>7.6E-3</c:v>
                </c:pt>
                <c:pt idx="5">
                  <c:v>1.7600000000000001E-2</c:v>
                </c:pt>
                <c:pt idx="6">
                  <c:v>4.4200000000000003E-2</c:v>
                </c:pt>
                <c:pt idx="7">
                  <c:v>5.79E-2</c:v>
                </c:pt>
                <c:pt idx="8">
                  <c:v>6.0999999999999999E-2</c:v>
                </c:pt>
                <c:pt idx="9">
                  <c:v>5.74E-2</c:v>
                </c:pt>
                <c:pt idx="10">
                  <c:v>5.8900000000000001E-2</c:v>
                </c:pt>
                <c:pt idx="11">
                  <c:v>6.1699999999999998E-2</c:v>
                </c:pt>
                <c:pt idx="12">
                  <c:v>6.5500000000000003E-2</c:v>
                </c:pt>
                <c:pt idx="13">
                  <c:v>6.4399999999999999E-2</c:v>
                </c:pt>
                <c:pt idx="14">
                  <c:v>6.7500000000000004E-2</c:v>
                </c:pt>
                <c:pt idx="15">
                  <c:v>7.1300000000000002E-2</c:v>
                </c:pt>
                <c:pt idx="16">
                  <c:v>7.3599999999999999E-2</c:v>
                </c:pt>
                <c:pt idx="17">
                  <c:v>7.1800000000000003E-2</c:v>
                </c:pt>
                <c:pt idx="18">
                  <c:v>5.8599999999999999E-2</c:v>
                </c:pt>
                <c:pt idx="19">
                  <c:v>4.3700000000000003E-2</c:v>
                </c:pt>
                <c:pt idx="20">
                  <c:v>3.4799999999999998E-2</c:v>
                </c:pt>
                <c:pt idx="21">
                  <c:v>2.9000000000000001E-2</c:v>
                </c:pt>
                <c:pt idx="22">
                  <c:v>1.9699999999999999E-2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9-4DC5-AF82-34E744B57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1.0900000000000001</c:v>
                </c:pt>
                <c:pt idx="3">
                  <c:v>1.01</c:v>
                </c:pt>
                <c:pt idx="4">
                  <c:v>1.01</c:v>
                </c:pt>
                <c:pt idx="5">
                  <c:v>0.9</c:v>
                </c:pt>
                <c:pt idx="6">
                  <c:v>0.94</c:v>
                </c:pt>
                <c:pt idx="7">
                  <c:v>0.98</c:v>
                </c:pt>
                <c:pt idx="8">
                  <c:v>0.89</c:v>
                </c:pt>
                <c:pt idx="9">
                  <c:v>1.03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1-45BA-AD26-784DEA27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[23]Sheet1!$B$5:$B$28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2.5999999999999999E-3</c:v>
                </c:pt>
                <c:pt idx="4">
                  <c:v>5.3E-3</c:v>
                </c:pt>
                <c:pt idx="5">
                  <c:v>1.12E-2</c:v>
                </c:pt>
                <c:pt idx="6">
                  <c:v>2.81E-2</c:v>
                </c:pt>
                <c:pt idx="7">
                  <c:v>4.5900000000000003E-2</c:v>
                </c:pt>
                <c:pt idx="8">
                  <c:v>4.99E-2</c:v>
                </c:pt>
                <c:pt idx="9">
                  <c:v>5.1799999999999999E-2</c:v>
                </c:pt>
                <c:pt idx="10">
                  <c:v>6.0100000000000001E-2</c:v>
                </c:pt>
                <c:pt idx="11">
                  <c:v>6.6000000000000003E-2</c:v>
                </c:pt>
                <c:pt idx="12">
                  <c:v>7.0499999999999993E-2</c:v>
                </c:pt>
                <c:pt idx="13">
                  <c:v>7.1800000000000003E-2</c:v>
                </c:pt>
                <c:pt idx="14">
                  <c:v>7.3499999999999996E-2</c:v>
                </c:pt>
                <c:pt idx="15">
                  <c:v>7.7700000000000005E-2</c:v>
                </c:pt>
                <c:pt idx="16">
                  <c:v>8.2900000000000001E-2</c:v>
                </c:pt>
                <c:pt idx="17">
                  <c:v>8.6900000000000005E-2</c:v>
                </c:pt>
                <c:pt idx="18">
                  <c:v>6.6900000000000001E-2</c:v>
                </c:pt>
                <c:pt idx="19">
                  <c:v>4.5699999999999998E-2</c:v>
                </c:pt>
                <c:pt idx="20">
                  <c:v>3.49E-2</c:v>
                </c:pt>
                <c:pt idx="21">
                  <c:v>2.8000000000000001E-2</c:v>
                </c:pt>
                <c:pt idx="22">
                  <c:v>1.84E-2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E-4839-ACBA-3D5CE090AF38}"/>
            </c:ext>
          </c:extLst>
        </c:ser>
        <c:ser>
          <c:idx val="1"/>
          <c:order val="1"/>
          <c:tx>
            <c:strRef>
              <c:f>[23]Sheet1!$C$4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[23]Sheet1!$C$5:$C$28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3.8999999999999998E-3</c:v>
                </c:pt>
                <c:pt idx="2">
                  <c:v>3.0000000000000001E-3</c:v>
                </c:pt>
                <c:pt idx="3">
                  <c:v>2.3E-3</c:v>
                </c:pt>
                <c:pt idx="4">
                  <c:v>4.4000000000000003E-3</c:v>
                </c:pt>
                <c:pt idx="5">
                  <c:v>1.3599999999999999E-2</c:v>
                </c:pt>
                <c:pt idx="6">
                  <c:v>3.7699999999999997E-2</c:v>
                </c:pt>
                <c:pt idx="7">
                  <c:v>6.3E-2</c:v>
                </c:pt>
                <c:pt idx="8">
                  <c:v>6.93E-2</c:v>
                </c:pt>
                <c:pt idx="9">
                  <c:v>5.9799999999999999E-2</c:v>
                </c:pt>
                <c:pt idx="10">
                  <c:v>0.06</c:v>
                </c:pt>
                <c:pt idx="11">
                  <c:v>6.5199999999999994E-2</c:v>
                </c:pt>
                <c:pt idx="12">
                  <c:v>7.0099999999999996E-2</c:v>
                </c:pt>
                <c:pt idx="13">
                  <c:v>7.0900000000000005E-2</c:v>
                </c:pt>
                <c:pt idx="14">
                  <c:v>7.1499999999999994E-2</c:v>
                </c:pt>
                <c:pt idx="15">
                  <c:v>7.0499999999999993E-2</c:v>
                </c:pt>
                <c:pt idx="16">
                  <c:v>7.1499999999999994E-2</c:v>
                </c:pt>
                <c:pt idx="17">
                  <c:v>7.1999999999999995E-2</c:v>
                </c:pt>
                <c:pt idx="18">
                  <c:v>5.8299999999999998E-2</c:v>
                </c:pt>
                <c:pt idx="19">
                  <c:v>4.1500000000000002E-2</c:v>
                </c:pt>
                <c:pt idx="20">
                  <c:v>3.1E-2</c:v>
                </c:pt>
                <c:pt idx="21">
                  <c:v>2.5600000000000001E-2</c:v>
                </c:pt>
                <c:pt idx="22">
                  <c:v>1.7899999999999999E-2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E-4839-ACBA-3D5CE090AF38}"/>
            </c:ext>
          </c:extLst>
        </c:ser>
        <c:ser>
          <c:idx val="2"/>
          <c:order val="2"/>
          <c:tx>
            <c:strRef>
              <c:f>[23]Sheet1!$D$4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[23]Sheet1!$D$5:$D$28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2.5000000000000001E-3</c:v>
                </c:pt>
                <c:pt idx="4">
                  <c:v>4.7999999999999996E-3</c:v>
                </c:pt>
                <c:pt idx="5">
                  <c:v>1.24E-2</c:v>
                </c:pt>
                <c:pt idx="6">
                  <c:v>3.2899999999999999E-2</c:v>
                </c:pt>
                <c:pt idx="7">
                  <c:v>5.45E-2</c:v>
                </c:pt>
                <c:pt idx="8">
                  <c:v>5.9700000000000003E-2</c:v>
                </c:pt>
                <c:pt idx="9">
                  <c:v>5.5899999999999998E-2</c:v>
                </c:pt>
                <c:pt idx="10">
                  <c:v>0.06</c:v>
                </c:pt>
                <c:pt idx="11">
                  <c:v>6.5600000000000006E-2</c:v>
                </c:pt>
                <c:pt idx="12">
                  <c:v>7.0300000000000001E-2</c:v>
                </c:pt>
                <c:pt idx="13">
                  <c:v>7.1400000000000005E-2</c:v>
                </c:pt>
                <c:pt idx="14">
                  <c:v>7.2700000000000001E-2</c:v>
                </c:pt>
                <c:pt idx="15">
                  <c:v>7.4200000000000002E-2</c:v>
                </c:pt>
                <c:pt idx="16">
                  <c:v>7.7100000000000002E-2</c:v>
                </c:pt>
                <c:pt idx="17">
                  <c:v>7.9200000000000007E-2</c:v>
                </c:pt>
                <c:pt idx="18">
                  <c:v>6.25E-2</c:v>
                </c:pt>
                <c:pt idx="19">
                  <c:v>4.36E-2</c:v>
                </c:pt>
                <c:pt idx="20">
                  <c:v>3.2899999999999999E-2</c:v>
                </c:pt>
                <c:pt idx="21">
                  <c:v>2.6700000000000002E-2</c:v>
                </c:pt>
                <c:pt idx="22">
                  <c:v>1.8100000000000002E-2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E-4839-ACBA-3D5CE090A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79392"/>
        <c:axId val="73980928"/>
      </c:lineChart>
      <c:catAx>
        <c:axId val="739793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980928"/>
        <c:crosses val="autoZero"/>
        <c:auto val="1"/>
        <c:lblAlgn val="ctr"/>
        <c:lblOffset val="100"/>
        <c:noMultiLvlLbl val="0"/>
      </c:catAx>
      <c:valAx>
        <c:axId val="73980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9793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[23]Sheet1!$H$4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1.2</c:v>
                </c:pt>
                <c:pt idx="2">
                  <c:v>1.22</c:v>
                </c:pt>
                <c:pt idx="3">
                  <c:v>1.07</c:v>
                </c:pt>
                <c:pt idx="4">
                  <c:v>0.93</c:v>
                </c:pt>
                <c:pt idx="5">
                  <c:v>0.87</c:v>
                </c:pt>
                <c:pt idx="6">
                  <c:v>0.86</c:v>
                </c:pt>
                <c:pt idx="7">
                  <c:v>0.89</c:v>
                </c:pt>
                <c:pt idx="8">
                  <c:v>0.91</c:v>
                </c:pt>
                <c:pt idx="9">
                  <c:v>0.96</c:v>
                </c:pt>
                <c:pt idx="10">
                  <c:v>0.98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2-4639-8B58-D8445F241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05120"/>
        <c:axId val="74015104"/>
      </c:lineChart>
      <c:catAx>
        <c:axId val="740051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015104"/>
        <c:crosses val="autoZero"/>
        <c:auto val="1"/>
        <c:lblAlgn val="ctr"/>
        <c:lblOffset val="100"/>
        <c:noMultiLvlLbl val="0"/>
      </c:catAx>
      <c:valAx>
        <c:axId val="7401510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005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2.3E-3</c:v>
                </c:pt>
                <c:pt idx="4">
                  <c:v>5.4000000000000003E-3</c:v>
                </c:pt>
                <c:pt idx="5">
                  <c:v>1.23E-2</c:v>
                </c:pt>
                <c:pt idx="6">
                  <c:v>2.9100000000000001E-2</c:v>
                </c:pt>
                <c:pt idx="7">
                  <c:v>4.6699999999999998E-2</c:v>
                </c:pt>
                <c:pt idx="8">
                  <c:v>5.0700000000000002E-2</c:v>
                </c:pt>
                <c:pt idx="9">
                  <c:v>5.2699999999999997E-2</c:v>
                </c:pt>
                <c:pt idx="10">
                  <c:v>0.06</c:v>
                </c:pt>
                <c:pt idx="11">
                  <c:v>6.6299999999999998E-2</c:v>
                </c:pt>
                <c:pt idx="12">
                  <c:v>7.0099999999999996E-2</c:v>
                </c:pt>
                <c:pt idx="13">
                  <c:v>7.1400000000000005E-2</c:v>
                </c:pt>
                <c:pt idx="14">
                  <c:v>7.3999999999999996E-2</c:v>
                </c:pt>
                <c:pt idx="15">
                  <c:v>7.9299999999999995E-2</c:v>
                </c:pt>
                <c:pt idx="16">
                  <c:v>8.2500000000000004E-2</c:v>
                </c:pt>
                <c:pt idx="17">
                  <c:v>8.5500000000000007E-2</c:v>
                </c:pt>
                <c:pt idx="18">
                  <c:v>6.59E-2</c:v>
                </c:pt>
                <c:pt idx="19">
                  <c:v>4.4699999999999997E-2</c:v>
                </c:pt>
                <c:pt idx="20">
                  <c:v>3.4599999999999999E-2</c:v>
                </c:pt>
                <c:pt idx="21">
                  <c:v>2.7300000000000001E-2</c:v>
                </c:pt>
                <c:pt idx="22">
                  <c:v>1.83E-2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3-452A-8569-F339CF70C2A4}"/>
            </c:ext>
          </c:extLst>
        </c:ser>
        <c:ser>
          <c:idx val="1"/>
          <c:order val="1"/>
          <c:tx>
            <c:strRef>
              <c:f>[24]Sheet1!$C$4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3.7000000000000002E-3</c:v>
                </c:pt>
                <c:pt idx="2">
                  <c:v>2.5999999999999999E-3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1.49E-2</c:v>
                </c:pt>
                <c:pt idx="6">
                  <c:v>4.0399999999999998E-2</c:v>
                </c:pt>
                <c:pt idx="7">
                  <c:v>6.1600000000000002E-2</c:v>
                </c:pt>
                <c:pt idx="8">
                  <c:v>6.9699999999999998E-2</c:v>
                </c:pt>
                <c:pt idx="9">
                  <c:v>6.1100000000000002E-2</c:v>
                </c:pt>
                <c:pt idx="10">
                  <c:v>6.0400000000000002E-2</c:v>
                </c:pt>
                <c:pt idx="11">
                  <c:v>6.5600000000000006E-2</c:v>
                </c:pt>
                <c:pt idx="12">
                  <c:v>6.9500000000000006E-2</c:v>
                </c:pt>
                <c:pt idx="13">
                  <c:v>7.0999999999999994E-2</c:v>
                </c:pt>
                <c:pt idx="14">
                  <c:v>7.1300000000000002E-2</c:v>
                </c:pt>
                <c:pt idx="15">
                  <c:v>7.1099999999999997E-2</c:v>
                </c:pt>
                <c:pt idx="16">
                  <c:v>7.0900000000000005E-2</c:v>
                </c:pt>
                <c:pt idx="17">
                  <c:v>7.0300000000000001E-2</c:v>
                </c:pt>
                <c:pt idx="18">
                  <c:v>5.7599999999999998E-2</c:v>
                </c:pt>
                <c:pt idx="19">
                  <c:v>4.1399999999999999E-2</c:v>
                </c:pt>
                <c:pt idx="20">
                  <c:v>3.1099999999999999E-2</c:v>
                </c:pt>
                <c:pt idx="21">
                  <c:v>2.5100000000000001E-2</c:v>
                </c:pt>
                <c:pt idx="22">
                  <c:v>1.7299999999999999E-2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3-452A-8569-F339CF70C2A4}"/>
            </c:ext>
          </c:extLst>
        </c:ser>
        <c:ser>
          <c:idx val="2"/>
          <c:order val="2"/>
          <c:tx>
            <c:strRef>
              <c:f>[24]Sheet1!$D$4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5.0000000000000001E-3</c:v>
                </c:pt>
                <c:pt idx="5">
                  <c:v>1.3599999999999999E-2</c:v>
                </c:pt>
                <c:pt idx="6">
                  <c:v>3.4799999999999998E-2</c:v>
                </c:pt>
                <c:pt idx="7">
                  <c:v>5.4100000000000002E-2</c:v>
                </c:pt>
                <c:pt idx="8">
                  <c:v>6.0199999999999997E-2</c:v>
                </c:pt>
                <c:pt idx="9">
                  <c:v>5.6899999999999999E-2</c:v>
                </c:pt>
                <c:pt idx="10">
                  <c:v>6.0199999999999997E-2</c:v>
                </c:pt>
                <c:pt idx="11">
                  <c:v>6.6000000000000003E-2</c:v>
                </c:pt>
                <c:pt idx="12">
                  <c:v>6.9800000000000001E-2</c:v>
                </c:pt>
                <c:pt idx="13">
                  <c:v>7.1199999999999999E-2</c:v>
                </c:pt>
                <c:pt idx="14">
                  <c:v>7.2700000000000001E-2</c:v>
                </c:pt>
                <c:pt idx="15">
                  <c:v>7.51E-2</c:v>
                </c:pt>
                <c:pt idx="16">
                  <c:v>7.6600000000000001E-2</c:v>
                </c:pt>
                <c:pt idx="17">
                  <c:v>7.7899999999999997E-2</c:v>
                </c:pt>
                <c:pt idx="18">
                  <c:v>6.1699999999999998E-2</c:v>
                </c:pt>
                <c:pt idx="19">
                  <c:v>4.2999999999999997E-2</c:v>
                </c:pt>
                <c:pt idx="20">
                  <c:v>3.2800000000000003E-2</c:v>
                </c:pt>
                <c:pt idx="21">
                  <c:v>2.6200000000000001E-2</c:v>
                </c:pt>
                <c:pt idx="22">
                  <c:v>1.78E-2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3-452A-8569-F339CF70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[2]Sheet1!$B$5:$B$28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7.0000000000000001E-3</c:v>
                </c:pt>
                <c:pt idx="2">
                  <c:v>6.4999999999999997E-3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8.6E-3</c:v>
                </c:pt>
                <c:pt idx="6">
                  <c:v>2.0299999999999999E-2</c:v>
                </c:pt>
                <c:pt idx="7">
                  <c:v>3.5099999999999999E-2</c:v>
                </c:pt>
                <c:pt idx="8">
                  <c:v>3.7699999999999997E-2</c:v>
                </c:pt>
                <c:pt idx="9">
                  <c:v>4.19E-2</c:v>
                </c:pt>
                <c:pt idx="10">
                  <c:v>4.8800000000000003E-2</c:v>
                </c:pt>
                <c:pt idx="11">
                  <c:v>5.79E-2</c:v>
                </c:pt>
                <c:pt idx="12">
                  <c:v>6.5299999999999997E-2</c:v>
                </c:pt>
                <c:pt idx="13">
                  <c:v>6.6500000000000004E-2</c:v>
                </c:pt>
                <c:pt idx="14">
                  <c:v>7.0800000000000002E-2</c:v>
                </c:pt>
                <c:pt idx="15">
                  <c:v>8.1100000000000005E-2</c:v>
                </c:pt>
                <c:pt idx="16">
                  <c:v>9.0999999999999998E-2</c:v>
                </c:pt>
                <c:pt idx="17">
                  <c:v>9.5200000000000007E-2</c:v>
                </c:pt>
                <c:pt idx="18">
                  <c:v>6.9900000000000004E-2</c:v>
                </c:pt>
                <c:pt idx="19">
                  <c:v>5.3999999999999999E-2</c:v>
                </c:pt>
                <c:pt idx="20">
                  <c:v>4.3900000000000002E-2</c:v>
                </c:pt>
                <c:pt idx="21">
                  <c:v>3.7699999999999997E-2</c:v>
                </c:pt>
                <c:pt idx="22">
                  <c:v>2.64E-2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0-4BB2-B807-834A80DD457A}"/>
            </c:ext>
          </c:extLst>
        </c:ser>
        <c:ser>
          <c:idx val="1"/>
          <c:order val="1"/>
          <c:tx>
            <c:strRef>
              <c:f>[2]Sheet1!$C$4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3.3999999999999998E-3</c:v>
                </c:pt>
                <c:pt idx="4">
                  <c:v>7.6E-3</c:v>
                </c:pt>
                <c:pt idx="5">
                  <c:v>1.9599999999999999E-2</c:v>
                </c:pt>
                <c:pt idx="6">
                  <c:v>6.0400000000000002E-2</c:v>
                </c:pt>
                <c:pt idx="7">
                  <c:v>9.64E-2</c:v>
                </c:pt>
                <c:pt idx="8">
                  <c:v>8.43E-2</c:v>
                </c:pt>
                <c:pt idx="9">
                  <c:v>6.9099999999999995E-2</c:v>
                </c:pt>
                <c:pt idx="10">
                  <c:v>6.6699999999999995E-2</c:v>
                </c:pt>
                <c:pt idx="11">
                  <c:v>6.4000000000000001E-2</c:v>
                </c:pt>
                <c:pt idx="12">
                  <c:v>6.59E-2</c:v>
                </c:pt>
                <c:pt idx="13">
                  <c:v>6.2700000000000006E-2</c:v>
                </c:pt>
                <c:pt idx="14">
                  <c:v>6.0699999999999997E-2</c:v>
                </c:pt>
                <c:pt idx="15">
                  <c:v>5.7599999999999998E-2</c:v>
                </c:pt>
                <c:pt idx="16">
                  <c:v>5.7000000000000002E-2</c:v>
                </c:pt>
                <c:pt idx="17">
                  <c:v>5.57E-2</c:v>
                </c:pt>
                <c:pt idx="18">
                  <c:v>4.7899999999999998E-2</c:v>
                </c:pt>
                <c:pt idx="19">
                  <c:v>3.4200000000000001E-2</c:v>
                </c:pt>
                <c:pt idx="20">
                  <c:v>2.6499999999999999E-2</c:v>
                </c:pt>
                <c:pt idx="21">
                  <c:v>2.1700000000000001E-2</c:v>
                </c:pt>
                <c:pt idx="22">
                  <c:v>1.55E-2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0-4BB2-B807-834A80DD457A}"/>
            </c:ext>
          </c:extLst>
        </c:ser>
        <c:ser>
          <c:idx val="2"/>
          <c:order val="2"/>
          <c:tx>
            <c:strRef>
              <c:f>[2]Sheet1!$D$4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[2]Sheet1!$D$5:$D$28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5.7000000000000002E-3</c:v>
                </c:pt>
                <c:pt idx="2">
                  <c:v>5.0000000000000001E-3</c:v>
                </c:pt>
                <c:pt idx="3">
                  <c:v>3.5999999999999999E-3</c:v>
                </c:pt>
                <c:pt idx="4">
                  <c:v>5.7000000000000002E-3</c:v>
                </c:pt>
                <c:pt idx="5">
                  <c:v>1.34E-2</c:v>
                </c:pt>
                <c:pt idx="6">
                  <c:v>3.7900000000000003E-2</c:v>
                </c:pt>
                <c:pt idx="7">
                  <c:v>6.2100000000000002E-2</c:v>
                </c:pt>
                <c:pt idx="8">
                  <c:v>5.8200000000000002E-2</c:v>
                </c:pt>
                <c:pt idx="9">
                  <c:v>5.3900000000000003E-2</c:v>
                </c:pt>
                <c:pt idx="10">
                  <c:v>5.67E-2</c:v>
                </c:pt>
                <c:pt idx="11">
                  <c:v>6.0600000000000001E-2</c:v>
                </c:pt>
                <c:pt idx="12">
                  <c:v>6.5600000000000006E-2</c:v>
                </c:pt>
                <c:pt idx="13">
                  <c:v>6.4799999999999996E-2</c:v>
                </c:pt>
                <c:pt idx="14">
                  <c:v>6.6299999999999998E-2</c:v>
                </c:pt>
                <c:pt idx="15">
                  <c:v>7.0800000000000002E-2</c:v>
                </c:pt>
                <c:pt idx="16">
                  <c:v>7.5999999999999998E-2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4.53E-2</c:v>
                </c:pt>
                <c:pt idx="20">
                  <c:v>3.6200000000000003E-2</c:v>
                </c:pt>
                <c:pt idx="21">
                  <c:v>3.0700000000000002E-2</c:v>
                </c:pt>
                <c:pt idx="22">
                  <c:v>2.1600000000000001E-2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0-4BB2-B807-834A80DD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0.96</c:v>
                </c:pt>
                <c:pt idx="5">
                  <c:v>0.88</c:v>
                </c:pt>
                <c:pt idx="6">
                  <c:v>0.9</c:v>
                </c:pt>
                <c:pt idx="7">
                  <c:v>0.9</c:v>
                </c:pt>
                <c:pt idx="8">
                  <c:v>0.89</c:v>
                </c:pt>
                <c:pt idx="9">
                  <c:v>1.05</c:v>
                </c:pt>
                <c:pt idx="10">
                  <c:v>1.08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C-4AD0-A8B3-3C90E8E25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2.3E-3</c:v>
                </c:pt>
                <c:pt idx="4">
                  <c:v>5.4000000000000003E-3</c:v>
                </c:pt>
                <c:pt idx="5">
                  <c:v>1.23E-2</c:v>
                </c:pt>
                <c:pt idx="6">
                  <c:v>2.9100000000000001E-2</c:v>
                </c:pt>
                <c:pt idx="7">
                  <c:v>4.6699999999999998E-2</c:v>
                </c:pt>
                <c:pt idx="8">
                  <c:v>5.0700000000000002E-2</c:v>
                </c:pt>
                <c:pt idx="9">
                  <c:v>5.2699999999999997E-2</c:v>
                </c:pt>
                <c:pt idx="10">
                  <c:v>0.06</c:v>
                </c:pt>
                <c:pt idx="11">
                  <c:v>6.6299999999999998E-2</c:v>
                </c:pt>
                <c:pt idx="12">
                  <c:v>7.0099999999999996E-2</c:v>
                </c:pt>
                <c:pt idx="13">
                  <c:v>7.1400000000000005E-2</c:v>
                </c:pt>
                <c:pt idx="14">
                  <c:v>7.3999999999999996E-2</c:v>
                </c:pt>
                <c:pt idx="15">
                  <c:v>7.9299999999999995E-2</c:v>
                </c:pt>
                <c:pt idx="16">
                  <c:v>8.2500000000000004E-2</c:v>
                </c:pt>
                <c:pt idx="17">
                  <c:v>8.5500000000000007E-2</c:v>
                </c:pt>
                <c:pt idx="18">
                  <c:v>6.59E-2</c:v>
                </c:pt>
                <c:pt idx="19">
                  <c:v>4.4699999999999997E-2</c:v>
                </c:pt>
                <c:pt idx="20">
                  <c:v>3.4599999999999999E-2</c:v>
                </c:pt>
                <c:pt idx="21">
                  <c:v>2.7300000000000001E-2</c:v>
                </c:pt>
                <c:pt idx="22">
                  <c:v>1.83E-2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C-4F87-8B68-DF51776E844B}"/>
            </c:ext>
          </c:extLst>
        </c:ser>
        <c:ser>
          <c:idx val="1"/>
          <c:order val="1"/>
          <c:tx>
            <c:strRef>
              <c:f>[24]Sheet1!$C$4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3.7000000000000002E-3</c:v>
                </c:pt>
                <c:pt idx="2">
                  <c:v>2.5999999999999999E-3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1.49E-2</c:v>
                </c:pt>
                <c:pt idx="6">
                  <c:v>4.0399999999999998E-2</c:v>
                </c:pt>
                <c:pt idx="7">
                  <c:v>6.1600000000000002E-2</c:v>
                </c:pt>
                <c:pt idx="8">
                  <c:v>6.9699999999999998E-2</c:v>
                </c:pt>
                <c:pt idx="9">
                  <c:v>6.1100000000000002E-2</c:v>
                </c:pt>
                <c:pt idx="10">
                  <c:v>6.0400000000000002E-2</c:v>
                </c:pt>
                <c:pt idx="11">
                  <c:v>6.5600000000000006E-2</c:v>
                </c:pt>
                <c:pt idx="12">
                  <c:v>6.9500000000000006E-2</c:v>
                </c:pt>
                <c:pt idx="13">
                  <c:v>7.0999999999999994E-2</c:v>
                </c:pt>
                <c:pt idx="14">
                  <c:v>7.1300000000000002E-2</c:v>
                </c:pt>
                <c:pt idx="15">
                  <c:v>7.1099999999999997E-2</c:v>
                </c:pt>
                <c:pt idx="16">
                  <c:v>7.0900000000000005E-2</c:v>
                </c:pt>
                <c:pt idx="17">
                  <c:v>7.0300000000000001E-2</c:v>
                </c:pt>
                <c:pt idx="18">
                  <c:v>5.7599999999999998E-2</c:v>
                </c:pt>
                <c:pt idx="19">
                  <c:v>4.1399999999999999E-2</c:v>
                </c:pt>
                <c:pt idx="20">
                  <c:v>3.1099999999999999E-2</c:v>
                </c:pt>
                <c:pt idx="21">
                  <c:v>2.5100000000000001E-2</c:v>
                </c:pt>
                <c:pt idx="22">
                  <c:v>1.7299999999999999E-2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C-4F87-8B68-DF51776E844B}"/>
            </c:ext>
          </c:extLst>
        </c:ser>
        <c:ser>
          <c:idx val="2"/>
          <c:order val="2"/>
          <c:tx>
            <c:strRef>
              <c:f>[24]Sheet1!$D$4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5.0000000000000001E-3</c:v>
                </c:pt>
                <c:pt idx="5">
                  <c:v>1.3599999999999999E-2</c:v>
                </c:pt>
                <c:pt idx="6">
                  <c:v>3.4799999999999998E-2</c:v>
                </c:pt>
                <c:pt idx="7">
                  <c:v>5.4100000000000002E-2</c:v>
                </c:pt>
                <c:pt idx="8">
                  <c:v>6.0199999999999997E-2</c:v>
                </c:pt>
                <c:pt idx="9">
                  <c:v>5.6899999999999999E-2</c:v>
                </c:pt>
                <c:pt idx="10">
                  <c:v>6.0199999999999997E-2</c:v>
                </c:pt>
                <c:pt idx="11">
                  <c:v>6.6000000000000003E-2</c:v>
                </c:pt>
                <c:pt idx="12">
                  <c:v>6.9800000000000001E-2</c:v>
                </c:pt>
                <c:pt idx="13">
                  <c:v>7.1199999999999999E-2</c:v>
                </c:pt>
                <c:pt idx="14">
                  <c:v>7.2700000000000001E-2</c:v>
                </c:pt>
                <c:pt idx="15">
                  <c:v>7.51E-2</c:v>
                </c:pt>
                <c:pt idx="16">
                  <c:v>7.6600000000000001E-2</c:v>
                </c:pt>
                <c:pt idx="17">
                  <c:v>7.7899999999999997E-2</c:v>
                </c:pt>
                <c:pt idx="18">
                  <c:v>6.1699999999999998E-2</c:v>
                </c:pt>
                <c:pt idx="19">
                  <c:v>4.2999999999999997E-2</c:v>
                </c:pt>
                <c:pt idx="20">
                  <c:v>3.2800000000000003E-2</c:v>
                </c:pt>
                <c:pt idx="21">
                  <c:v>2.6200000000000001E-2</c:v>
                </c:pt>
                <c:pt idx="22">
                  <c:v>1.78E-2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C-4F87-8B68-DF51776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0.96</c:v>
                </c:pt>
                <c:pt idx="5">
                  <c:v>0.88</c:v>
                </c:pt>
                <c:pt idx="6">
                  <c:v>0.9</c:v>
                </c:pt>
                <c:pt idx="7">
                  <c:v>0.9</c:v>
                </c:pt>
                <c:pt idx="8">
                  <c:v>0.89</c:v>
                </c:pt>
                <c:pt idx="9">
                  <c:v>1.05</c:v>
                </c:pt>
                <c:pt idx="10">
                  <c:v>1.08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3-4422-B6B2-1084F2E5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[25]Sheet1!$B$5:$B$28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2.5999999999999999E-3</c:v>
                </c:pt>
                <c:pt idx="5">
                  <c:v>6.6E-3</c:v>
                </c:pt>
                <c:pt idx="6">
                  <c:v>1.8200000000000001E-2</c:v>
                </c:pt>
                <c:pt idx="7">
                  <c:v>3.7499999999999999E-2</c:v>
                </c:pt>
                <c:pt idx="8">
                  <c:v>5.16E-2</c:v>
                </c:pt>
                <c:pt idx="9">
                  <c:v>5.5399999999999998E-2</c:v>
                </c:pt>
                <c:pt idx="10">
                  <c:v>6.0100000000000001E-2</c:v>
                </c:pt>
                <c:pt idx="11">
                  <c:v>6.8699999999999997E-2</c:v>
                </c:pt>
                <c:pt idx="12">
                  <c:v>7.1999999999999995E-2</c:v>
                </c:pt>
                <c:pt idx="13">
                  <c:v>7.0300000000000001E-2</c:v>
                </c:pt>
                <c:pt idx="14">
                  <c:v>7.2800000000000004E-2</c:v>
                </c:pt>
                <c:pt idx="15">
                  <c:v>9.2200000000000004E-2</c:v>
                </c:pt>
                <c:pt idx="16">
                  <c:v>0.1023</c:v>
                </c:pt>
                <c:pt idx="17">
                  <c:v>9.4399999999999998E-2</c:v>
                </c:pt>
                <c:pt idx="18">
                  <c:v>5.62E-2</c:v>
                </c:pt>
                <c:pt idx="19">
                  <c:v>3.9800000000000002E-2</c:v>
                </c:pt>
                <c:pt idx="20">
                  <c:v>3.2099999999999997E-2</c:v>
                </c:pt>
                <c:pt idx="21">
                  <c:v>2.5999999999999999E-2</c:v>
                </c:pt>
                <c:pt idx="22">
                  <c:v>1.8100000000000002E-2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8-44AE-B4F3-94B88BEFBBA3}"/>
            </c:ext>
          </c:extLst>
        </c:ser>
        <c:ser>
          <c:idx val="1"/>
          <c:order val="1"/>
          <c:tx>
            <c:strRef>
              <c:f>[25]Sheet1!$C$4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[25]Sheet1!$C$5:$C$28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2.8999999999999998E-3</c:v>
                </c:pt>
                <c:pt idx="2">
                  <c:v>2E-3</c:v>
                </c:pt>
                <c:pt idx="3">
                  <c:v>1.6000000000000001E-3</c:v>
                </c:pt>
                <c:pt idx="4">
                  <c:v>3.5999999999999999E-3</c:v>
                </c:pt>
                <c:pt idx="5">
                  <c:v>1.32E-2</c:v>
                </c:pt>
                <c:pt idx="6">
                  <c:v>6.1800000000000001E-2</c:v>
                </c:pt>
                <c:pt idx="7">
                  <c:v>8.5900000000000004E-2</c:v>
                </c:pt>
                <c:pt idx="8">
                  <c:v>8.6699999999999999E-2</c:v>
                </c:pt>
                <c:pt idx="9">
                  <c:v>7.1900000000000006E-2</c:v>
                </c:pt>
                <c:pt idx="10">
                  <c:v>6.83E-2</c:v>
                </c:pt>
                <c:pt idx="11">
                  <c:v>7.0400000000000004E-2</c:v>
                </c:pt>
                <c:pt idx="12">
                  <c:v>7.3499999999999996E-2</c:v>
                </c:pt>
                <c:pt idx="13">
                  <c:v>6.83E-2</c:v>
                </c:pt>
                <c:pt idx="14">
                  <c:v>6.6699999999999995E-2</c:v>
                </c:pt>
                <c:pt idx="15">
                  <c:v>6.6199999999999995E-2</c:v>
                </c:pt>
                <c:pt idx="16">
                  <c:v>6.2899999999999998E-2</c:v>
                </c:pt>
                <c:pt idx="17">
                  <c:v>5.62E-2</c:v>
                </c:pt>
                <c:pt idx="18">
                  <c:v>4.36E-2</c:v>
                </c:pt>
                <c:pt idx="19">
                  <c:v>3.0099999999999998E-2</c:v>
                </c:pt>
                <c:pt idx="20">
                  <c:v>2.12E-2</c:v>
                </c:pt>
                <c:pt idx="21">
                  <c:v>1.8200000000000001E-2</c:v>
                </c:pt>
                <c:pt idx="22">
                  <c:v>1.2999999999999999E-2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8-44AE-B4F3-94B88BEFBBA3}"/>
            </c:ext>
          </c:extLst>
        </c:ser>
        <c:ser>
          <c:idx val="2"/>
          <c:order val="2"/>
          <c:tx>
            <c:strRef>
              <c:f>[25]Sheet1!$D$4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1.6000000000000001E-3</c:v>
                </c:pt>
                <c:pt idx="4">
                  <c:v>3.0999999999999999E-3</c:v>
                </c:pt>
                <c:pt idx="5">
                  <c:v>9.7999999999999997E-3</c:v>
                </c:pt>
                <c:pt idx="6">
                  <c:v>3.9E-2</c:v>
                </c:pt>
                <c:pt idx="7">
                  <c:v>6.0600000000000001E-2</c:v>
                </c:pt>
                <c:pt idx="8">
                  <c:v>6.83E-2</c:v>
                </c:pt>
                <c:pt idx="9">
                  <c:v>6.3299999999999995E-2</c:v>
                </c:pt>
                <c:pt idx="10">
                  <c:v>6.4000000000000001E-2</c:v>
                </c:pt>
                <c:pt idx="11">
                  <c:v>6.9500000000000006E-2</c:v>
                </c:pt>
                <c:pt idx="12">
                  <c:v>7.2700000000000001E-2</c:v>
                </c:pt>
                <c:pt idx="13">
                  <c:v>6.93E-2</c:v>
                </c:pt>
                <c:pt idx="14">
                  <c:v>6.9900000000000004E-2</c:v>
                </c:pt>
                <c:pt idx="15">
                  <c:v>7.9799999999999996E-2</c:v>
                </c:pt>
                <c:pt idx="16">
                  <c:v>8.3500000000000005E-2</c:v>
                </c:pt>
                <c:pt idx="17">
                  <c:v>7.6100000000000001E-2</c:v>
                </c:pt>
                <c:pt idx="18">
                  <c:v>5.0200000000000002E-2</c:v>
                </c:pt>
                <c:pt idx="19">
                  <c:v>3.5200000000000002E-2</c:v>
                </c:pt>
                <c:pt idx="20">
                  <c:v>2.69E-2</c:v>
                </c:pt>
                <c:pt idx="21">
                  <c:v>2.23E-2</c:v>
                </c:pt>
                <c:pt idx="22">
                  <c:v>1.5699999999999999E-2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8-44AE-B4F3-94B88BEF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98176"/>
        <c:axId val="74099712"/>
      </c:lineChart>
      <c:catAx>
        <c:axId val="7409817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099712"/>
        <c:crosses val="autoZero"/>
        <c:auto val="1"/>
        <c:lblAlgn val="ctr"/>
        <c:lblOffset val="100"/>
        <c:noMultiLvlLbl val="0"/>
      </c:catAx>
      <c:valAx>
        <c:axId val="74099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09817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[25]Sheet1!$H$4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1.19</c:v>
                </c:pt>
                <c:pt idx="2">
                  <c:v>1.22</c:v>
                </c:pt>
                <c:pt idx="3">
                  <c:v>1.0900000000000001</c:v>
                </c:pt>
                <c:pt idx="4">
                  <c:v>0.94</c:v>
                </c:pt>
                <c:pt idx="5">
                  <c:v>0.88</c:v>
                </c:pt>
                <c:pt idx="6">
                  <c:v>0.83</c:v>
                </c:pt>
                <c:pt idx="7">
                  <c:v>0.88</c:v>
                </c:pt>
                <c:pt idx="8">
                  <c:v>0.88</c:v>
                </c:pt>
                <c:pt idx="9">
                  <c:v>0.93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5-4565-ACCE-513999FB1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36192"/>
        <c:axId val="74142080"/>
      </c:lineChart>
      <c:catAx>
        <c:axId val="7413619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142080"/>
        <c:crosses val="autoZero"/>
        <c:auto val="1"/>
        <c:lblAlgn val="ctr"/>
        <c:lblOffset val="100"/>
        <c:noMultiLvlLbl val="0"/>
      </c:catAx>
      <c:valAx>
        <c:axId val="7414208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136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[26]Sheet1!$B$5:$B$28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2.8999999999999998E-3</c:v>
                </c:pt>
                <c:pt idx="5">
                  <c:v>7.1000000000000004E-3</c:v>
                </c:pt>
                <c:pt idx="6">
                  <c:v>1.84E-2</c:v>
                </c:pt>
                <c:pt idx="7">
                  <c:v>3.8300000000000001E-2</c:v>
                </c:pt>
                <c:pt idx="8">
                  <c:v>5.1400000000000001E-2</c:v>
                </c:pt>
                <c:pt idx="9">
                  <c:v>5.4300000000000001E-2</c:v>
                </c:pt>
                <c:pt idx="10">
                  <c:v>5.8500000000000003E-2</c:v>
                </c:pt>
                <c:pt idx="11">
                  <c:v>6.7900000000000002E-2</c:v>
                </c:pt>
                <c:pt idx="12">
                  <c:v>7.17E-2</c:v>
                </c:pt>
                <c:pt idx="13">
                  <c:v>7.0599999999999996E-2</c:v>
                </c:pt>
                <c:pt idx="14">
                  <c:v>7.3499999999999996E-2</c:v>
                </c:pt>
                <c:pt idx="15">
                  <c:v>9.1300000000000006E-2</c:v>
                </c:pt>
                <c:pt idx="16">
                  <c:v>0.1027</c:v>
                </c:pt>
                <c:pt idx="17">
                  <c:v>9.3200000000000005E-2</c:v>
                </c:pt>
                <c:pt idx="18">
                  <c:v>5.8200000000000002E-2</c:v>
                </c:pt>
                <c:pt idx="19">
                  <c:v>4.0899999999999999E-2</c:v>
                </c:pt>
                <c:pt idx="20">
                  <c:v>3.1899999999999998E-2</c:v>
                </c:pt>
                <c:pt idx="21">
                  <c:v>2.6700000000000002E-2</c:v>
                </c:pt>
                <c:pt idx="22">
                  <c:v>1.78E-2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5-4349-8B3C-2ADC8D4071CE}"/>
            </c:ext>
          </c:extLst>
        </c:ser>
        <c:ser>
          <c:idx val="1"/>
          <c:order val="1"/>
          <c:tx>
            <c:strRef>
              <c:f>[26]Sheet1!$C$4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[26]Sheet1!$C$5:$C$28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3.8E-3</c:v>
                </c:pt>
                <c:pt idx="5">
                  <c:v>1.3599999999999999E-2</c:v>
                </c:pt>
                <c:pt idx="6">
                  <c:v>6.1400000000000003E-2</c:v>
                </c:pt>
                <c:pt idx="7">
                  <c:v>8.6199999999999999E-2</c:v>
                </c:pt>
                <c:pt idx="8">
                  <c:v>8.6499999999999994E-2</c:v>
                </c:pt>
                <c:pt idx="9">
                  <c:v>7.3099999999999998E-2</c:v>
                </c:pt>
                <c:pt idx="10">
                  <c:v>6.9500000000000006E-2</c:v>
                </c:pt>
                <c:pt idx="11">
                  <c:v>7.0699999999999999E-2</c:v>
                </c:pt>
                <c:pt idx="12">
                  <c:v>7.3300000000000004E-2</c:v>
                </c:pt>
                <c:pt idx="13">
                  <c:v>6.8500000000000005E-2</c:v>
                </c:pt>
                <c:pt idx="14">
                  <c:v>6.6199999999999995E-2</c:v>
                </c:pt>
                <c:pt idx="15">
                  <c:v>6.5000000000000002E-2</c:v>
                </c:pt>
                <c:pt idx="16">
                  <c:v>6.1699999999999998E-2</c:v>
                </c:pt>
                <c:pt idx="17">
                  <c:v>5.5399999999999998E-2</c:v>
                </c:pt>
                <c:pt idx="18">
                  <c:v>4.3799999999999999E-2</c:v>
                </c:pt>
                <c:pt idx="19">
                  <c:v>3.0300000000000001E-2</c:v>
                </c:pt>
                <c:pt idx="20">
                  <c:v>2.12E-2</c:v>
                </c:pt>
                <c:pt idx="21">
                  <c:v>1.8499999999999999E-2</c:v>
                </c:pt>
                <c:pt idx="22">
                  <c:v>1.29E-2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5-4349-8B3C-2ADC8D4071CE}"/>
            </c:ext>
          </c:extLst>
        </c:ser>
        <c:ser>
          <c:idx val="2"/>
          <c:order val="2"/>
          <c:tx>
            <c:strRef>
              <c:f>[26]Sheet1!$D$4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[26]Sheet1!$D$5:$D$28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3.3E-3</c:v>
                </c:pt>
                <c:pt idx="5">
                  <c:v>1.0200000000000001E-2</c:v>
                </c:pt>
                <c:pt idx="6">
                  <c:v>3.9E-2</c:v>
                </c:pt>
                <c:pt idx="7">
                  <c:v>6.1199999999999997E-2</c:v>
                </c:pt>
                <c:pt idx="8">
                  <c:v>6.8199999999999997E-2</c:v>
                </c:pt>
                <c:pt idx="9">
                  <c:v>6.3299999999999995E-2</c:v>
                </c:pt>
                <c:pt idx="10">
                  <c:v>6.3700000000000007E-2</c:v>
                </c:pt>
                <c:pt idx="11">
                  <c:v>6.9199999999999998E-2</c:v>
                </c:pt>
                <c:pt idx="12">
                  <c:v>7.2499999999999995E-2</c:v>
                </c:pt>
                <c:pt idx="13">
                  <c:v>6.9599999999999995E-2</c:v>
                </c:pt>
                <c:pt idx="14">
                  <c:v>7.0000000000000007E-2</c:v>
                </c:pt>
                <c:pt idx="15">
                  <c:v>7.8700000000000006E-2</c:v>
                </c:pt>
                <c:pt idx="16">
                  <c:v>8.3000000000000004E-2</c:v>
                </c:pt>
                <c:pt idx="17">
                  <c:v>7.51E-2</c:v>
                </c:pt>
                <c:pt idx="18">
                  <c:v>5.1299999999999998E-2</c:v>
                </c:pt>
                <c:pt idx="19">
                  <c:v>3.5799999999999998E-2</c:v>
                </c:pt>
                <c:pt idx="20">
                  <c:v>2.6700000000000002E-2</c:v>
                </c:pt>
                <c:pt idx="21">
                  <c:v>2.2800000000000001E-2</c:v>
                </c:pt>
                <c:pt idx="22">
                  <c:v>1.54E-2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5-4349-8B3C-2ADC8D40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[26]Sheet1!$H$5:$H$16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1.1499999999999999</c:v>
                </c:pt>
                <c:pt idx="2">
                  <c:v>1.19</c:v>
                </c:pt>
                <c:pt idx="3">
                  <c:v>1.05</c:v>
                </c:pt>
                <c:pt idx="4">
                  <c:v>0.96</c:v>
                </c:pt>
                <c:pt idx="5">
                  <c:v>0.87</c:v>
                </c:pt>
                <c:pt idx="6">
                  <c:v>0.83</c:v>
                </c:pt>
                <c:pt idx="7">
                  <c:v>0.91</c:v>
                </c:pt>
                <c:pt idx="8">
                  <c:v>0.8</c:v>
                </c:pt>
                <c:pt idx="9">
                  <c:v>1.01</c:v>
                </c:pt>
                <c:pt idx="10">
                  <c:v>1.07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2-461A-B782-D2397878F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[27]Sheet1!$B$5:$B$28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3.3E-3</c:v>
                </c:pt>
                <c:pt idx="2">
                  <c:v>2.5999999999999999E-3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1.9400000000000001E-2</c:v>
                </c:pt>
                <c:pt idx="6">
                  <c:v>5.8799999999999998E-2</c:v>
                </c:pt>
                <c:pt idx="7">
                  <c:v>0.1133</c:v>
                </c:pt>
                <c:pt idx="8">
                  <c:v>8.8099999999999998E-2</c:v>
                </c:pt>
                <c:pt idx="9">
                  <c:v>6.4899999999999999E-2</c:v>
                </c:pt>
                <c:pt idx="10">
                  <c:v>6.0900000000000003E-2</c:v>
                </c:pt>
                <c:pt idx="11">
                  <c:v>6.0299999999999999E-2</c:v>
                </c:pt>
                <c:pt idx="12">
                  <c:v>6.1400000000000003E-2</c:v>
                </c:pt>
                <c:pt idx="13">
                  <c:v>5.8099999999999999E-2</c:v>
                </c:pt>
                <c:pt idx="14">
                  <c:v>5.8500000000000003E-2</c:v>
                </c:pt>
                <c:pt idx="15">
                  <c:v>5.79E-2</c:v>
                </c:pt>
                <c:pt idx="16">
                  <c:v>6.13E-2</c:v>
                </c:pt>
                <c:pt idx="17">
                  <c:v>6.0400000000000002E-2</c:v>
                </c:pt>
                <c:pt idx="18">
                  <c:v>4.7399999999999998E-2</c:v>
                </c:pt>
                <c:pt idx="19">
                  <c:v>3.4799999999999998E-2</c:v>
                </c:pt>
                <c:pt idx="20">
                  <c:v>2.7400000000000001E-2</c:v>
                </c:pt>
                <c:pt idx="21">
                  <c:v>2.1499999999999998E-2</c:v>
                </c:pt>
                <c:pt idx="22">
                  <c:v>1.49E-2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A-4D12-8F48-6B01F601477F}"/>
            </c:ext>
          </c:extLst>
        </c:ser>
        <c:ser>
          <c:idx val="1"/>
          <c:order val="1"/>
          <c:tx>
            <c:strRef>
              <c:f>[27]Sheet1!$C$4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[27]Sheet1!$C$5:$C$28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6.4999999999999997E-3</c:v>
                </c:pt>
                <c:pt idx="2">
                  <c:v>6.1999999999999998E-3</c:v>
                </c:pt>
                <c:pt idx="3">
                  <c:v>3.5000000000000001E-3</c:v>
                </c:pt>
                <c:pt idx="4">
                  <c:v>3.3E-3</c:v>
                </c:pt>
                <c:pt idx="5">
                  <c:v>7.1000000000000004E-3</c:v>
                </c:pt>
                <c:pt idx="6">
                  <c:v>1.8499999999999999E-2</c:v>
                </c:pt>
                <c:pt idx="7">
                  <c:v>3.1899999999999998E-2</c:v>
                </c:pt>
                <c:pt idx="8">
                  <c:v>3.7499999999999999E-2</c:v>
                </c:pt>
                <c:pt idx="9">
                  <c:v>4.0800000000000003E-2</c:v>
                </c:pt>
                <c:pt idx="10">
                  <c:v>4.6800000000000001E-2</c:v>
                </c:pt>
                <c:pt idx="11">
                  <c:v>5.5199999999999999E-2</c:v>
                </c:pt>
                <c:pt idx="12">
                  <c:v>6.2899999999999998E-2</c:v>
                </c:pt>
                <c:pt idx="13">
                  <c:v>6.6500000000000004E-2</c:v>
                </c:pt>
                <c:pt idx="14">
                  <c:v>7.0699999999999999E-2</c:v>
                </c:pt>
                <c:pt idx="15">
                  <c:v>8.1699999999999995E-2</c:v>
                </c:pt>
                <c:pt idx="16">
                  <c:v>9.6199999999999994E-2</c:v>
                </c:pt>
                <c:pt idx="17">
                  <c:v>0.1071</c:v>
                </c:pt>
                <c:pt idx="18">
                  <c:v>7.2900000000000006E-2</c:v>
                </c:pt>
                <c:pt idx="19">
                  <c:v>5.33E-2</c:v>
                </c:pt>
                <c:pt idx="20">
                  <c:v>4.2900000000000001E-2</c:v>
                </c:pt>
                <c:pt idx="21">
                  <c:v>3.6700000000000003E-2</c:v>
                </c:pt>
                <c:pt idx="22">
                  <c:v>2.64E-2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A-4D12-8F48-6B01F601477F}"/>
            </c:ext>
          </c:extLst>
        </c:ser>
        <c:ser>
          <c:idx val="2"/>
          <c:order val="2"/>
          <c:tx>
            <c:strRef>
              <c:f>[27]Sheet1!$D$4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[27]Sheet1!$D$5:$D$28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5.0000000000000001E-3</c:v>
                </c:pt>
                <c:pt idx="2">
                  <c:v>4.4999999999999997E-3</c:v>
                </c:pt>
                <c:pt idx="3">
                  <c:v>3.5000000000000001E-3</c:v>
                </c:pt>
                <c:pt idx="4">
                  <c:v>5.1000000000000004E-3</c:v>
                </c:pt>
                <c:pt idx="5">
                  <c:v>1.29E-2</c:v>
                </c:pt>
                <c:pt idx="6">
                  <c:v>3.7600000000000001E-2</c:v>
                </c:pt>
                <c:pt idx="7">
                  <c:v>7.0400000000000004E-2</c:v>
                </c:pt>
                <c:pt idx="8">
                  <c:v>6.1400000000000003E-2</c:v>
                </c:pt>
                <c:pt idx="9">
                  <c:v>5.2200000000000003E-2</c:v>
                </c:pt>
                <c:pt idx="10">
                  <c:v>5.3499999999999999E-2</c:v>
                </c:pt>
                <c:pt idx="11">
                  <c:v>5.7599999999999998E-2</c:v>
                </c:pt>
                <c:pt idx="12">
                  <c:v>6.2199999999999998E-2</c:v>
                </c:pt>
                <c:pt idx="13">
                  <c:v>6.25E-2</c:v>
                </c:pt>
                <c:pt idx="14">
                  <c:v>6.4899999999999999E-2</c:v>
                </c:pt>
                <c:pt idx="15">
                  <c:v>7.0400000000000004E-2</c:v>
                </c:pt>
                <c:pt idx="16">
                  <c:v>7.9699999999999993E-2</c:v>
                </c:pt>
                <c:pt idx="17">
                  <c:v>8.5000000000000006E-2</c:v>
                </c:pt>
                <c:pt idx="18">
                  <c:v>6.0900000000000003E-2</c:v>
                </c:pt>
                <c:pt idx="19">
                  <c:v>4.4600000000000001E-2</c:v>
                </c:pt>
                <c:pt idx="20">
                  <c:v>3.56E-2</c:v>
                </c:pt>
                <c:pt idx="21">
                  <c:v>2.9499999999999998E-2</c:v>
                </c:pt>
                <c:pt idx="22">
                  <c:v>2.1000000000000001E-2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A-4D12-8F48-6B01F6014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71904"/>
        <c:axId val="74173440"/>
      </c:lineChart>
      <c:catAx>
        <c:axId val="7417190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173440"/>
        <c:crosses val="autoZero"/>
        <c:auto val="1"/>
        <c:lblAlgn val="ctr"/>
        <c:lblOffset val="100"/>
        <c:noMultiLvlLbl val="0"/>
      </c:catAx>
      <c:valAx>
        <c:axId val="741734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17190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[27]Sheet1!$H$4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[27]Sheet1!$H$5:$H$16</c:f>
              <c:numCache>
                <c:formatCode>General</c:formatCode>
                <c:ptCount val="12"/>
                <c:pt idx="0">
                  <c:v>0.91</c:v>
                </c:pt>
                <c:pt idx="1">
                  <c:v>1.0900000000000001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0.98</c:v>
                </c:pt>
                <c:pt idx="8">
                  <c:v>0.98</c:v>
                </c:pt>
                <c:pt idx="9">
                  <c:v>0.99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E-4122-B1EC-F0ED912FB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67264"/>
        <c:axId val="74277248"/>
      </c:lineChart>
      <c:catAx>
        <c:axId val="7426726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277248"/>
        <c:crosses val="autoZero"/>
        <c:auto val="1"/>
        <c:lblAlgn val="ctr"/>
        <c:lblOffset val="100"/>
        <c:noMultiLvlLbl val="0"/>
      </c:catAx>
      <c:valAx>
        <c:axId val="7427724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26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[28]Sheet1!$B$5:$B$28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3.7000000000000002E-3</c:v>
                </c:pt>
                <c:pt idx="4">
                  <c:v>7.1999999999999998E-3</c:v>
                </c:pt>
                <c:pt idx="5">
                  <c:v>2.0299999999999999E-2</c:v>
                </c:pt>
                <c:pt idx="6">
                  <c:v>5.9299999999999999E-2</c:v>
                </c:pt>
                <c:pt idx="7">
                  <c:v>0.11509999999999999</c:v>
                </c:pt>
                <c:pt idx="8">
                  <c:v>8.7099999999999997E-2</c:v>
                </c:pt>
                <c:pt idx="9">
                  <c:v>6.5500000000000003E-2</c:v>
                </c:pt>
                <c:pt idx="10">
                  <c:v>6.1100000000000002E-2</c:v>
                </c:pt>
                <c:pt idx="11">
                  <c:v>6.0199999999999997E-2</c:v>
                </c:pt>
                <c:pt idx="12">
                  <c:v>6.0600000000000001E-2</c:v>
                </c:pt>
                <c:pt idx="13">
                  <c:v>5.7700000000000001E-2</c:v>
                </c:pt>
                <c:pt idx="14">
                  <c:v>5.8299999999999998E-2</c:v>
                </c:pt>
                <c:pt idx="15">
                  <c:v>5.7799999999999997E-2</c:v>
                </c:pt>
                <c:pt idx="16">
                  <c:v>6.08E-2</c:v>
                </c:pt>
                <c:pt idx="17">
                  <c:v>5.9700000000000003E-2</c:v>
                </c:pt>
                <c:pt idx="18">
                  <c:v>4.7500000000000001E-2</c:v>
                </c:pt>
                <c:pt idx="19">
                  <c:v>3.4799999999999998E-2</c:v>
                </c:pt>
                <c:pt idx="20">
                  <c:v>2.76E-2</c:v>
                </c:pt>
                <c:pt idx="21">
                  <c:v>2.1100000000000001E-2</c:v>
                </c:pt>
                <c:pt idx="22">
                  <c:v>1.47E-2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4-45B0-B3A3-7FDEF25C90CD}"/>
            </c:ext>
          </c:extLst>
        </c:ser>
        <c:ser>
          <c:idx val="1"/>
          <c:order val="1"/>
          <c:tx>
            <c:strRef>
              <c:f>[28]Sheet1!$C$4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[28]Sheet1!$C$5:$C$28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6.4999999999999997E-3</c:v>
                </c:pt>
                <c:pt idx="2">
                  <c:v>6.1999999999999998E-3</c:v>
                </c:pt>
                <c:pt idx="3">
                  <c:v>3.3999999999999998E-3</c:v>
                </c:pt>
                <c:pt idx="4">
                  <c:v>3.2000000000000002E-3</c:v>
                </c:pt>
                <c:pt idx="5">
                  <c:v>6.6E-3</c:v>
                </c:pt>
                <c:pt idx="6">
                  <c:v>1.8499999999999999E-2</c:v>
                </c:pt>
                <c:pt idx="7">
                  <c:v>3.1699999999999999E-2</c:v>
                </c:pt>
                <c:pt idx="8">
                  <c:v>3.6400000000000002E-2</c:v>
                </c:pt>
                <c:pt idx="9">
                  <c:v>4.1099999999999998E-2</c:v>
                </c:pt>
                <c:pt idx="10">
                  <c:v>4.7E-2</c:v>
                </c:pt>
                <c:pt idx="11">
                  <c:v>5.5800000000000002E-2</c:v>
                </c:pt>
                <c:pt idx="12">
                  <c:v>6.3600000000000004E-2</c:v>
                </c:pt>
                <c:pt idx="13">
                  <c:v>6.6299999999999998E-2</c:v>
                </c:pt>
                <c:pt idx="14">
                  <c:v>7.0400000000000004E-2</c:v>
                </c:pt>
                <c:pt idx="15">
                  <c:v>8.2100000000000006E-2</c:v>
                </c:pt>
                <c:pt idx="16">
                  <c:v>9.6500000000000002E-2</c:v>
                </c:pt>
                <c:pt idx="17">
                  <c:v>0.1069</c:v>
                </c:pt>
                <c:pt idx="18">
                  <c:v>7.4300000000000005E-2</c:v>
                </c:pt>
                <c:pt idx="19">
                  <c:v>5.3699999999999998E-2</c:v>
                </c:pt>
                <c:pt idx="20">
                  <c:v>4.2599999999999999E-2</c:v>
                </c:pt>
                <c:pt idx="21">
                  <c:v>3.6299999999999999E-2</c:v>
                </c:pt>
                <c:pt idx="22">
                  <c:v>2.58E-2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4-45B0-B3A3-7FDEF25C90CD}"/>
            </c:ext>
          </c:extLst>
        </c:ser>
        <c:ser>
          <c:idx val="2"/>
          <c:order val="2"/>
          <c:tx>
            <c:strRef>
              <c:f>[28]Sheet1!$D$4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[28]Sheet1!$D$5:$D$28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4.5999999999999999E-3</c:v>
                </c:pt>
                <c:pt idx="3">
                  <c:v>3.5000000000000001E-3</c:v>
                </c:pt>
                <c:pt idx="4">
                  <c:v>5.1000000000000004E-3</c:v>
                </c:pt>
                <c:pt idx="5">
                  <c:v>1.3100000000000001E-2</c:v>
                </c:pt>
                <c:pt idx="6">
                  <c:v>3.7900000000000003E-2</c:v>
                </c:pt>
                <c:pt idx="7">
                  <c:v>7.1400000000000005E-2</c:v>
                </c:pt>
                <c:pt idx="8">
                  <c:v>6.0600000000000001E-2</c:v>
                </c:pt>
                <c:pt idx="9">
                  <c:v>5.2699999999999997E-2</c:v>
                </c:pt>
                <c:pt idx="10">
                  <c:v>5.3800000000000001E-2</c:v>
                </c:pt>
                <c:pt idx="11">
                  <c:v>5.79E-2</c:v>
                </c:pt>
                <c:pt idx="12">
                  <c:v>6.2199999999999998E-2</c:v>
                </c:pt>
                <c:pt idx="13">
                  <c:v>6.2199999999999998E-2</c:v>
                </c:pt>
                <c:pt idx="14">
                  <c:v>6.4699999999999994E-2</c:v>
                </c:pt>
                <c:pt idx="15">
                  <c:v>7.0599999999999996E-2</c:v>
                </c:pt>
                <c:pt idx="16">
                  <c:v>7.9500000000000001E-2</c:v>
                </c:pt>
                <c:pt idx="17">
                  <c:v>8.4400000000000003E-2</c:v>
                </c:pt>
                <c:pt idx="18">
                  <c:v>6.1499999999999999E-2</c:v>
                </c:pt>
                <c:pt idx="19">
                  <c:v>4.4699999999999997E-2</c:v>
                </c:pt>
                <c:pt idx="20">
                  <c:v>3.5499999999999997E-2</c:v>
                </c:pt>
                <c:pt idx="21">
                  <c:v>2.9100000000000001E-2</c:v>
                </c:pt>
                <c:pt idx="22">
                  <c:v>2.0500000000000001E-2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4-45B0-B3A3-7FDEF25C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1.01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0.96</c:v>
                </c:pt>
                <c:pt idx="8">
                  <c:v>0.84</c:v>
                </c:pt>
                <c:pt idx="9">
                  <c:v>0.98</c:v>
                </c:pt>
                <c:pt idx="10">
                  <c:v>1.1200000000000001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F-4342-BB96-714065C31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[28]Sheet1!$H$5:$H$16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1.1299999999999999</c:v>
                </c:pt>
                <c:pt idx="3">
                  <c:v>1.02</c:v>
                </c:pt>
                <c:pt idx="4">
                  <c:v>1.01</c:v>
                </c:pt>
                <c:pt idx="5">
                  <c:v>0.97</c:v>
                </c:pt>
                <c:pt idx="6">
                  <c:v>0.92</c:v>
                </c:pt>
                <c:pt idx="7">
                  <c:v>0.97</c:v>
                </c:pt>
                <c:pt idx="8">
                  <c:v>0.84</c:v>
                </c:pt>
                <c:pt idx="9">
                  <c:v>1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5-49B7-A666-033951009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[29]Sheet1!$B$5:$B$28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2.3999999999999998E-3</c:v>
                </c:pt>
                <c:pt idx="4">
                  <c:v>4.4000000000000003E-3</c:v>
                </c:pt>
                <c:pt idx="5">
                  <c:v>9.5999999999999992E-3</c:v>
                </c:pt>
                <c:pt idx="6">
                  <c:v>2.3599999999999999E-2</c:v>
                </c:pt>
                <c:pt idx="7">
                  <c:v>4.4200000000000003E-2</c:v>
                </c:pt>
                <c:pt idx="8">
                  <c:v>4.9399999999999999E-2</c:v>
                </c:pt>
                <c:pt idx="9">
                  <c:v>5.4100000000000002E-2</c:v>
                </c:pt>
                <c:pt idx="10">
                  <c:v>6.1600000000000002E-2</c:v>
                </c:pt>
                <c:pt idx="11">
                  <c:v>6.93E-2</c:v>
                </c:pt>
                <c:pt idx="12">
                  <c:v>7.5300000000000006E-2</c:v>
                </c:pt>
                <c:pt idx="13">
                  <c:v>6.93E-2</c:v>
                </c:pt>
                <c:pt idx="14">
                  <c:v>7.2900000000000006E-2</c:v>
                </c:pt>
                <c:pt idx="15">
                  <c:v>8.3000000000000004E-2</c:v>
                </c:pt>
                <c:pt idx="16">
                  <c:v>8.7900000000000006E-2</c:v>
                </c:pt>
                <c:pt idx="17">
                  <c:v>9.5500000000000002E-2</c:v>
                </c:pt>
                <c:pt idx="18">
                  <c:v>6.2700000000000006E-2</c:v>
                </c:pt>
                <c:pt idx="19">
                  <c:v>4.24E-2</c:v>
                </c:pt>
                <c:pt idx="20">
                  <c:v>3.0800000000000001E-2</c:v>
                </c:pt>
                <c:pt idx="21">
                  <c:v>2.2499999999999999E-2</c:v>
                </c:pt>
                <c:pt idx="22">
                  <c:v>1.7100000000000001E-2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E-4822-866E-B533EFEF2771}"/>
            </c:ext>
          </c:extLst>
        </c:ser>
        <c:ser>
          <c:idx val="1"/>
          <c:order val="1"/>
          <c:tx>
            <c:strRef>
              <c:f>[29]Sheet1!$C$4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[29]Sheet1!$C$5:$C$28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2.3999999999999998E-3</c:v>
                </c:pt>
                <c:pt idx="2">
                  <c:v>2.0999999999999999E-3</c:v>
                </c:pt>
                <c:pt idx="3">
                  <c:v>2.5000000000000001E-3</c:v>
                </c:pt>
                <c:pt idx="4">
                  <c:v>7.0000000000000001E-3</c:v>
                </c:pt>
                <c:pt idx="5">
                  <c:v>2.0299999999999999E-2</c:v>
                </c:pt>
                <c:pt idx="6">
                  <c:v>6.2399999999999997E-2</c:v>
                </c:pt>
                <c:pt idx="7">
                  <c:v>8.3699999999999997E-2</c:v>
                </c:pt>
                <c:pt idx="8">
                  <c:v>6.9800000000000001E-2</c:v>
                </c:pt>
                <c:pt idx="9">
                  <c:v>5.8799999999999998E-2</c:v>
                </c:pt>
                <c:pt idx="10">
                  <c:v>6.1899999999999997E-2</c:v>
                </c:pt>
                <c:pt idx="11">
                  <c:v>6.6299999999999998E-2</c:v>
                </c:pt>
                <c:pt idx="12">
                  <c:v>7.2599999999999998E-2</c:v>
                </c:pt>
                <c:pt idx="13">
                  <c:v>7.1499999999999994E-2</c:v>
                </c:pt>
                <c:pt idx="14">
                  <c:v>7.0900000000000005E-2</c:v>
                </c:pt>
                <c:pt idx="15">
                  <c:v>6.6500000000000004E-2</c:v>
                </c:pt>
                <c:pt idx="16">
                  <c:v>6.3100000000000003E-2</c:v>
                </c:pt>
                <c:pt idx="17">
                  <c:v>5.9299999999999999E-2</c:v>
                </c:pt>
                <c:pt idx="18">
                  <c:v>5.0900000000000001E-2</c:v>
                </c:pt>
                <c:pt idx="19">
                  <c:v>3.7499999999999999E-2</c:v>
                </c:pt>
                <c:pt idx="20">
                  <c:v>2.69E-2</c:v>
                </c:pt>
                <c:pt idx="21">
                  <c:v>1.9699999999999999E-2</c:v>
                </c:pt>
                <c:pt idx="22">
                  <c:v>1.2999999999999999E-2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E-4822-866E-B533EFEF2771}"/>
            </c:ext>
          </c:extLst>
        </c:ser>
        <c:ser>
          <c:idx val="2"/>
          <c:order val="2"/>
          <c:tx>
            <c:strRef>
              <c:f>[29]Sheet1!$D$4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[29]Sheet1!$D$5:$D$28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2.8E-3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5.7000000000000002E-3</c:v>
                </c:pt>
                <c:pt idx="5">
                  <c:v>1.49E-2</c:v>
                </c:pt>
                <c:pt idx="6">
                  <c:v>4.2700000000000002E-2</c:v>
                </c:pt>
                <c:pt idx="7">
                  <c:v>6.3700000000000007E-2</c:v>
                </c:pt>
                <c:pt idx="8">
                  <c:v>5.9499999999999997E-2</c:v>
                </c:pt>
                <c:pt idx="9">
                  <c:v>5.6399999999999999E-2</c:v>
                </c:pt>
                <c:pt idx="10">
                  <c:v>6.1699999999999998E-2</c:v>
                </c:pt>
                <c:pt idx="11">
                  <c:v>6.7799999999999999E-2</c:v>
                </c:pt>
                <c:pt idx="12">
                  <c:v>7.3899999999999993E-2</c:v>
                </c:pt>
                <c:pt idx="13">
                  <c:v>7.0300000000000001E-2</c:v>
                </c:pt>
                <c:pt idx="14">
                  <c:v>7.1900000000000006E-2</c:v>
                </c:pt>
                <c:pt idx="15">
                  <c:v>7.4899999999999994E-2</c:v>
                </c:pt>
                <c:pt idx="16">
                  <c:v>7.5600000000000001E-2</c:v>
                </c:pt>
                <c:pt idx="17">
                  <c:v>7.7600000000000002E-2</c:v>
                </c:pt>
                <c:pt idx="18">
                  <c:v>5.6800000000000003E-2</c:v>
                </c:pt>
                <c:pt idx="19">
                  <c:v>3.9899999999999998E-2</c:v>
                </c:pt>
                <c:pt idx="20">
                  <c:v>2.8899999999999999E-2</c:v>
                </c:pt>
                <c:pt idx="21">
                  <c:v>2.1100000000000001E-2</c:v>
                </c:pt>
                <c:pt idx="22">
                  <c:v>1.5100000000000001E-2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E-4822-866E-B533EFEF2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64416"/>
        <c:axId val="74365952"/>
      </c:lineChart>
      <c:catAx>
        <c:axId val="7436441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365952"/>
        <c:crosses val="autoZero"/>
        <c:auto val="1"/>
        <c:lblAlgn val="ctr"/>
        <c:lblOffset val="100"/>
        <c:noMultiLvlLbl val="0"/>
      </c:catAx>
      <c:valAx>
        <c:axId val="743659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36441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[29]Sheet1!$H$4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[29]Sheet1!$H$5:$H$16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0.97</c:v>
                </c:pt>
                <c:pt idx="5">
                  <c:v>0.93</c:v>
                </c:pt>
                <c:pt idx="6">
                  <c:v>0.9</c:v>
                </c:pt>
                <c:pt idx="7">
                  <c:v>0.93</c:v>
                </c:pt>
                <c:pt idx="8">
                  <c:v>0.92</c:v>
                </c:pt>
                <c:pt idx="9">
                  <c:v>0.98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F-4EF9-836A-F6F77FA1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90144"/>
        <c:axId val="74400128"/>
      </c:lineChart>
      <c:catAx>
        <c:axId val="7439014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400128"/>
        <c:crosses val="autoZero"/>
        <c:auto val="1"/>
        <c:lblAlgn val="ctr"/>
        <c:lblOffset val="100"/>
        <c:noMultiLvlLbl val="0"/>
      </c:catAx>
      <c:valAx>
        <c:axId val="7440012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39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[30]Sheet1!$B$5:$B$28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4.8999999999999998E-3</c:v>
                </c:pt>
                <c:pt idx="5">
                  <c:v>9.1000000000000004E-3</c:v>
                </c:pt>
                <c:pt idx="6">
                  <c:v>2.2599999999999999E-2</c:v>
                </c:pt>
                <c:pt idx="7">
                  <c:v>4.4499999999999998E-2</c:v>
                </c:pt>
                <c:pt idx="8">
                  <c:v>4.9099999999999998E-2</c:v>
                </c:pt>
                <c:pt idx="9">
                  <c:v>5.4899999999999997E-2</c:v>
                </c:pt>
                <c:pt idx="10">
                  <c:v>6.2600000000000003E-2</c:v>
                </c:pt>
                <c:pt idx="11">
                  <c:v>6.9800000000000001E-2</c:v>
                </c:pt>
                <c:pt idx="12">
                  <c:v>7.3999999999999996E-2</c:v>
                </c:pt>
                <c:pt idx="13">
                  <c:v>6.93E-2</c:v>
                </c:pt>
                <c:pt idx="14">
                  <c:v>7.22E-2</c:v>
                </c:pt>
                <c:pt idx="15">
                  <c:v>8.1900000000000001E-2</c:v>
                </c:pt>
                <c:pt idx="16">
                  <c:v>8.8800000000000004E-2</c:v>
                </c:pt>
                <c:pt idx="17">
                  <c:v>9.6799999999999997E-2</c:v>
                </c:pt>
                <c:pt idx="18">
                  <c:v>6.2799999999999995E-2</c:v>
                </c:pt>
                <c:pt idx="19">
                  <c:v>4.2799999999999998E-2</c:v>
                </c:pt>
                <c:pt idx="20">
                  <c:v>3.0599999999999999E-2</c:v>
                </c:pt>
                <c:pt idx="21">
                  <c:v>2.2100000000000002E-2</c:v>
                </c:pt>
                <c:pt idx="22">
                  <c:v>1.6799999999999999E-2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0-4CFB-8927-943B31528E37}"/>
            </c:ext>
          </c:extLst>
        </c:ser>
        <c:ser>
          <c:idx val="1"/>
          <c:order val="1"/>
          <c:tx>
            <c:strRef>
              <c:f>[30]Sheet1!$C$4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[30]Sheet1!$C$5:$C$28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2.3999999999999998E-3</c:v>
                </c:pt>
                <c:pt idx="2">
                  <c:v>1.9E-3</c:v>
                </c:pt>
                <c:pt idx="3">
                  <c:v>2.3999999999999998E-3</c:v>
                </c:pt>
                <c:pt idx="4">
                  <c:v>7.1000000000000004E-3</c:v>
                </c:pt>
                <c:pt idx="5">
                  <c:v>2.0299999999999999E-2</c:v>
                </c:pt>
                <c:pt idx="6">
                  <c:v>6.3299999999999995E-2</c:v>
                </c:pt>
                <c:pt idx="7">
                  <c:v>8.4199999999999997E-2</c:v>
                </c:pt>
                <c:pt idx="8">
                  <c:v>7.0900000000000005E-2</c:v>
                </c:pt>
                <c:pt idx="9">
                  <c:v>5.9299999999999999E-2</c:v>
                </c:pt>
                <c:pt idx="10">
                  <c:v>6.2100000000000002E-2</c:v>
                </c:pt>
                <c:pt idx="11">
                  <c:v>6.5799999999999997E-2</c:v>
                </c:pt>
                <c:pt idx="12">
                  <c:v>7.2700000000000001E-2</c:v>
                </c:pt>
                <c:pt idx="13">
                  <c:v>7.22E-2</c:v>
                </c:pt>
                <c:pt idx="14">
                  <c:v>7.0300000000000001E-2</c:v>
                </c:pt>
                <c:pt idx="15">
                  <c:v>6.5799999999999997E-2</c:v>
                </c:pt>
                <c:pt idx="16">
                  <c:v>6.2199999999999998E-2</c:v>
                </c:pt>
                <c:pt idx="17">
                  <c:v>5.8599999999999999E-2</c:v>
                </c:pt>
                <c:pt idx="18">
                  <c:v>5.04E-2</c:v>
                </c:pt>
                <c:pt idx="19">
                  <c:v>3.7699999999999997E-2</c:v>
                </c:pt>
                <c:pt idx="20">
                  <c:v>2.7199999999999998E-2</c:v>
                </c:pt>
                <c:pt idx="21">
                  <c:v>1.9900000000000001E-2</c:v>
                </c:pt>
                <c:pt idx="22">
                  <c:v>1.2699999999999999E-2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0-4CFB-8927-943B31528E37}"/>
            </c:ext>
          </c:extLst>
        </c:ser>
        <c:ser>
          <c:idx val="2"/>
          <c:order val="2"/>
          <c:tx>
            <c:strRef>
              <c:f>[30]Sheet1!$D$4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[30]Sheet1!$D$5:$D$28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6.0000000000000001E-3</c:v>
                </c:pt>
                <c:pt idx="5">
                  <c:v>1.46E-2</c:v>
                </c:pt>
                <c:pt idx="6">
                  <c:v>4.2700000000000002E-2</c:v>
                </c:pt>
                <c:pt idx="7">
                  <c:v>6.4000000000000001E-2</c:v>
                </c:pt>
                <c:pt idx="8">
                  <c:v>5.9900000000000002E-2</c:v>
                </c:pt>
                <c:pt idx="9">
                  <c:v>5.7099999999999998E-2</c:v>
                </c:pt>
                <c:pt idx="10">
                  <c:v>6.2300000000000001E-2</c:v>
                </c:pt>
                <c:pt idx="11">
                  <c:v>6.7799999999999999E-2</c:v>
                </c:pt>
                <c:pt idx="12">
                  <c:v>7.3400000000000007E-2</c:v>
                </c:pt>
                <c:pt idx="13">
                  <c:v>7.0699999999999999E-2</c:v>
                </c:pt>
                <c:pt idx="14">
                  <c:v>7.1300000000000002E-2</c:v>
                </c:pt>
                <c:pt idx="15">
                  <c:v>7.3999999999999996E-2</c:v>
                </c:pt>
                <c:pt idx="16">
                  <c:v>7.5700000000000003E-2</c:v>
                </c:pt>
                <c:pt idx="17">
                  <c:v>7.8E-2</c:v>
                </c:pt>
                <c:pt idx="18">
                  <c:v>5.67E-2</c:v>
                </c:pt>
                <c:pt idx="19">
                  <c:v>4.0300000000000002E-2</c:v>
                </c:pt>
                <c:pt idx="20">
                  <c:v>2.8899999999999999E-2</c:v>
                </c:pt>
                <c:pt idx="21">
                  <c:v>2.1000000000000001E-2</c:v>
                </c:pt>
                <c:pt idx="22">
                  <c:v>1.4800000000000001E-2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0-4CFB-8927-943B31528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[30]Sheet1!$H$5:$H$16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1.1000000000000001</c:v>
                </c:pt>
                <c:pt idx="2">
                  <c:v>1.1399999999999999</c:v>
                </c:pt>
                <c:pt idx="3">
                  <c:v>1.03</c:v>
                </c:pt>
                <c:pt idx="4">
                  <c:v>0.97</c:v>
                </c:pt>
                <c:pt idx="5">
                  <c:v>0.93</c:v>
                </c:pt>
                <c:pt idx="6">
                  <c:v>0.87</c:v>
                </c:pt>
                <c:pt idx="7">
                  <c:v>0.9</c:v>
                </c:pt>
                <c:pt idx="8">
                  <c:v>0.95</c:v>
                </c:pt>
                <c:pt idx="9">
                  <c:v>1.03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F-41C7-9177-AE03835AD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[31]Sheet1!$B$5:$B$28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4.1999999999999997E-3</c:v>
                </c:pt>
                <c:pt idx="2">
                  <c:v>3.2000000000000002E-3</c:v>
                </c:pt>
                <c:pt idx="3">
                  <c:v>2.7000000000000001E-3</c:v>
                </c:pt>
                <c:pt idx="4">
                  <c:v>4.7999999999999996E-3</c:v>
                </c:pt>
                <c:pt idx="5">
                  <c:v>8.3999999999999995E-3</c:v>
                </c:pt>
                <c:pt idx="6">
                  <c:v>1.9699999999999999E-2</c:v>
                </c:pt>
                <c:pt idx="7">
                  <c:v>3.9100000000000003E-2</c:v>
                </c:pt>
                <c:pt idx="8">
                  <c:v>4.9299999999999997E-2</c:v>
                </c:pt>
                <c:pt idx="9">
                  <c:v>6.08E-2</c:v>
                </c:pt>
                <c:pt idx="10">
                  <c:v>6.9599999999999995E-2</c:v>
                </c:pt>
                <c:pt idx="11">
                  <c:v>6.9800000000000001E-2</c:v>
                </c:pt>
                <c:pt idx="12">
                  <c:v>7.0400000000000004E-2</c:v>
                </c:pt>
                <c:pt idx="13">
                  <c:v>7.0900000000000005E-2</c:v>
                </c:pt>
                <c:pt idx="14">
                  <c:v>7.51E-2</c:v>
                </c:pt>
                <c:pt idx="15">
                  <c:v>8.2100000000000006E-2</c:v>
                </c:pt>
                <c:pt idx="16">
                  <c:v>8.4400000000000003E-2</c:v>
                </c:pt>
                <c:pt idx="17">
                  <c:v>7.4399999999999994E-2</c:v>
                </c:pt>
                <c:pt idx="18">
                  <c:v>5.5800000000000002E-2</c:v>
                </c:pt>
                <c:pt idx="19">
                  <c:v>4.1599999999999998E-2</c:v>
                </c:pt>
                <c:pt idx="20">
                  <c:v>3.4799999999999998E-2</c:v>
                </c:pt>
                <c:pt idx="21">
                  <c:v>3.0499999999999999E-2</c:v>
                </c:pt>
                <c:pt idx="22">
                  <c:v>2.5600000000000001E-2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2-49CF-A250-E23FCC6DF69C}"/>
            </c:ext>
          </c:extLst>
        </c:ser>
        <c:ser>
          <c:idx val="1"/>
          <c:order val="1"/>
          <c:tx>
            <c:strRef>
              <c:f>[31]Sheet1!$C$4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[31]Sheet1!$C$5:$C$28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3.3999999999999998E-3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4.4000000000000003E-3</c:v>
                </c:pt>
                <c:pt idx="5">
                  <c:v>1.2800000000000001E-2</c:v>
                </c:pt>
                <c:pt idx="6">
                  <c:v>3.3700000000000001E-2</c:v>
                </c:pt>
                <c:pt idx="7">
                  <c:v>5.8900000000000001E-2</c:v>
                </c:pt>
                <c:pt idx="8">
                  <c:v>6.5600000000000006E-2</c:v>
                </c:pt>
                <c:pt idx="9">
                  <c:v>6.6900000000000001E-2</c:v>
                </c:pt>
                <c:pt idx="10">
                  <c:v>6.8099999999999994E-2</c:v>
                </c:pt>
                <c:pt idx="11">
                  <c:v>7.3300000000000004E-2</c:v>
                </c:pt>
                <c:pt idx="12">
                  <c:v>7.4399999999999994E-2</c:v>
                </c:pt>
                <c:pt idx="13">
                  <c:v>7.4300000000000005E-2</c:v>
                </c:pt>
                <c:pt idx="14">
                  <c:v>7.3499999999999996E-2</c:v>
                </c:pt>
                <c:pt idx="15">
                  <c:v>7.3300000000000004E-2</c:v>
                </c:pt>
                <c:pt idx="16">
                  <c:v>6.9199999999999998E-2</c:v>
                </c:pt>
                <c:pt idx="17">
                  <c:v>6.2399999999999997E-2</c:v>
                </c:pt>
                <c:pt idx="18">
                  <c:v>5.2600000000000001E-2</c:v>
                </c:pt>
                <c:pt idx="19">
                  <c:v>4.0899999999999999E-2</c:v>
                </c:pt>
                <c:pt idx="20">
                  <c:v>3.0800000000000001E-2</c:v>
                </c:pt>
                <c:pt idx="21">
                  <c:v>2.46E-2</c:v>
                </c:pt>
                <c:pt idx="22">
                  <c:v>1.7000000000000001E-2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2-49CF-A250-E23FCC6DF69C}"/>
            </c:ext>
          </c:extLst>
        </c:ser>
        <c:ser>
          <c:idx val="2"/>
          <c:order val="2"/>
          <c:tx>
            <c:strRef>
              <c:f>[31]Sheet1!$D$4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[31]Sheet1!$D$5:$D$28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3.8E-3</c:v>
                </c:pt>
                <c:pt idx="2">
                  <c:v>2.8E-3</c:v>
                </c:pt>
                <c:pt idx="3">
                  <c:v>2.3999999999999998E-3</c:v>
                </c:pt>
                <c:pt idx="4">
                  <c:v>4.5999999999999999E-3</c:v>
                </c:pt>
                <c:pt idx="5">
                  <c:v>1.0500000000000001E-2</c:v>
                </c:pt>
                <c:pt idx="6">
                  <c:v>2.64E-2</c:v>
                </c:pt>
                <c:pt idx="7">
                  <c:v>4.8500000000000001E-2</c:v>
                </c:pt>
                <c:pt idx="8">
                  <c:v>5.7000000000000002E-2</c:v>
                </c:pt>
                <c:pt idx="9">
                  <c:v>6.3700000000000007E-2</c:v>
                </c:pt>
                <c:pt idx="10">
                  <c:v>6.8900000000000003E-2</c:v>
                </c:pt>
                <c:pt idx="11">
                  <c:v>7.1499999999999994E-2</c:v>
                </c:pt>
                <c:pt idx="12">
                  <c:v>7.2400000000000006E-2</c:v>
                </c:pt>
                <c:pt idx="13">
                  <c:v>7.2599999999999998E-2</c:v>
                </c:pt>
                <c:pt idx="14">
                  <c:v>7.4300000000000005E-2</c:v>
                </c:pt>
                <c:pt idx="15">
                  <c:v>7.7899999999999997E-2</c:v>
                </c:pt>
                <c:pt idx="16">
                  <c:v>7.7100000000000002E-2</c:v>
                </c:pt>
                <c:pt idx="17">
                  <c:v>6.8599999999999994E-2</c:v>
                </c:pt>
                <c:pt idx="18">
                  <c:v>5.4199999999999998E-2</c:v>
                </c:pt>
                <c:pt idx="19">
                  <c:v>4.1300000000000003E-2</c:v>
                </c:pt>
                <c:pt idx="20">
                  <c:v>3.2899999999999999E-2</c:v>
                </c:pt>
                <c:pt idx="21">
                  <c:v>2.7699999999999999E-2</c:v>
                </c:pt>
                <c:pt idx="22">
                  <c:v>2.1499999999999998E-2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2-49CF-A250-E23FCC6D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46336"/>
        <c:axId val="74447872"/>
      </c:lineChart>
      <c:catAx>
        <c:axId val="7444633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447872"/>
        <c:crosses val="autoZero"/>
        <c:auto val="1"/>
        <c:lblAlgn val="ctr"/>
        <c:lblOffset val="100"/>
        <c:noMultiLvlLbl val="0"/>
      </c:catAx>
      <c:valAx>
        <c:axId val="744478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44633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55" l="0.25" r="0.25" t="0.750000000000003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92"/>
          <c:w val="0.81524141593509114"/>
          <c:h val="0.47196940795718711"/>
        </c:manualLayout>
      </c:layout>
      <c:lineChart>
        <c:grouping val="standard"/>
        <c:varyColors val="0"/>
        <c:ser>
          <c:idx val="0"/>
          <c:order val="0"/>
          <c:tx>
            <c:strRef>
              <c:f>[31]Sheet1!$H$4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[31]Sheet1!$H$5:$H$16</c:f>
              <c:numCache>
                <c:formatCode>General</c:formatCode>
                <c:ptCount val="12"/>
                <c:pt idx="0">
                  <c:v>1.1406897918170367</c:v>
                </c:pt>
                <c:pt idx="1">
                  <c:v>1.2199436731343494</c:v>
                </c:pt>
                <c:pt idx="2">
                  <c:v>1.2788462899276809</c:v>
                </c:pt>
                <c:pt idx="3">
                  <c:v>1.105987913783099</c:v>
                </c:pt>
                <c:pt idx="4">
                  <c:v>0.92947819810639831</c:v>
                </c:pt>
                <c:pt idx="5">
                  <c:v>0.88591686833948968</c:v>
                </c:pt>
                <c:pt idx="6">
                  <c:v>0.88073706109625105</c:v>
                </c:pt>
                <c:pt idx="7">
                  <c:v>0.8060402779546838</c:v>
                </c:pt>
                <c:pt idx="8">
                  <c:v>0.7823490284323299</c:v>
                </c:pt>
                <c:pt idx="9">
                  <c:v>0.9195714629417342</c:v>
                </c:pt>
                <c:pt idx="10">
                  <c:v>1.0236487920859338</c:v>
                </c:pt>
                <c:pt idx="11">
                  <c:v>1.0267906423810131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2E6-9C3F-CE9A98DE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2672"/>
        <c:axId val="74658560"/>
      </c:lineChart>
      <c:catAx>
        <c:axId val="7465267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658560"/>
        <c:crosses val="autoZero"/>
        <c:auto val="1"/>
        <c:lblAlgn val="ctr"/>
        <c:lblOffset val="100"/>
        <c:noMultiLvlLbl val="0"/>
      </c:catAx>
      <c:valAx>
        <c:axId val="746585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652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[32]Sheet1!$B$5:$B$28</c:f>
              <c:numCache>
                <c:formatCode>General</c:formatCode>
                <c:ptCount val="24"/>
                <c:pt idx="0">
                  <c:v>6.6E-3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2.3E-3</c:v>
                </c:pt>
                <c:pt idx="4">
                  <c:v>4.7999999999999996E-3</c:v>
                </c:pt>
                <c:pt idx="5">
                  <c:v>8.3000000000000001E-3</c:v>
                </c:pt>
                <c:pt idx="6">
                  <c:v>1.9599999999999999E-2</c:v>
                </c:pt>
                <c:pt idx="7">
                  <c:v>3.7900000000000003E-2</c:v>
                </c:pt>
                <c:pt idx="8">
                  <c:v>4.8599999999999997E-2</c:v>
                </c:pt>
                <c:pt idx="9">
                  <c:v>6.0699999999999997E-2</c:v>
                </c:pt>
                <c:pt idx="10">
                  <c:v>6.8599999999999994E-2</c:v>
                </c:pt>
                <c:pt idx="11">
                  <c:v>6.9400000000000003E-2</c:v>
                </c:pt>
                <c:pt idx="12">
                  <c:v>7.0499999999999993E-2</c:v>
                </c:pt>
                <c:pt idx="13">
                  <c:v>7.1800000000000003E-2</c:v>
                </c:pt>
                <c:pt idx="14">
                  <c:v>7.5600000000000001E-2</c:v>
                </c:pt>
                <c:pt idx="15">
                  <c:v>8.2500000000000004E-2</c:v>
                </c:pt>
                <c:pt idx="16">
                  <c:v>8.6099999999999996E-2</c:v>
                </c:pt>
                <c:pt idx="17">
                  <c:v>7.5899999999999995E-2</c:v>
                </c:pt>
                <c:pt idx="18">
                  <c:v>5.6099999999999997E-2</c:v>
                </c:pt>
                <c:pt idx="19">
                  <c:v>4.1599999999999998E-2</c:v>
                </c:pt>
                <c:pt idx="20">
                  <c:v>3.49E-2</c:v>
                </c:pt>
                <c:pt idx="21">
                  <c:v>3.0200000000000001E-2</c:v>
                </c:pt>
                <c:pt idx="22">
                  <c:v>2.52E-2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EC-876E-7E3B16DA4B9E}"/>
            </c:ext>
          </c:extLst>
        </c:ser>
        <c:ser>
          <c:idx val="1"/>
          <c:order val="1"/>
          <c:tx>
            <c:strRef>
              <c:f>[32]Sheet1!$C$4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[32]Sheet1!$C$5:$C$28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2.0999999999999999E-3</c:v>
                </c:pt>
                <c:pt idx="3">
                  <c:v>2.0999999999999999E-3</c:v>
                </c:pt>
                <c:pt idx="4">
                  <c:v>4.4000000000000003E-3</c:v>
                </c:pt>
                <c:pt idx="5">
                  <c:v>1.23E-2</c:v>
                </c:pt>
                <c:pt idx="6">
                  <c:v>3.2399999999999998E-2</c:v>
                </c:pt>
                <c:pt idx="7">
                  <c:v>5.8799999999999998E-2</c:v>
                </c:pt>
                <c:pt idx="8">
                  <c:v>6.7100000000000007E-2</c:v>
                </c:pt>
                <c:pt idx="9">
                  <c:v>6.7900000000000002E-2</c:v>
                </c:pt>
                <c:pt idx="10">
                  <c:v>6.8900000000000003E-2</c:v>
                </c:pt>
                <c:pt idx="11">
                  <c:v>7.3999999999999996E-2</c:v>
                </c:pt>
                <c:pt idx="12">
                  <c:v>7.5200000000000003E-2</c:v>
                </c:pt>
                <c:pt idx="13">
                  <c:v>7.4300000000000005E-2</c:v>
                </c:pt>
                <c:pt idx="14">
                  <c:v>7.4200000000000002E-2</c:v>
                </c:pt>
                <c:pt idx="15">
                  <c:v>7.3700000000000002E-2</c:v>
                </c:pt>
                <c:pt idx="16">
                  <c:v>6.9900000000000004E-2</c:v>
                </c:pt>
                <c:pt idx="17">
                  <c:v>6.2100000000000002E-2</c:v>
                </c:pt>
                <c:pt idx="18">
                  <c:v>5.2400000000000002E-2</c:v>
                </c:pt>
                <c:pt idx="19">
                  <c:v>4.0099999999999997E-2</c:v>
                </c:pt>
                <c:pt idx="20">
                  <c:v>3.0099999999999998E-2</c:v>
                </c:pt>
                <c:pt idx="21">
                  <c:v>2.3599999999999999E-2</c:v>
                </c:pt>
                <c:pt idx="22">
                  <c:v>1.6299999999999999E-2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EC-876E-7E3B16DA4B9E}"/>
            </c:ext>
          </c:extLst>
        </c:ser>
        <c:ser>
          <c:idx val="2"/>
          <c:order val="2"/>
          <c:tx>
            <c:strRef>
              <c:f>[32]Sheet1!$D$4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[32]Sheet1!$D$5:$D$28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3.5999999999999999E-3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4.5999999999999999E-3</c:v>
                </c:pt>
                <c:pt idx="5">
                  <c:v>1.03E-2</c:v>
                </c:pt>
                <c:pt idx="6">
                  <c:v>2.5999999999999999E-2</c:v>
                </c:pt>
                <c:pt idx="7">
                  <c:v>4.8399999999999999E-2</c:v>
                </c:pt>
                <c:pt idx="8">
                  <c:v>5.7799999999999997E-2</c:v>
                </c:pt>
                <c:pt idx="9">
                  <c:v>6.4299999999999996E-2</c:v>
                </c:pt>
                <c:pt idx="10">
                  <c:v>6.8699999999999997E-2</c:v>
                </c:pt>
                <c:pt idx="11">
                  <c:v>7.17E-2</c:v>
                </c:pt>
                <c:pt idx="12">
                  <c:v>7.2800000000000004E-2</c:v>
                </c:pt>
                <c:pt idx="13">
                  <c:v>7.3099999999999998E-2</c:v>
                </c:pt>
                <c:pt idx="14">
                  <c:v>7.4899999999999994E-2</c:v>
                </c:pt>
                <c:pt idx="15">
                  <c:v>7.8100000000000003E-2</c:v>
                </c:pt>
                <c:pt idx="16">
                  <c:v>7.8E-2</c:v>
                </c:pt>
                <c:pt idx="17">
                  <c:v>6.9000000000000006E-2</c:v>
                </c:pt>
                <c:pt idx="18">
                  <c:v>5.4199999999999998E-2</c:v>
                </c:pt>
                <c:pt idx="19">
                  <c:v>4.0800000000000003E-2</c:v>
                </c:pt>
                <c:pt idx="20">
                  <c:v>3.2500000000000001E-2</c:v>
                </c:pt>
                <c:pt idx="21">
                  <c:v>2.69E-2</c:v>
                </c:pt>
                <c:pt idx="22">
                  <c:v>2.0799999999999999E-2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EC-876E-7E3B16DA4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[32]Sheet1!$H$5:$H$16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1.23</c:v>
                </c:pt>
                <c:pt idx="2">
                  <c:v>1.28</c:v>
                </c:pt>
                <c:pt idx="3">
                  <c:v>1.1200000000000001</c:v>
                </c:pt>
                <c:pt idx="4">
                  <c:v>0.96</c:v>
                </c:pt>
                <c:pt idx="5">
                  <c:v>0.87</c:v>
                </c:pt>
                <c:pt idx="6">
                  <c:v>0.92</c:v>
                </c:pt>
                <c:pt idx="7">
                  <c:v>0.83</c:v>
                </c:pt>
                <c:pt idx="8">
                  <c:v>0.7</c:v>
                </c:pt>
                <c:pt idx="9">
                  <c:v>0.94</c:v>
                </c:pt>
                <c:pt idx="10">
                  <c:v>1.0900000000000001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9-4462-B853-3BB10C8DE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[33]Sheet1!$B$5:$B$28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6.6E-3</c:v>
                </c:pt>
                <c:pt idx="2">
                  <c:v>6.3E-3</c:v>
                </c:pt>
                <c:pt idx="3">
                  <c:v>5.7999999999999996E-3</c:v>
                </c:pt>
                <c:pt idx="4">
                  <c:v>9.4000000000000004E-3</c:v>
                </c:pt>
                <c:pt idx="5">
                  <c:v>1.89E-2</c:v>
                </c:pt>
                <c:pt idx="6">
                  <c:v>4.2900000000000001E-2</c:v>
                </c:pt>
                <c:pt idx="7">
                  <c:v>5.3199999999999997E-2</c:v>
                </c:pt>
                <c:pt idx="8">
                  <c:v>5.0700000000000002E-2</c:v>
                </c:pt>
                <c:pt idx="9">
                  <c:v>4.6399999999999997E-2</c:v>
                </c:pt>
                <c:pt idx="10">
                  <c:v>4.7600000000000003E-2</c:v>
                </c:pt>
                <c:pt idx="11">
                  <c:v>5.2499999999999998E-2</c:v>
                </c:pt>
                <c:pt idx="12">
                  <c:v>5.7299999999999997E-2</c:v>
                </c:pt>
                <c:pt idx="13">
                  <c:v>6.0999999999999999E-2</c:v>
                </c:pt>
                <c:pt idx="14">
                  <c:v>6.6100000000000006E-2</c:v>
                </c:pt>
                <c:pt idx="15">
                  <c:v>7.5800000000000006E-2</c:v>
                </c:pt>
                <c:pt idx="16">
                  <c:v>8.8200000000000001E-2</c:v>
                </c:pt>
                <c:pt idx="17">
                  <c:v>9.4399999999999998E-2</c:v>
                </c:pt>
                <c:pt idx="18">
                  <c:v>5.9700000000000003E-2</c:v>
                </c:pt>
                <c:pt idx="19">
                  <c:v>4.3900000000000002E-2</c:v>
                </c:pt>
                <c:pt idx="20">
                  <c:v>3.6499999999999998E-2</c:v>
                </c:pt>
                <c:pt idx="21">
                  <c:v>3.0700000000000002E-2</c:v>
                </c:pt>
                <c:pt idx="22">
                  <c:v>2.2499999999999999E-2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E-4301-9B1A-4DD97C8D5363}"/>
            </c:ext>
          </c:extLst>
        </c:ser>
        <c:ser>
          <c:idx val="1"/>
          <c:order val="1"/>
          <c:tx>
            <c:strRef>
              <c:f>[33]Sheet1!$C$4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[33]Sheet1!$C$5:$C$28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5.8999999999999999E-3</c:v>
                </c:pt>
                <c:pt idx="2">
                  <c:v>5.0000000000000001E-3</c:v>
                </c:pt>
                <c:pt idx="3">
                  <c:v>6.1999999999999998E-3</c:v>
                </c:pt>
                <c:pt idx="4">
                  <c:v>1.14E-2</c:v>
                </c:pt>
                <c:pt idx="5">
                  <c:v>2.7E-2</c:v>
                </c:pt>
                <c:pt idx="6">
                  <c:v>6.8599999999999994E-2</c:v>
                </c:pt>
                <c:pt idx="7">
                  <c:v>8.9899999999999994E-2</c:v>
                </c:pt>
                <c:pt idx="8">
                  <c:v>7.4999999999999997E-2</c:v>
                </c:pt>
                <c:pt idx="9">
                  <c:v>6.0900000000000003E-2</c:v>
                </c:pt>
                <c:pt idx="10">
                  <c:v>5.8400000000000001E-2</c:v>
                </c:pt>
                <c:pt idx="11">
                  <c:v>5.6800000000000003E-2</c:v>
                </c:pt>
                <c:pt idx="12">
                  <c:v>5.8200000000000002E-2</c:v>
                </c:pt>
                <c:pt idx="13">
                  <c:v>5.8500000000000003E-2</c:v>
                </c:pt>
                <c:pt idx="14">
                  <c:v>5.74E-2</c:v>
                </c:pt>
                <c:pt idx="15">
                  <c:v>5.9200000000000003E-2</c:v>
                </c:pt>
                <c:pt idx="16">
                  <c:v>6.3399999999999998E-2</c:v>
                </c:pt>
                <c:pt idx="17">
                  <c:v>6.3100000000000003E-2</c:v>
                </c:pt>
                <c:pt idx="18">
                  <c:v>5.1700000000000003E-2</c:v>
                </c:pt>
                <c:pt idx="19">
                  <c:v>3.6299999999999999E-2</c:v>
                </c:pt>
                <c:pt idx="20">
                  <c:v>2.6700000000000002E-2</c:v>
                </c:pt>
                <c:pt idx="21">
                  <c:v>2.1899999999999999E-2</c:v>
                </c:pt>
                <c:pt idx="22">
                  <c:v>1.7399999999999999E-2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E-4301-9B1A-4DD97C8D5363}"/>
            </c:ext>
          </c:extLst>
        </c:ser>
        <c:ser>
          <c:idx val="2"/>
          <c:order val="2"/>
          <c:tx>
            <c:strRef>
              <c:f>[33]Sheet1!$D$4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[33]Sheet1!$D$5:$D$28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6.3E-3</c:v>
                </c:pt>
                <c:pt idx="2">
                  <c:v>5.5999999999999999E-3</c:v>
                </c:pt>
                <c:pt idx="3">
                  <c:v>6.0000000000000001E-3</c:v>
                </c:pt>
                <c:pt idx="4">
                  <c:v>1.04E-2</c:v>
                </c:pt>
                <c:pt idx="5">
                  <c:v>2.3E-2</c:v>
                </c:pt>
                <c:pt idx="6">
                  <c:v>5.6000000000000001E-2</c:v>
                </c:pt>
                <c:pt idx="7">
                  <c:v>7.1800000000000003E-2</c:v>
                </c:pt>
                <c:pt idx="8">
                  <c:v>6.3E-2</c:v>
                </c:pt>
                <c:pt idx="9">
                  <c:v>5.3800000000000001E-2</c:v>
                </c:pt>
                <c:pt idx="10">
                  <c:v>5.3100000000000001E-2</c:v>
                </c:pt>
                <c:pt idx="11">
                  <c:v>5.4699999999999999E-2</c:v>
                </c:pt>
                <c:pt idx="12">
                  <c:v>5.7799999999999997E-2</c:v>
                </c:pt>
                <c:pt idx="13">
                  <c:v>5.9700000000000003E-2</c:v>
                </c:pt>
                <c:pt idx="14">
                  <c:v>6.1699999999999998E-2</c:v>
                </c:pt>
                <c:pt idx="15">
                  <c:v>6.7299999999999999E-2</c:v>
                </c:pt>
                <c:pt idx="16">
                  <c:v>7.5600000000000001E-2</c:v>
                </c:pt>
                <c:pt idx="17">
                  <c:v>7.85E-2</c:v>
                </c:pt>
                <c:pt idx="18">
                  <c:v>5.57E-2</c:v>
                </c:pt>
                <c:pt idx="19">
                  <c:v>4.0099999999999997E-2</c:v>
                </c:pt>
                <c:pt idx="20">
                  <c:v>3.15E-2</c:v>
                </c:pt>
                <c:pt idx="21">
                  <c:v>2.6200000000000001E-2</c:v>
                </c:pt>
                <c:pt idx="22">
                  <c:v>1.9900000000000001E-2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E-4301-9B1A-4DD97C8D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09568"/>
        <c:axId val="74911104"/>
      </c:lineChart>
      <c:catAx>
        <c:axId val="7490956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911104"/>
        <c:crosses val="autoZero"/>
        <c:auto val="1"/>
        <c:lblAlgn val="ctr"/>
        <c:lblOffset val="100"/>
        <c:noMultiLvlLbl val="0"/>
      </c:catAx>
      <c:valAx>
        <c:axId val="74911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90956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[3]Sheet1!$B$5:$B$28</c:f>
              <c:numCache>
                <c:formatCode>General</c:formatCode>
                <c:ptCount val="24"/>
                <c:pt idx="0">
                  <c:v>2.8999999999999998E-3</c:v>
                </c:pt>
                <c:pt idx="1">
                  <c:v>2E-3</c:v>
                </c:pt>
                <c:pt idx="2">
                  <c:v>1.6999999999999999E-3</c:v>
                </c:pt>
                <c:pt idx="3">
                  <c:v>2.2000000000000001E-3</c:v>
                </c:pt>
                <c:pt idx="4">
                  <c:v>6.1000000000000004E-3</c:v>
                </c:pt>
                <c:pt idx="5">
                  <c:v>1.61E-2</c:v>
                </c:pt>
                <c:pt idx="6">
                  <c:v>4.4299999999999999E-2</c:v>
                </c:pt>
                <c:pt idx="7">
                  <c:v>5.2699999999999997E-2</c:v>
                </c:pt>
                <c:pt idx="8">
                  <c:v>6.4699999999999994E-2</c:v>
                </c:pt>
                <c:pt idx="9">
                  <c:v>7.5700000000000003E-2</c:v>
                </c:pt>
                <c:pt idx="10">
                  <c:v>7.9100000000000004E-2</c:v>
                </c:pt>
                <c:pt idx="11">
                  <c:v>7.7899999999999997E-2</c:v>
                </c:pt>
                <c:pt idx="12">
                  <c:v>7.6999999999999999E-2</c:v>
                </c:pt>
                <c:pt idx="13">
                  <c:v>7.2900000000000006E-2</c:v>
                </c:pt>
                <c:pt idx="14">
                  <c:v>7.2499999999999995E-2</c:v>
                </c:pt>
                <c:pt idx="15">
                  <c:v>7.5800000000000006E-2</c:v>
                </c:pt>
                <c:pt idx="16">
                  <c:v>7.4300000000000005E-2</c:v>
                </c:pt>
                <c:pt idx="17">
                  <c:v>7.1999999999999995E-2</c:v>
                </c:pt>
                <c:pt idx="18">
                  <c:v>4.65E-2</c:v>
                </c:pt>
                <c:pt idx="19">
                  <c:v>3.1399999999999997E-2</c:v>
                </c:pt>
                <c:pt idx="20">
                  <c:v>2.2800000000000001E-2</c:v>
                </c:pt>
                <c:pt idx="21">
                  <c:v>1.52E-2</c:v>
                </c:pt>
                <c:pt idx="22">
                  <c:v>9.4999999999999998E-3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1-4E05-88BC-E7F6EBB0593F}"/>
            </c:ext>
          </c:extLst>
        </c:ser>
        <c:ser>
          <c:idx val="1"/>
          <c:order val="1"/>
          <c:tx>
            <c:strRef>
              <c:f>[3]Sheet1!$C$4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3.3E-3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2.5999999999999999E-3</c:v>
                </c:pt>
                <c:pt idx="5">
                  <c:v>8.0999999999999996E-3</c:v>
                </c:pt>
                <c:pt idx="6">
                  <c:v>2.92E-2</c:v>
                </c:pt>
                <c:pt idx="7">
                  <c:v>4.9700000000000001E-2</c:v>
                </c:pt>
                <c:pt idx="8">
                  <c:v>5.5199999999999999E-2</c:v>
                </c:pt>
                <c:pt idx="9">
                  <c:v>5.7700000000000001E-2</c:v>
                </c:pt>
                <c:pt idx="10">
                  <c:v>6.3E-2</c:v>
                </c:pt>
                <c:pt idx="11">
                  <c:v>7.0800000000000002E-2</c:v>
                </c:pt>
                <c:pt idx="12">
                  <c:v>7.5999999999999998E-2</c:v>
                </c:pt>
                <c:pt idx="13">
                  <c:v>7.6600000000000001E-2</c:v>
                </c:pt>
                <c:pt idx="14">
                  <c:v>0.08</c:v>
                </c:pt>
                <c:pt idx="15">
                  <c:v>7.7799999999999994E-2</c:v>
                </c:pt>
                <c:pt idx="16">
                  <c:v>7.8799999999999995E-2</c:v>
                </c:pt>
                <c:pt idx="17">
                  <c:v>7.4899999999999994E-2</c:v>
                </c:pt>
                <c:pt idx="18">
                  <c:v>5.8400000000000001E-2</c:v>
                </c:pt>
                <c:pt idx="19">
                  <c:v>4.36E-2</c:v>
                </c:pt>
                <c:pt idx="20">
                  <c:v>3.4599999999999999E-2</c:v>
                </c:pt>
                <c:pt idx="21">
                  <c:v>2.5600000000000001E-2</c:v>
                </c:pt>
                <c:pt idx="22">
                  <c:v>1.6E-2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1-4E05-88BC-E7F6EBB0593F}"/>
            </c:ext>
          </c:extLst>
        </c:ser>
        <c:ser>
          <c:idx val="2"/>
          <c:order val="2"/>
          <c:tx>
            <c:strRef>
              <c:f>[3]Sheet1!$D$4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[3]Sheet1!$D$5:$D$28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1.9E-3</c:v>
                </c:pt>
                <c:pt idx="4">
                  <c:v>4.3E-3</c:v>
                </c:pt>
                <c:pt idx="5">
                  <c:v>1.21E-2</c:v>
                </c:pt>
                <c:pt idx="6">
                  <c:v>3.6700000000000003E-2</c:v>
                </c:pt>
                <c:pt idx="7">
                  <c:v>5.1200000000000002E-2</c:v>
                </c:pt>
                <c:pt idx="8">
                  <c:v>5.9900000000000002E-2</c:v>
                </c:pt>
                <c:pt idx="9">
                  <c:v>6.6699999999999995E-2</c:v>
                </c:pt>
                <c:pt idx="10">
                  <c:v>7.1099999999999997E-2</c:v>
                </c:pt>
                <c:pt idx="11">
                  <c:v>7.4399999999999994E-2</c:v>
                </c:pt>
                <c:pt idx="12">
                  <c:v>7.6499999999999999E-2</c:v>
                </c:pt>
                <c:pt idx="13">
                  <c:v>7.4800000000000005E-2</c:v>
                </c:pt>
                <c:pt idx="14">
                  <c:v>7.6200000000000004E-2</c:v>
                </c:pt>
                <c:pt idx="15">
                  <c:v>7.6799999999999993E-2</c:v>
                </c:pt>
                <c:pt idx="16">
                  <c:v>7.6499999999999999E-2</c:v>
                </c:pt>
                <c:pt idx="17">
                  <c:v>7.3400000000000007E-2</c:v>
                </c:pt>
                <c:pt idx="18">
                  <c:v>5.2499999999999998E-2</c:v>
                </c:pt>
                <c:pt idx="19">
                  <c:v>3.7499999999999999E-2</c:v>
                </c:pt>
                <c:pt idx="20">
                  <c:v>2.87E-2</c:v>
                </c:pt>
                <c:pt idx="21">
                  <c:v>2.0400000000000001E-2</c:v>
                </c:pt>
                <c:pt idx="22">
                  <c:v>1.2800000000000001E-2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1-4E05-88BC-E7F6EBB05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50496"/>
        <c:axId val="72252032"/>
      </c:lineChart>
      <c:catAx>
        <c:axId val="722504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252032"/>
        <c:crosses val="autoZero"/>
        <c:auto val="1"/>
        <c:lblAlgn val="ctr"/>
        <c:lblOffset val="100"/>
        <c:noMultiLvlLbl val="0"/>
      </c:catAx>
      <c:valAx>
        <c:axId val="722520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2504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[33]Sheet1!$H$4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[33]Sheet1!$H$5:$H$16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1.07</c:v>
                </c:pt>
                <c:pt idx="2">
                  <c:v>1.08</c:v>
                </c:pt>
                <c:pt idx="3">
                  <c:v>1.04</c:v>
                </c:pt>
                <c:pt idx="4">
                  <c:v>0.99</c:v>
                </c:pt>
                <c:pt idx="5">
                  <c:v>0.96</c:v>
                </c:pt>
                <c:pt idx="6">
                  <c:v>0.97</c:v>
                </c:pt>
                <c:pt idx="7">
                  <c:v>0.98</c:v>
                </c:pt>
                <c:pt idx="8">
                  <c:v>0.98</c:v>
                </c:pt>
                <c:pt idx="9">
                  <c:v>0.98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2-41E3-BBB3-5E1C0828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35296"/>
        <c:axId val="74945280"/>
      </c:lineChart>
      <c:catAx>
        <c:axId val="749352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945280"/>
        <c:crosses val="autoZero"/>
        <c:auto val="1"/>
        <c:lblAlgn val="ctr"/>
        <c:lblOffset val="100"/>
        <c:noMultiLvlLbl val="0"/>
      </c:catAx>
      <c:valAx>
        <c:axId val="7494528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935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[34]Sheet1!$B$5:$B$28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6.7999999999999996E-3</c:v>
                </c:pt>
                <c:pt idx="2">
                  <c:v>6.7000000000000002E-3</c:v>
                </c:pt>
                <c:pt idx="3">
                  <c:v>6.0000000000000001E-3</c:v>
                </c:pt>
                <c:pt idx="4">
                  <c:v>9.1000000000000004E-3</c:v>
                </c:pt>
                <c:pt idx="5">
                  <c:v>1.9199999999999998E-2</c:v>
                </c:pt>
                <c:pt idx="6">
                  <c:v>4.2599999999999999E-2</c:v>
                </c:pt>
                <c:pt idx="7">
                  <c:v>5.4800000000000001E-2</c:v>
                </c:pt>
                <c:pt idx="8">
                  <c:v>5.0900000000000001E-2</c:v>
                </c:pt>
                <c:pt idx="9">
                  <c:v>4.7100000000000003E-2</c:v>
                </c:pt>
                <c:pt idx="10">
                  <c:v>4.8000000000000001E-2</c:v>
                </c:pt>
                <c:pt idx="11">
                  <c:v>5.28E-2</c:v>
                </c:pt>
                <c:pt idx="12">
                  <c:v>5.7200000000000001E-2</c:v>
                </c:pt>
                <c:pt idx="13">
                  <c:v>6.0400000000000002E-2</c:v>
                </c:pt>
                <c:pt idx="14">
                  <c:v>6.5799999999999997E-2</c:v>
                </c:pt>
                <c:pt idx="15">
                  <c:v>7.6300000000000007E-2</c:v>
                </c:pt>
                <c:pt idx="16">
                  <c:v>8.6900000000000005E-2</c:v>
                </c:pt>
                <c:pt idx="17">
                  <c:v>9.3399999999999997E-2</c:v>
                </c:pt>
                <c:pt idx="18">
                  <c:v>5.96E-2</c:v>
                </c:pt>
                <c:pt idx="19">
                  <c:v>4.3499999999999997E-2</c:v>
                </c:pt>
                <c:pt idx="20">
                  <c:v>3.6299999999999999E-2</c:v>
                </c:pt>
                <c:pt idx="21">
                  <c:v>3.04E-2</c:v>
                </c:pt>
                <c:pt idx="22">
                  <c:v>2.2200000000000001E-2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2-45EC-8F8B-BECA0135DBA2}"/>
            </c:ext>
          </c:extLst>
        </c:ser>
        <c:ser>
          <c:idx val="1"/>
          <c:order val="1"/>
          <c:tx>
            <c:strRef>
              <c:f>[34]Sheet1!$C$4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[34]Sheet1!$C$5:$C$28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5.8999999999999999E-3</c:v>
                </c:pt>
                <c:pt idx="2">
                  <c:v>5.1000000000000004E-3</c:v>
                </c:pt>
                <c:pt idx="3">
                  <c:v>6.0000000000000001E-3</c:v>
                </c:pt>
                <c:pt idx="4">
                  <c:v>1.15E-2</c:v>
                </c:pt>
                <c:pt idx="5">
                  <c:v>2.81E-2</c:v>
                </c:pt>
                <c:pt idx="6">
                  <c:v>6.9800000000000001E-2</c:v>
                </c:pt>
                <c:pt idx="7">
                  <c:v>8.9300000000000004E-2</c:v>
                </c:pt>
                <c:pt idx="8">
                  <c:v>7.4899999999999994E-2</c:v>
                </c:pt>
                <c:pt idx="9">
                  <c:v>0.06</c:v>
                </c:pt>
                <c:pt idx="10">
                  <c:v>5.79E-2</c:v>
                </c:pt>
                <c:pt idx="11">
                  <c:v>5.6599999999999998E-2</c:v>
                </c:pt>
                <c:pt idx="12">
                  <c:v>5.79E-2</c:v>
                </c:pt>
                <c:pt idx="13">
                  <c:v>5.8599999999999999E-2</c:v>
                </c:pt>
                <c:pt idx="14">
                  <c:v>5.74E-2</c:v>
                </c:pt>
                <c:pt idx="15">
                  <c:v>5.8900000000000001E-2</c:v>
                </c:pt>
                <c:pt idx="16">
                  <c:v>6.2799999999999995E-2</c:v>
                </c:pt>
                <c:pt idx="17">
                  <c:v>6.1800000000000001E-2</c:v>
                </c:pt>
                <c:pt idx="18">
                  <c:v>5.1999999999999998E-2</c:v>
                </c:pt>
                <c:pt idx="19">
                  <c:v>3.73E-2</c:v>
                </c:pt>
                <c:pt idx="20">
                  <c:v>2.7E-2</c:v>
                </c:pt>
                <c:pt idx="21">
                  <c:v>2.2200000000000001E-2</c:v>
                </c:pt>
                <c:pt idx="22">
                  <c:v>1.78E-2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2-45EC-8F8B-BECA0135DBA2}"/>
            </c:ext>
          </c:extLst>
        </c:ser>
        <c:ser>
          <c:idx val="2"/>
          <c:order val="2"/>
          <c:tx>
            <c:strRef>
              <c:f>[34]Sheet1!$D$4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[34]Sheet1!$D$5:$D$28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6.3E-3</c:v>
                </c:pt>
                <c:pt idx="2">
                  <c:v>5.8999999999999999E-3</c:v>
                </c:pt>
                <c:pt idx="3">
                  <c:v>6.0000000000000001E-3</c:v>
                </c:pt>
                <c:pt idx="4">
                  <c:v>1.03E-2</c:v>
                </c:pt>
                <c:pt idx="5">
                  <c:v>2.3699999999999999E-2</c:v>
                </c:pt>
                <c:pt idx="6">
                  <c:v>5.6399999999999999E-2</c:v>
                </c:pt>
                <c:pt idx="7">
                  <c:v>7.2300000000000003E-2</c:v>
                </c:pt>
                <c:pt idx="8">
                  <c:v>6.3100000000000003E-2</c:v>
                </c:pt>
                <c:pt idx="9">
                  <c:v>5.3600000000000002E-2</c:v>
                </c:pt>
                <c:pt idx="10">
                  <c:v>5.2999999999999999E-2</c:v>
                </c:pt>
                <c:pt idx="11">
                  <c:v>5.4699999999999999E-2</c:v>
                </c:pt>
                <c:pt idx="12">
                  <c:v>5.7599999999999998E-2</c:v>
                </c:pt>
                <c:pt idx="13">
                  <c:v>5.9499999999999997E-2</c:v>
                </c:pt>
                <c:pt idx="14">
                  <c:v>6.1499999999999999E-2</c:v>
                </c:pt>
                <c:pt idx="15">
                  <c:v>6.7500000000000004E-2</c:v>
                </c:pt>
                <c:pt idx="16">
                  <c:v>7.4700000000000003E-2</c:v>
                </c:pt>
                <c:pt idx="17">
                  <c:v>7.7399999999999997E-2</c:v>
                </c:pt>
                <c:pt idx="18">
                  <c:v>5.5800000000000002E-2</c:v>
                </c:pt>
                <c:pt idx="19">
                  <c:v>4.0300000000000002E-2</c:v>
                </c:pt>
                <c:pt idx="20">
                  <c:v>3.1600000000000003E-2</c:v>
                </c:pt>
                <c:pt idx="21">
                  <c:v>2.6200000000000001E-2</c:v>
                </c:pt>
                <c:pt idx="22">
                  <c:v>0.02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2-45EC-8F8B-BECA0135D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[34]Sheet1!$H$5:$H$16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1.05</c:v>
                </c:pt>
                <c:pt idx="2">
                  <c:v>1.0900000000000001</c:v>
                </c:pt>
                <c:pt idx="3">
                  <c:v>1.01</c:v>
                </c:pt>
                <c:pt idx="4">
                  <c:v>0.99</c:v>
                </c:pt>
                <c:pt idx="5">
                  <c:v>0.98</c:v>
                </c:pt>
                <c:pt idx="6">
                  <c:v>0.92</c:v>
                </c:pt>
                <c:pt idx="7">
                  <c:v>0.94</c:v>
                </c:pt>
                <c:pt idx="8">
                  <c:v>0.97</c:v>
                </c:pt>
                <c:pt idx="9">
                  <c:v>1.04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1-4120-92F1-5C17AA224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[35]Sheet1!$H$4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[35]Sheet1!$H$5:$H$16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1.04</c:v>
                </c:pt>
                <c:pt idx="2">
                  <c:v>1.04</c:v>
                </c:pt>
                <c:pt idx="3">
                  <c:v>1.03</c:v>
                </c:pt>
                <c:pt idx="4">
                  <c:v>0.99</c:v>
                </c:pt>
                <c:pt idx="5">
                  <c:v>0.98</c:v>
                </c:pt>
                <c:pt idx="6">
                  <c:v>0.92</c:v>
                </c:pt>
                <c:pt idx="7">
                  <c:v>0.97</c:v>
                </c:pt>
                <c:pt idx="8">
                  <c:v>0.97</c:v>
                </c:pt>
                <c:pt idx="9">
                  <c:v>1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2-43F0-ABD2-68952B539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89952"/>
        <c:axId val="74991488"/>
      </c:lineChart>
      <c:catAx>
        <c:axId val="749899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991488"/>
        <c:crosses val="autoZero"/>
        <c:auto val="1"/>
        <c:lblAlgn val="ctr"/>
        <c:lblOffset val="100"/>
        <c:noMultiLvlLbl val="0"/>
      </c:catAx>
      <c:valAx>
        <c:axId val="749914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98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[33]Sheet1!$B$5:$B$28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6.6E-3</c:v>
                </c:pt>
                <c:pt idx="2">
                  <c:v>6.3E-3</c:v>
                </c:pt>
                <c:pt idx="3">
                  <c:v>5.7999999999999996E-3</c:v>
                </c:pt>
                <c:pt idx="4">
                  <c:v>9.4000000000000004E-3</c:v>
                </c:pt>
                <c:pt idx="5">
                  <c:v>1.89E-2</c:v>
                </c:pt>
                <c:pt idx="6">
                  <c:v>4.2900000000000001E-2</c:v>
                </c:pt>
                <c:pt idx="7">
                  <c:v>5.3199999999999997E-2</c:v>
                </c:pt>
                <c:pt idx="8">
                  <c:v>5.0700000000000002E-2</c:v>
                </c:pt>
                <c:pt idx="9">
                  <c:v>4.6399999999999997E-2</c:v>
                </c:pt>
                <c:pt idx="10">
                  <c:v>4.7600000000000003E-2</c:v>
                </c:pt>
                <c:pt idx="11">
                  <c:v>5.2499999999999998E-2</c:v>
                </c:pt>
                <c:pt idx="12">
                  <c:v>5.7299999999999997E-2</c:v>
                </c:pt>
                <c:pt idx="13">
                  <c:v>6.0999999999999999E-2</c:v>
                </c:pt>
                <c:pt idx="14">
                  <c:v>6.6100000000000006E-2</c:v>
                </c:pt>
                <c:pt idx="15">
                  <c:v>7.5800000000000006E-2</c:v>
                </c:pt>
                <c:pt idx="16">
                  <c:v>8.8200000000000001E-2</c:v>
                </c:pt>
                <c:pt idx="17">
                  <c:v>9.4399999999999998E-2</c:v>
                </c:pt>
                <c:pt idx="18">
                  <c:v>5.9700000000000003E-2</c:v>
                </c:pt>
                <c:pt idx="19">
                  <c:v>4.3900000000000002E-2</c:v>
                </c:pt>
                <c:pt idx="20">
                  <c:v>3.6499999999999998E-2</c:v>
                </c:pt>
                <c:pt idx="21">
                  <c:v>3.0700000000000002E-2</c:v>
                </c:pt>
                <c:pt idx="22">
                  <c:v>2.2499999999999999E-2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5-4407-83C0-658A09690A56}"/>
            </c:ext>
          </c:extLst>
        </c:ser>
        <c:ser>
          <c:idx val="1"/>
          <c:order val="1"/>
          <c:tx>
            <c:strRef>
              <c:f>[33]Sheet1!$C$4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[33]Sheet1!$C$5:$C$28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5.8999999999999999E-3</c:v>
                </c:pt>
                <c:pt idx="2">
                  <c:v>5.0000000000000001E-3</c:v>
                </c:pt>
                <c:pt idx="3">
                  <c:v>6.1999999999999998E-3</c:v>
                </c:pt>
                <c:pt idx="4">
                  <c:v>1.14E-2</c:v>
                </c:pt>
                <c:pt idx="5">
                  <c:v>2.7E-2</c:v>
                </c:pt>
                <c:pt idx="6">
                  <c:v>6.8599999999999994E-2</c:v>
                </c:pt>
                <c:pt idx="7">
                  <c:v>8.9899999999999994E-2</c:v>
                </c:pt>
                <c:pt idx="8">
                  <c:v>7.4999999999999997E-2</c:v>
                </c:pt>
                <c:pt idx="9">
                  <c:v>6.0900000000000003E-2</c:v>
                </c:pt>
                <c:pt idx="10">
                  <c:v>5.8400000000000001E-2</c:v>
                </c:pt>
                <c:pt idx="11">
                  <c:v>5.6800000000000003E-2</c:v>
                </c:pt>
                <c:pt idx="12">
                  <c:v>5.8200000000000002E-2</c:v>
                </c:pt>
                <c:pt idx="13">
                  <c:v>5.8500000000000003E-2</c:v>
                </c:pt>
                <c:pt idx="14">
                  <c:v>5.74E-2</c:v>
                </c:pt>
                <c:pt idx="15">
                  <c:v>5.9200000000000003E-2</c:v>
                </c:pt>
                <c:pt idx="16">
                  <c:v>6.3399999999999998E-2</c:v>
                </c:pt>
                <c:pt idx="17">
                  <c:v>6.3100000000000003E-2</c:v>
                </c:pt>
                <c:pt idx="18">
                  <c:v>5.1700000000000003E-2</c:v>
                </c:pt>
                <c:pt idx="19">
                  <c:v>3.6299999999999999E-2</c:v>
                </c:pt>
                <c:pt idx="20">
                  <c:v>2.6700000000000002E-2</c:v>
                </c:pt>
                <c:pt idx="21">
                  <c:v>2.1899999999999999E-2</c:v>
                </c:pt>
                <c:pt idx="22">
                  <c:v>1.7399999999999999E-2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5-4407-83C0-658A09690A56}"/>
            </c:ext>
          </c:extLst>
        </c:ser>
        <c:ser>
          <c:idx val="2"/>
          <c:order val="2"/>
          <c:tx>
            <c:strRef>
              <c:f>[33]Sheet1!$D$4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[33]Sheet1!$D$5:$D$28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6.3E-3</c:v>
                </c:pt>
                <c:pt idx="2">
                  <c:v>5.5999999999999999E-3</c:v>
                </c:pt>
                <c:pt idx="3">
                  <c:v>6.0000000000000001E-3</c:v>
                </c:pt>
                <c:pt idx="4">
                  <c:v>1.04E-2</c:v>
                </c:pt>
                <c:pt idx="5">
                  <c:v>2.3E-2</c:v>
                </c:pt>
                <c:pt idx="6">
                  <c:v>5.6000000000000001E-2</c:v>
                </c:pt>
                <c:pt idx="7">
                  <c:v>7.1800000000000003E-2</c:v>
                </c:pt>
                <c:pt idx="8">
                  <c:v>6.3E-2</c:v>
                </c:pt>
                <c:pt idx="9">
                  <c:v>5.3800000000000001E-2</c:v>
                </c:pt>
                <c:pt idx="10">
                  <c:v>5.3100000000000001E-2</c:v>
                </c:pt>
                <c:pt idx="11">
                  <c:v>5.4699999999999999E-2</c:v>
                </c:pt>
                <c:pt idx="12">
                  <c:v>5.7799999999999997E-2</c:v>
                </c:pt>
                <c:pt idx="13">
                  <c:v>5.9700000000000003E-2</c:v>
                </c:pt>
                <c:pt idx="14">
                  <c:v>6.1699999999999998E-2</c:v>
                </c:pt>
                <c:pt idx="15">
                  <c:v>6.7299999999999999E-2</c:v>
                </c:pt>
                <c:pt idx="16">
                  <c:v>7.5600000000000001E-2</c:v>
                </c:pt>
                <c:pt idx="17">
                  <c:v>7.85E-2</c:v>
                </c:pt>
                <c:pt idx="18">
                  <c:v>5.57E-2</c:v>
                </c:pt>
                <c:pt idx="19">
                  <c:v>4.0099999999999997E-2</c:v>
                </c:pt>
                <c:pt idx="20">
                  <c:v>3.15E-2</c:v>
                </c:pt>
                <c:pt idx="21">
                  <c:v>2.6200000000000001E-2</c:v>
                </c:pt>
                <c:pt idx="22">
                  <c:v>1.9900000000000001E-2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5-4407-83C0-658A0969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2736"/>
        <c:axId val="75018624"/>
      </c:lineChart>
      <c:catAx>
        <c:axId val="7501273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18624"/>
        <c:crosses val="autoZero"/>
        <c:auto val="1"/>
        <c:lblAlgn val="ctr"/>
        <c:lblOffset val="100"/>
        <c:noMultiLvlLbl val="0"/>
      </c:catAx>
      <c:valAx>
        <c:axId val="75018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01273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[36]Sheet1!$B$5:$B$28</c:f>
              <c:numCache>
                <c:formatCode>General</c:formatCode>
                <c:ptCount val="24"/>
                <c:pt idx="0">
                  <c:v>1.4200000000000001E-2</c:v>
                </c:pt>
                <c:pt idx="1">
                  <c:v>9.2999999999999992E-3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6.1000000000000004E-3</c:v>
                </c:pt>
                <c:pt idx="5">
                  <c:v>1.2699999999999999E-2</c:v>
                </c:pt>
                <c:pt idx="6">
                  <c:v>2.8500000000000001E-2</c:v>
                </c:pt>
                <c:pt idx="7">
                  <c:v>3.9100000000000003E-2</c:v>
                </c:pt>
                <c:pt idx="8">
                  <c:v>3.73E-2</c:v>
                </c:pt>
                <c:pt idx="9">
                  <c:v>3.6400000000000002E-2</c:v>
                </c:pt>
                <c:pt idx="10">
                  <c:v>3.9699999999999999E-2</c:v>
                </c:pt>
                <c:pt idx="11">
                  <c:v>4.4400000000000002E-2</c:v>
                </c:pt>
                <c:pt idx="12">
                  <c:v>5.0799999999999998E-2</c:v>
                </c:pt>
                <c:pt idx="13">
                  <c:v>5.6500000000000002E-2</c:v>
                </c:pt>
                <c:pt idx="14">
                  <c:v>6.5100000000000005E-2</c:v>
                </c:pt>
                <c:pt idx="15">
                  <c:v>7.7200000000000005E-2</c:v>
                </c:pt>
                <c:pt idx="16">
                  <c:v>8.5800000000000001E-2</c:v>
                </c:pt>
                <c:pt idx="17">
                  <c:v>8.8099999999999998E-2</c:v>
                </c:pt>
                <c:pt idx="18">
                  <c:v>8.1299999999999997E-2</c:v>
                </c:pt>
                <c:pt idx="19">
                  <c:v>6.13E-2</c:v>
                </c:pt>
                <c:pt idx="20">
                  <c:v>5.0299999999999997E-2</c:v>
                </c:pt>
                <c:pt idx="21">
                  <c:v>4.41E-2</c:v>
                </c:pt>
                <c:pt idx="22">
                  <c:v>3.5000000000000003E-2</c:v>
                </c:pt>
                <c:pt idx="23">
                  <c:v>2.4400000000000002E-2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9-4F13-8317-D22BF6D76576}"/>
            </c:ext>
          </c:extLst>
        </c:ser>
        <c:ser>
          <c:idx val="1"/>
          <c:order val="1"/>
          <c:tx>
            <c:strRef>
              <c:f>[36]Sheet1!$C$4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[36]Sheet1!$C$5:$C$28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6.3E-3</c:v>
                </c:pt>
                <c:pt idx="2">
                  <c:v>6.4999999999999997E-3</c:v>
                </c:pt>
                <c:pt idx="3">
                  <c:v>0.01</c:v>
                </c:pt>
                <c:pt idx="4">
                  <c:v>1.9400000000000001E-2</c:v>
                </c:pt>
                <c:pt idx="5">
                  <c:v>5.2400000000000002E-2</c:v>
                </c:pt>
                <c:pt idx="6">
                  <c:v>7.4499999999999997E-2</c:v>
                </c:pt>
                <c:pt idx="7">
                  <c:v>7.0599999999999996E-2</c:v>
                </c:pt>
                <c:pt idx="8">
                  <c:v>7.0599999999999996E-2</c:v>
                </c:pt>
                <c:pt idx="9">
                  <c:v>6.1100000000000002E-2</c:v>
                </c:pt>
                <c:pt idx="10">
                  <c:v>5.7099999999999998E-2</c:v>
                </c:pt>
                <c:pt idx="11">
                  <c:v>5.4600000000000003E-2</c:v>
                </c:pt>
                <c:pt idx="12">
                  <c:v>5.4199999999999998E-2</c:v>
                </c:pt>
                <c:pt idx="13">
                  <c:v>5.5599999999999997E-2</c:v>
                </c:pt>
                <c:pt idx="14">
                  <c:v>5.74E-2</c:v>
                </c:pt>
                <c:pt idx="15">
                  <c:v>5.5500000000000001E-2</c:v>
                </c:pt>
                <c:pt idx="16">
                  <c:v>5.6000000000000001E-2</c:v>
                </c:pt>
                <c:pt idx="17">
                  <c:v>5.5599999999999997E-2</c:v>
                </c:pt>
                <c:pt idx="18">
                  <c:v>4.9700000000000001E-2</c:v>
                </c:pt>
                <c:pt idx="19">
                  <c:v>3.8399999999999997E-2</c:v>
                </c:pt>
                <c:pt idx="20">
                  <c:v>2.92E-2</c:v>
                </c:pt>
                <c:pt idx="21">
                  <c:v>2.47E-2</c:v>
                </c:pt>
                <c:pt idx="22">
                  <c:v>1.9199999999999998E-2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9-4F13-8317-D22BF6D76576}"/>
            </c:ext>
          </c:extLst>
        </c:ser>
        <c:ser>
          <c:idx val="2"/>
          <c:order val="2"/>
          <c:tx>
            <c:strRef>
              <c:f>[36]Sheet1!$D$4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[36]Sheet1!$D$5:$D$28</c:f>
              <c:numCache>
                <c:formatCode>General</c:formatCode>
                <c:ptCount val="24"/>
                <c:pt idx="0">
                  <c:v>1.1900000000000001E-2</c:v>
                </c:pt>
                <c:pt idx="1">
                  <c:v>8.0999999999999996E-3</c:v>
                </c:pt>
                <c:pt idx="2">
                  <c:v>6.7999999999999996E-3</c:v>
                </c:pt>
                <c:pt idx="3">
                  <c:v>7.1000000000000004E-3</c:v>
                </c:pt>
                <c:pt idx="4">
                  <c:v>1.15E-2</c:v>
                </c:pt>
                <c:pt idx="5">
                  <c:v>2.8799999999999999E-2</c:v>
                </c:pt>
                <c:pt idx="6">
                  <c:v>4.7199999999999999E-2</c:v>
                </c:pt>
                <c:pt idx="7">
                  <c:v>5.1900000000000002E-2</c:v>
                </c:pt>
                <c:pt idx="8">
                  <c:v>5.0799999999999998E-2</c:v>
                </c:pt>
                <c:pt idx="9">
                  <c:v>4.6399999999999997E-2</c:v>
                </c:pt>
                <c:pt idx="10">
                  <c:v>4.6800000000000001E-2</c:v>
                </c:pt>
                <c:pt idx="11">
                  <c:v>4.8500000000000001E-2</c:v>
                </c:pt>
                <c:pt idx="12">
                  <c:v>5.2200000000000003E-2</c:v>
                </c:pt>
                <c:pt idx="13">
                  <c:v>5.6099999999999997E-2</c:v>
                </c:pt>
                <c:pt idx="14">
                  <c:v>6.2E-2</c:v>
                </c:pt>
                <c:pt idx="15">
                  <c:v>6.8400000000000002E-2</c:v>
                </c:pt>
                <c:pt idx="16">
                  <c:v>7.3700000000000002E-2</c:v>
                </c:pt>
                <c:pt idx="17">
                  <c:v>7.4899999999999994E-2</c:v>
                </c:pt>
                <c:pt idx="18">
                  <c:v>6.8500000000000005E-2</c:v>
                </c:pt>
                <c:pt idx="19">
                  <c:v>5.1999999999999998E-2</c:v>
                </c:pt>
                <c:pt idx="20">
                  <c:v>4.1799999999999997E-2</c:v>
                </c:pt>
                <c:pt idx="21">
                  <c:v>3.6200000000000003E-2</c:v>
                </c:pt>
                <c:pt idx="22">
                  <c:v>2.86E-2</c:v>
                </c:pt>
                <c:pt idx="23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9-4F13-8317-D22BF6D7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[36]Sheet1!$H$5:$H$16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BE6-A86E-F805C31F6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[37]Sheet1!$B$5:$B$28</c:f>
              <c:numCache>
                <c:formatCode>General</c:formatCode>
                <c:ptCount val="24"/>
                <c:pt idx="0">
                  <c:v>1.0999999999999999E-2</c:v>
                </c:pt>
                <c:pt idx="1">
                  <c:v>7.1000000000000004E-3</c:v>
                </c:pt>
                <c:pt idx="2">
                  <c:v>5.1999999999999998E-3</c:v>
                </c:pt>
                <c:pt idx="3">
                  <c:v>3.5000000000000001E-3</c:v>
                </c:pt>
                <c:pt idx="4">
                  <c:v>3.5000000000000001E-3</c:v>
                </c:pt>
                <c:pt idx="5">
                  <c:v>7.7999999999999996E-3</c:v>
                </c:pt>
                <c:pt idx="6">
                  <c:v>2.0500000000000001E-2</c:v>
                </c:pt>
                <c:pt idx="7">
                  <c:v>2.9399999999999999E-2</c:v>
                </c:pt>
                <c:pt idx="8">
                  <c:v>3.5999999999999997E-2</c:v>
                </c:pt>
                <c:pt idx="9">
                  <c:v>3.7400000000000003E-2</c:v>
                </c:pt>
                <c:pt idx="10">
                  <c:v>4.19E-2</c:v>
                </c:pt>
                <c:pt idx="11">
                  <c:v>4.8899999999999999E-2</c:v>
                </c:pt>
                <c:pt idx="12">
                  <c:v>5.6800000000000003E-2</c:v>
                </c:pt>
                <c:pt idx="13">
                  <c:v>6.3399999999999998E-2</c:v>
                </c:pt>
                <c:pt idx="14">
                  <c:v>6.8400000000000002E-2</c:v>
                </c:pt>
                <c:pt idx="15">
                  <c:v>7.9500000000000001E-2</c:v>
                </c:pt>
                <c:pt idx="16">
                  <c:v>9.4E-2</c:v>
                </c:pt>
                <c:pt idx="17">
                  <c:v>9.9599999999999994E-2</c:v>
                </c:pt>
                <c:pt idx="18">
                  <c:v>8.3699999999999997E-2</c:v>
                </c:pt>
                <c:pt idx="19">
                  <c:v>6.0100000000000001E-2</c:v>
                </c:pt>
                <c:pt idx="20">
                  <c:v>4.9599999999999998E-2</c:v>
                </c:pt>
                <c:pt idx="21">
                  <c:v>4.24E-2</c:v>
                </c:pt>
                <c:pt idx="22">
                  <c:v>3.0800000000000001E-2</c:v>
                </c:pt>
                <c:pt idx="23">
                  <c:v>1.9400000000000001E-2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A-4442-8A49-35C278BB6711}"/>
            </c:ext>
          </c:extLst>
        </c:ser>
        <c:ser>
          <c:idx val="1"/>
          <c:order val="1"/>
          <c:tx>
            <c:strRef>
              <c:f>[37]Sheet1!$C$4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[37]Sheet1!$C$5:$C$28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3.7000000000000002E-3</c:v>
                </c:pt>
                <c:pt idx="2">
                  <c:v>3.3999999999999998E-3</c:v>
                </c:pt>
                <c:pt idx="3">
                  <c:v>5.1000000000000004E-3</c:v>
                </c:pt>
                <c:pt idx="4">
                  <c:v>1.1900000000000001E-2</c:v>
                </c:pt>
                <c:pt idx="5">
                  <c:v>3.7600000000000001E-2</c:v>
                </c:pt>
                <c:pt idx="6">
                  <c:v>8.7099999999999997E-2</c:v>
                </c:pt>
                <c:pt idx="7">
                  <c:v>8.9499999999999996E-2</c:v>
                </c:pt>
                <c:pt idx="8">
                  <c:v>7.17E-2</c:v>
                </c:pt>
                <c:pt idx="9">
                  <c:v>6.5699999999999995E-2</c:v>
                </c:pt>
                <c:pt idx="10">
                  <c:v>6.08E-2</c:v>
                </c:pt>
                <c:pt idx="11">
                  <c:v>5.8900000000000001E-2</c:v>
                </c:pt>
                <c:pt idx="12">
                  <c:v>5.8099999999999999E-2</c:v>
                </c:pt>
                <c:pt idx="13">
                  <c:v>5.6899999999999999E-2</c:v>
                </c:pt>
                <c:pt idx="14">
                  <c:v>5.6399999999999999E-2</c:v>
                </c:pt>
                <c:pt idx="15">
                  <c:v>5.4800000000000001E-2</c:v>
                </c:pt>
                <c:pt idx="16">
                  <c:v>5.7299999999999997E-2</c:v>
                </c:pt>
                <c:pt idx="17">
                  <c:v>5.4300000000000001E-2</c:v>
                </c:pt>
                <c:pt idx="18">
                  <c:v>4.7E-2</c:v>
                </c:pt>
                <c:pt idx="19">
                  <c:v>3.7699999999999997E-2</c:v>
                </c:pt>
                <c:pt idx="20">
                  <c:v>2.8299999999999999E-2</c:v>
                </c:pt>
                <c:pt idx="21">
                  <c:v>2.2100000000000002E-2</c:v>
                </c:pt>
                <c:pt idx="22">
                  <c:v>1.6199999999999999E-2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A-4442-8A49-35C278BB6711}"/>
            </c:ext>
          </c:extLst>
        </c:ser>
        <c:ser>
          <c:idx val="2"/>
          <c:order val="2"/>
          <c:tx>
            <c:strRef>
              <c:f>[37]Sheet1!$D$4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[37]Sheet1!$D$5:$D$28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4.3E-3</c:v>
                </c:pt>
                <c:pt idx="3">
                  <c:v>4.3E-3</c:v>
                </c:pt>
                <c:pt idx="4">
                  <c:v>7.7999999999999996E-3</c:v>
                </c:pt>
                <c:pt idx="5">
                  <c:v>2.3E-2</c:v>
                </c:pt>
                <c:pt idx="6">
                  <c:v>5.45E-2</c:v>
                </c:pt>
                <c:pt idx="7">
                  <c:v>6.0100000000000001E-2</c:v>
                </c:pt>
                <c:pt idx="8">
                  <c:v>5.4199999999999998E-2</c:v>
                </c:pt>
                <c:pt idx="9">
                  <c:v>5.1900000000000002E-2</c:v>
                </c:pt>
                <c:pt idx="10">
                  <c:v>5.16E-2</c:v>
                </c:pt>
                <c:pt idx="11">
                  <c:v>5.3999999999999999E-2</c:v>
                </c:pt>
                <c:pt idx="12">
                  <c:v>5.7500000000000002E-2</c:v>
                </c:pt>
                <c:pt idx="13">
                  <c:v>6.0100000000000001E-2</c:v>
                </c:pt>
                <c:pt idx="14">
                  <c:v>6.2300000000000001E-2</c:v>
                </c:pt>
                <c:pt idx="15">
                  <c:v>6.6900000000000001E-2</c:v>
                </c:pt>
                <c:pt idx="16">
                  <c:v>7.5200000000000003E-2</c:v>
                </c:pt>
                <c:pt idx="17">
                  <c:v>7.6499999999999999E-2</c:v>
                </c:pt>
                <c:pt idx="18">
                  <c:v>6.4899999999999999E-2</c:v>
                </c:pt>
                <c:pt idx="19">
                  <c:v>4.87E-2</c:v>
                </c:pt>
                <c:pt idx="20">
                  <c:v>3.8699999999999998E-2</c:v>
                </c:pt>
                <c:pt idx="21">
                  <c:v>3.2000000000000001E-2</c:v>
                </c:pt>
                <c:pt idx="22">
                  <c:v>2.3400000000000001E-2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A-4442-8A49-35C278BB6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1328"/>
        <c:axId val="75172864"/>
      </c:lineChart>
      <c:catAx>
        <c:axId val="751713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172864"/>
        <c:crosses val="autoZero"/>
        <c:auto val="1"/>
        <c:lblAlgn val="ctr"/>
        <c:lblOffset val="100"/>
        <c:noMultiLvlLbl val="0"/>
      </c:catAx>
      <c:valAx>
        <c:axId val="751728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17132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[37]Sheet1!$H$4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[37]Sheet1!$H$5:$H$16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1.04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0.98</c:v>
                </c:pt>
                <c:pt idx="6">
                  <c:v>0.94</c:v>
                </c:pt>
                <c:pt idx="7">
                  <c:v>1.01</c:v>
                </c:pt>
                <c:pt idx="8">
                  <c:v>1</c:v>
                </c:pt>
                <c:pt idx="9">
                  <c:v>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3-4637-B4FA-B3FC97DD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84768"/>
        <c:axId val="75256192"/>
      </c:lineChart>
      <c:catAx>
        <c:axId val="7518476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256192"/>
        <c:crosses val="autoZero"/>
        <c:auto val="1"/>
        <c:lblAlgn val="ctr"/>
        <c:lblOffset val="100"/>
        <c:noMultiLvlLbl val="0"/>
      </c:catAx>
      <c:valAx>
        <c:axId val="7525619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18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[38]Sheet1!$B$5:$B$28</c:f>
              <c:numCache>
                <c:formatCode>General</c:formatCode>
                <c:ptCount val="24"/>
                <c:pt idx="0">
                  <c:v>1.0800000000000001E-2</c:v>
                </c:pt>
                <c:pt idx="1">
                  <c:v>6.7999999999999996E-3</c:v>
                </c:pt>
                <c:pt idx="2">
                  <c:v>5.0000000000000001E-3</c:v>
                </c:pt>
                <c:pt idx="3">
                  <c:v>3.3999999999999998E-3</c:v>
                </c:pt>
                <c:pt idx="4">
                  <c:v>3.7000000000000002E-3</c:v>
                </c:pt>
                <c:pt idx="5">
                  <c:v>7.4999999999999997E-3</c:v>
                </c:pt>
                <c:pt idx="6">
                  <c:v>2.1000000000000001E-2</c:v>
                </c:pt>
                <c:pt idx="7">
                  <c:v>2.9899999999999999E-2</c:v>
                </c:pt>
                <c:pt idx="8">
                  <c:v>3.6799999999999999E-2</c:v>
                </c:pt>
                <c:pt idx="9">
                  <c:v>3.7699999999999997E-2</c:v>
                </c:pt>
                <c:pt idx="10">
                  <c:v>4.2900000000000001E-2</c:v>
                </c:pt>
                <c:pt idx="11">
                  <c:v>4.9399999999999999E-2</c:v>
                </c:pt>
                <c:pt idx="12">
                  <c:v>5.74E-2</c:v>
                </c:pt>
                <c:pt idx="13">
                  <c:v>6.2799999999999995E-2</c:v>
                </c:pt>
                <c:pt idx="14">
                  <c:v>6.8099999999999994E-2</c:v>
                </c:pt>
                <c:pt idx="15">
                  <c:v>7.9500000000000001E-2</c:v>
                </c:pt>
                <c:pt idx="16">
                  <c:v>9.3399999999999997E-2</c:v>
                </c:pt>
                <c:pt idx="17">
                  <c:v>9.8299999999999998E-2</c:v>
                </c:pt>
                <c:pt idx="18">
                  <c:v>8.4000000000000005E-2</c:v>
                </c:pt>
                <c:pt idx="19">
                  <c:v>6.0400000000000002E-2</c:v>
                </c:pt>
                <c:pt idx="20">
                  <c:v>4.99E-2</c:v>
                </c:pt>
                <c:pt idx="21">
                  <c:v>4.24E-2</c:v>
                </c:pt>
                <c:pt idx="22">
                  <c:v>2.9899999999999999E-2</c:v>
                </c:pt>
                <c:pt idx="23">
                  <c:v>1.9099999999999999E-2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7B1-9F18-D83B6787AD17}"/>
            </c:ext>
          </c:extLst>
        </c:ser>
        <c:ser>
          <c:idx val="1"/>
          <c:order val="1"/>
          <c:tx>
            <c:strRef>
              <c:f>[38]Sheet1!$C$4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[38]Sheet1!$C$5:$C$28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3.8E-3</c:v>
                </c:pt>
                <c:pt idx="2">
                  <c:v>3.5000000000000001E-3</c:v>
                </c:pt>
                <c:pt idx="3">
                  <c:v>4.7999999999999996E-3</c:v>
                </c:pt>
                <c:pt idx="4">
                  <c:v>1.2699999999999999E-2</c:v>
                </c:pt>
                <c:pt idx="5">
                  <c:v>3.9800000000000002E-2</c:v>
                </c:pt>
                <c:pt idx="6">
                  <c:v>8.8400000000000006E-2</c:v>
                </c:pt>
                <c:pt idx="7">
                  <c:v>8.6699999999999999E-2</c:v>
                </c:pt>
                <c:pt idx="8">
                  <c:v>7.0499999999999993E-2</c:v>
                </c:pt>
                <c:pt idx="9">
                  <c:v>6.5000000000000002E-2</c:v>
                </c:pt>
                <c:pt idx="10">
                  <c:v>6.0999999999999999E-2</c:v>
                </c:pt>
                <c:pt idx="11">
                  <c:v>5.91E-2</c:v>
                </c:pt>
                <c:pt idx="12">
                  <c:v>5.8099999999999999E-2</c:v>
                </c:pt>
                <c:pt idx="13">
                  <c:v>5.6899999999999999E-2</c:v>
                </c:pt>
                <c:pt idx="14">
                  <c:v>5.6599999999999998E-2</c:v>
                </c:pt>
                <c:pt idx="15">
                  <c:v>5.4100000000000002E-2</c:v>
                </c:pt>
                <c:pt idx="16">
                  <c:v>5.6899999999999999E-2</c:v>
                </c:pt>
                <c:pt idx="17">
                  <c:v>5.3400000000000003E-2</c:v>
                </c:pt>
                <c:pt idx="18">
                  <c:v>4.6899999999999997E-2</c:v>
                </c:pt>
                <c:pt idx="19">
                  <c:v>3.8300000000000001E-2</c:v>
                </c:pt>
                <c:pt idx="20">
                  <c:v>2.92E-2</c:v>
                </c:pt>
                <c:pt idx="21">
                  <c:v>2.2599999999999999E-2</c:v>
                </c:pt>
                <c:pt idx="22">
                  <c:v>1.6400000000000001E-2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7B1-9F18-D83B6787AD17}"/>
            </c:ext>
          </c:extLst>
        </c:ser>
        <c:ser>
          <c:idx val="2"/>
          <c:order val="2"/>
          <c:tx>
            <c:strRef>
              <c:f>[38]Sheet1!$D$4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[38]Sheet1!$D$5:$D$28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4.1000000000000003E-3</c:v>
                </c:pt>
                <c:pt idx="4">
                  <c:v>8.3000000000000001E-3</c:v>
                </c:pt>
                <c:pt idx="5">
                  <c:v>2.4E-2</c:v>
                </c:pt>
                <c:pt idx="6">
                  <c:v>5.5399999999999998E-2</c:v>
                </c:pt>
                <c:pt idx="7">
                  <c:v>5.8900000000000001E-2</c:v>
                </c:pt>
                <c:pt idx="8">
                  <c:v>5.3999999999999999E-2</c:v>
                </c:pt>
                <c:pt idx="9">
                  <c:v>5.16E-2</c:v>
                </c:pt>
                <c:pt idx="10">
                  <c:v>5.2200000000000003E-2</c:v>
                </c:pt>
                <c:pt idx="11">
                  <c:v>5.4300000000000001E-2</c:v>
                </c:pt>
                <c:pt idx="12">
                  <c:v>5.7700000000000001E-2</c:v>
                </c:pt>
                <c:pt idx="13">
                  <c:v>5.9799999999999999E-2</c:v>
                </c:pt>
                <c:pt idx="14">
                  <c:v>6.2199999999999998E-2</c:v>
                </c:pt>
                <c:pt idx="15">
                  <c:v>6.6500000000000004E-2</c:v>
                </c:pt>
                <c:pt idx="16">
                  <c:v>7.4800000000000005E-2</c:v>
                </c:pt>
                <c:pt idx="17">
                  <c:v>7.5399999999999995E-2</c:v>
                </c:pt>
                <c:pt idx="18">
                  <c:v>6.5100000000000005E-2</c:v>
                </c:pt>
                <c:pt idx="19">
                  <c:v>4.9099999999999998E-2</c:v>
                </c:pt>
                <c:pt idx="20">
                  <c:v>3.9300000000000002E-2</c:v>
                </c:pt>
                <c:pt idx="21">
                  <c:v>3.2300000000000002E-2</c:v>
                </c:pt>
                <c:pt idx="22">
                  <c:v>2.3E-2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1-47B1-9F18-D83B6787A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1.22</c:v>
                </c:pt>
                <c:pt idx="2">
                  <c:v>1.23</c:v>
                </c:pt>
                <c:pt idx="3">
                  <c:v>1.0900000000000001</c:v>
                </c:pt>
                <c:pt idx="4">
                  <c:v>0.95</c:v>
                </c:pt>
                <c:pt idx="5">
                  <c:v>0.89</c:v>
                </c:pt>
                <c:pt idx="6">
                  <c:v>0.87</c:v>
                </c:pt>
                <c:pt idx="7">
                  <c:v>0.85</c:v>
                </c:pt>
                <c:pt idx="8">
                  <c:v>0.86</c:v>
                </c:pt>
                <c:pt idx="9">
                  <c:v>0.91</c:v>
                </c:pt>
                <c:pt idx="10">
                  <c:v>0.99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A-48F8-B7A3-03740C62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80320"/>
        <c:axId val="72368128"/>
      </c:lineChart>
      <c:catAx>
        <c:axId val="722803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368128"/>
        <c:crosses val="autoZero"/>
        <c:auto val="1"/>
        <c:lblAlgn val="ctr"/>
        <c:lblOffset val="100"/>
        <c:noMultiLvlLbl val="0"/>
      </c:catAx>
      <c:valAx>
        <c:axId val="7236812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280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[38]Sheet1!$H$5:$H$16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1.03</c:v>
                </c:pt>
                <c:pt idx="2">
                  <c:v>1.07</c:v>
                </c:pt>
                <c:pt idx="3">
                  <c:v>1</c:v>
                </c:pt>
                <c:pt idx="4">
                  <c:v>1.02</c:v>
                </c:pt>
                <c:pt idx="5">
                  <c:v>0.95</c:v>
                </c:pt>
                <c:pt idx="6">
                  <c:v>0.93</c:v>
                </c:pt>
                <c:pt idx="7">
                  <c:v>0.99</c:v>
                </c:pt>
                <c:pt idx="8">
                  <c:v>0.92</c:v>
                </c:pt>
                <c:pt idx="9">
                  <c:v>1.04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547-86AD-E1BF557FB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[39]Sheet1!$B$5:$B$28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1.6000000000000001E-3</c:v>
                </c:pt>
                <c:pt idx="4">
                  <c:v>1.8E-3</c:v>
                </c:pt>
                <c:pt idx="5">
                  <c:v>4.7999999999999996E-3</c:v>
                </c:pt>
                <c:pt idx="6">
                  <c:v>1.29E-2</c:v>
                </c:pt>
                <c:pt idx="7">
                  <c:v>3.0599999999999999E-2</c:v>
                </c:pt>
                <c:pt idx="8">
                  <c:v>4.4299999999999999E-2</c:v>
                </c:pt>
                <c:pt idx="9">
                  <c:v>5.04E-2</c:v>
                </c:pt>
                <c:pt idx="10">
                  <c:v>6.1100000000000002E-2</c:v>
                </c:pt>
                <c:pt idx="11">
                  <c:v>7.0499999999999993E-2</c:v>
                </c:pt>
                <c:pt idx="12">
                  <c:v>7.6899999999999996E-2</c:v>
                </c:pt>
                <c:pt idx="13">
                  <c:v>7.7299999999999994E-2</c:v>
                </c:pt>
                <c:pt idx="14">
                  <c:v>7.9000000000000001E-2</c:v>
                </c:pt>
                <c:pt idx="15">
                  <c:v>8.6900000000000005E-2</c:v>
                </c:pt>
                <c:pt idx="16">
                  <c:v>8.9099999999999999E-2</c:v>
                </c:pt>
                <c:pt idx="17">
                  <c:v>8.9200000000000002E-2</c:v>
                </c:pt>
                <c:pt idx="18">
                  <c:v>6.3600000000000004E-2</c:v>
                </c:pt>
                <c:pt idx="19">
                  <c:v>4.6600000000000003E-2</c:v>
                </c:pt>
                <c:pt idx="20">
                  <c:v>3.7400000000000003E-2</c:v>
                </c:pt>
                <c:pt idx="21">
                  <c:v>3.09E-2</c:v>
                </c:pt>
                <c:pt idx="22">
                  <c:v>2.06E-2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1-4588-BA16-9CBA27EB526B}"/>
            </c:ext>
          </c:extLst>
        </c:ser>
        <c:ser>
          <c:idx val="1"/>
          <c:order val="1"/>
          <c:tx>
            <c:strRef>
              <c:f>[39]Sheet1!$C$4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[39]Sheet1!$C$5:$C$28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1.11E-2</c:v>
                </c:pt>
                <c:pt idx="6">
                  <c:v>3.5999999999999997E-2</c:v>
                </c:pt>
                <c:pt idx="7">
                  <c:v>6.1199999999999997E-2</c:v>
                </c:pt>
                <c:pt idx="8">
                  <c:v>7.3599999999999999E-2</c:v>
                </c:pt>
                <c:pt idx="9">
                  <c:v>6.8000000000000005E-2</c:v>
                </c:pt>
                <c:pt idx="10">
                  <c:v>7.2400000000000006E-2</c:v>
                </c:pt>
                <c:pt idx="11">
                  <c:v>7.6799999999999993E-2</c:v>
                </c:pt>
                <c:pt idx="12">
                  <c:v>8.0199999999999994E-2</c:v>
                </c:pt>
                <c:pt idx="13">
                  <c:v>7.51E-2</c:v>
                </c:pt>
                <c:pt idx="14">
                  <c:v>7.1300000000000002E-2</c:v>
                </c:pt>
                <c:pt idx="15">
                  <c:v>6.8099999999999994E-2</c:v>
                </c:pt>
                <c:pt idx="16">
                  <c:v>6.6500000000000004E-2</c:v>
                </c:pt>
                <c:pt idx="17">
                  <c:v>6.6199999999999995E-2</c:v>
                </c:pt>
                <c:pt idx="18">
                  <c:v>5.2400000000000002E-2</c:v>
                </c:pt>
                <c:pt idx="19">
                  <c:v>3.6600000000000001E-2</c:v>
                </c:pt>
                <c:pt idx="20">
                  <c:v>2.6800000000000001E-2</c:v>
                </c:pt>
                <c:pt idx="21">
                  <c:v>2.24E-2</c:v>
                </c:pt>
                <c:pt idx="22">
                  <c:v>1.49E-2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1-4588-BA16-9CBA27EB526B}"/>
            </c:ext>
          </c:extLst>
        </c:ser>
        <c:ser>
          <c:idx val="2"/>
          <c:order val="2"/>
          <c:tx>
            <c:strRef>
              <c:f>[39]Sheet1!$D$4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[39]Sheet1!$D$5:$D$28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1.6000000000000001E-3</c:v>
                </c:pt>
                <c:pt idx="4">
                  <c:v>2.5000000000000001E-3</c:v>
                </c:pt>
                <c:pt idx="5">
                  <c:v>7.7999999999999996E-3</c:v>
                </c:pt>
                <c:pt idx="6">
                  <c:v>2.4E-2</c:v>
                </c:pt>
                <c:pt idx="7">
                  <c:v>4.53E-2</c:v>
                </c:pt>
                <c:pt idx="8">
                  <c:v>5.8400000000000001E-2</c:v>
                </c:pt>
                <c:pt idx="9">
                  <c:v>5.8799999999999998E-2</c:v>
                </c:pt>
                <c:pt idx="10">
                  <c:v>6.6500000000000004E-2</c:v>
                </c:pt>
                <c:pt idx="11">
                  <c:v>7.3499999999999996E-2</c:v>
                </c:pt>
                <c:pt idx="12">
                  <c:v>7.85E-2</c:v>
                </c:pt>
                <c:pt idx="13">
                  <c:v>7.6300000000000007E-2</c:v>
                </c:pt>
                <c:pt idx="14">
                  <c:v>7.5300000000000006E-2</c:v>
                </c:pt>
                <c:pt idx="15">
                  <c:v>7.7899999999999997E-2</c:v>
                </c:pt>
                <c:pt idx="16">
                  <c:v>7.8299999999999995E-2</c:v>
                </c:pt>
                <c:pt idx="17">
                  <c:v>7.8200000000000006E-2</c:v>
                </c:pt>
                <c:pt idx="18">
                  <c:v>5.8200000000000002E-2</c:v>
                </c:pt>
                <c:pt idx="19">
                  <c:v>4.1799999999999997E-2</c:v>
                </c:pt>
                <c:pt idx="20">
                  <c:v>3.2300000000000002E-2</c:v>
                </c:pt>
                <c:pt idx="21">
                  <c:v>2.6800000000000001E-2</c:v>
                </c:pt>
                <c:pt idx="22">
                  <c:v>1.7899999999999999E-2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1-4588-BA16-9CBA27EB5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94208"/>
        <c:axId val="75295744"/>
      </c:lineChart>
      <c:catAx>
        <c:axId val="7529420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295744"/>
        <c:crosses val="autoZero"/>
        <c:auto val="1"/>
        <c:lblAlgn val="ctr"/>
        <c:lblOffset val="100"/>
        <c:noMultiLvlLbl val="0"/>
      </c:catAx>
      <c:valAx>
        <c:axId val="752957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29420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[39]Sheet1!$H$4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[39]Sheet1!$H$5:$H$16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1.22</c:v>
                </c:pt>
                <c:pt idx="2">
                  <c:v>1.2</c:v>
                </c:pt>
                <c:pt idx="3">
                  <c:v>1.08</c:v>
                </c:pt>
                <c:pt idx="4">
                  <c:v>0.92</c:v>
                </c:pt>
                <c:pt idx="5">
                  <c:v>0.85</c:v>
                </c:pt>
                <c:pt idx="6">
                  <c:v>0.84</c:v>
                </c:pt>
                <c:pt idx="7">
                  <c:v>0.85</c:v>
                </c:pt>
                <c:pt idx="8">
                  <c:v>0.85</c:v>
                </c:pt>
                <c:pt idx="9">
                  <c:v>0.96</c:v>
                </c:pt>
                <c:pt idx="10">
                  <c:v>1.08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5-4FEE-A800-65EE330F4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36320"/>
        <c:axId val="75346304"/>
      </c:lineChart>
      <c:catAx>
        <c:axId val="753363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346304"/>
        <c:crosses val="autoZero"/>
        <c:auto val="1"/>
        <c:lblAlgn val="ctr"/>
        <c:lblOffset val="100"/>
        <c:noMultiLvlLbl val="0"/>
      </c:catAx>
      <c:valAx>
        <c:axId val="7534630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336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[40]Sheet1!$B$5:$B$28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3.0999999999999999E-3</c:v>
                </c:pt>
                <c:pt idx="3">
                  <c:v>1.5E-3</c:v>
                </c:pt>
                <c:pt idx="4">
                  <c:v>1.9E-3</c:v>
                </c:pt>
                <c:pt idx="5">
                  <c:v>4.4999999999999997E-3</c:v>
                </c:pt>
                <c:pt idx="6">
                  <c:v>1.34E-2</c:v>
                </c:pt>
                <c:pt idx="7">
                  <c:v>3.1199999999999999E-2</c:v>
                </c:pt>
                <c:pt idx="8">
                  <c:v>4.4600000000000001E-2</c:v>
                </c:pt>
                <c:pt idx="9">
                  <c:v>5.0599999999999999E-2</c:v>
                </c:pt>
                <c:pt idx="10">
                  <c:v>6.0600000000000001E-2</c:v>
                </c:pt>
                <c:pt idx="11">
                  <c:v>7.0300000000000001E-2</c:v>
                </c:pt>
                <c:pt idx="12">
                  <c:v>7.7100000000000002E-2</c:v>
                </c:pt>
                <c:pt idx="13">
                  <c:v>7.7100000000000002E-2</c:v>
                </c:pt>
                <c:pt idx="14">
                  <c:v>7.8200000000000006E-2</c:v>
                </c:pt>
                <c:pt idx="15">
                  <c:v>8.5500000000000007E-2</c:v>
                </c:pt>
                <c:pt idx="16">
                  <c:v>8.8499999999999995E-2</c:v>
                </c:pt>
                <c:pt idx="17">
                  <c:v>8.8400000000000006E-2</c:v>
                </c:pt>
                <c:pt idx="18">
                  <c:v>6.4399999999999999E-2</c:v>
                </c:pt>
                <c:pt idx="19">
                  <c:v>4.6699999999999998E-2</c:v>
                </c:pt>
                <c:pt idx="20">
                  <c:v>3.8100000000000002E-2</c:v>
                </c:pt>
                <c:pt idx="21">
                  <c:v>3.1199999999999999E-2</c:v>
                </c:pt>
                <c:pt idx="22">
                  <c:v>2.0899999999999998E-2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1-4186-A9C6-8D308C465821}"/>
            </c:ext>
          </c:extLst>
        </c:ser>
        <c:ser>
          <c:idx val="1"/>
          <c:order val="1"/>
          <c:tx>
            <c:strRef>
              <c:f>[40]Sheet1!$C$4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[40]Sheet1!$C$5:$C$28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1.8E-3</c:v>
                </c:pt>
                <c:pt idx="3">
                  <c:v>1.6000000000000001E-3</c:v>
                </c:pt>
                <c:pt idx="4">
                  <c:v>2.8E-3</c:v>
                </c:pt>
                <c:pt idx="5">
                  <c:v>1.0800000000000001E-2</c:v>
                </c:pt>
                <c:pt idx="6">
                  <c:v>3.56E-2</c:v>
                </c:pt>
                <c:pt idx="7">
                  <c:v>6.0699999999999997E-2</c:v>
                </c:pt>
                <c:pt idx="8">
                  <c:v>7.3099999999999998E-2</c:v>
                </c:pt>
                <c:pt idx="9">
                  <c:v>6.7900000000000002E-2</c:v>
                </c:pt>
                <c:pt idx="10">
                  <c:v>7.17E-2</c:v>
                </c:pt>
                <c:pt idx="11">
                  <c:v>7.5899999999999995E-2</c:v>
                </c:pt>
                <c:pt idx="12">
                  <c:v>7.9799999999999996E-2</c:v>
                </c:pt>
                <c:pt idx="13">
                  <c:v>7.4399999999999994E-2</c:v>
                </c:pt>
                <c:pt idx="14">
                  <c:v>7.0900000000000005E-2</c:v>
                </c:pt>
                <c:pt idx="15">
                  <c:v>6.8599999999999994E-2</c:v>
                </c:pt>
                <c:pt idx="16">
                  <c:v>6.6600000000000006E-2</c:v>
                </c:pt>
                <c:pt idx="17">
                  <c:v>6.7299999999999999E-2</c:v>
                </c:pt>
                <c:pt idx="18">
                  <c:v>5.28E-2</c:v>
                </c:pt>
                <c:pt idx="19">
                  <c:v>3.6499999999999998E-2</c:v>
                </c:pt>
                <c:pt idx="20">
                  <c:v>2.81E-2</c:v>
                </c:pt>
                <c:pt idx="21">
                  <c:v>2.3300000000000001E-2</c:v>
                </c:pt>
                <c:pt idx="22">
                  <c:v>1.5599999999999999E-2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1-4186-A9C6-8D308C465821}"/>
            </c:ext>
          </c:extLst>
        </c:ser>
        <c:ser>
          <c:idx val="2"/>
          <c:order val="2"/>
          <c:tx>
            <c:strRef>
              <c:f>[40]Sheet1!$D$4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[40]Sheet1!$D$5:$D$28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1.6000000000000001E-3</c:v>
                </c:pt>
                <c:pt idx="4">
                  <c:v>2.3E-3</c:v>
                </c:pt>
                <c:pt idx="5">
                  <c:v>7.4999999999999997E-3</c:v>
                </c:pt>
                <c:pt idx="6">
                  <c:v>2.3900000000000001E-2</c:v>
                </c:pt>
                <c:pt idx="7">
                  <c:v>4.5199999999999997E-2</c:v>
                </c:pt>
                <c:pt idx="8">
                  <c:v>5.8099999999999999E-2</c:v>
                </c:pt>
                <c:pt idx="9">
                  <c:v>5.8799999999999998E-2</c:v>
                </c:pt>
                <c:pt idx="10">
                  <c:v>6.59E-2</c:v>
                </c:pt>
                <c:pt idx="11">
                  <c:v>7.2900000000000006E-2</c:v>
                </c:pt>
                <c:pt idx="12">
                  <c:v>7.8399999999999997E-2</c:v>
                </c:pt>
                <c:pt idx="13">
                  <c:v>7.5800000000000006E-2</c:v>
                </c:pt>
                <c:pt idx="14">
                  <c:v>7.4700000000000003E-2</c:v>
                </c:pt>
                <c:pt idx="15">
                  <c:v>7.7499999999999999E-2</c:v>
                </c:pt>
                <c:pt idx="16">
                  <c:v>7.8200000000000006E-2</c:v>
                </c:pt>
                <c:pt idx="17">
                  <c:v>7.8399999999999997E-2</c:v>
                </c:pt>
                <c:pt idx="18">
                  <c:v>5.8900000000000001E-2</c:v>
                </c:pt>
                <c:pt idx="19">
                  <c:v>4.19E-2</c:v>
                </c:pt>
                <c:pt idx="20">
                  <c:v>3.3399999999999999E-2</c:v>
                </c:pt>
                <c:pt idx="21">
                  <c:v>2.75E-2</c:v>
                </c:pt>
                <c:pt idx="22">
                  <c:v>1.84E-2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1-4186-A9C6-8D308C46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[40]Sheet1!$H$5:$H$16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8-48B3-8F0F-5EDCEA313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[41]Sheet1!$B$5:$B$28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5.8999999999999999E-3</c:v>
                </c:pt>
                <c:pt idx="2">
                  <c:v>4.5999999999999999E-3</c:v>
                </c:pt>
                <c:pt idx="3">
                  <c:v>3.3999999999999998E-3</c:v>
                </c:pt>
                <c:pt idx="4">
                  <c:v>3.5000000000000001E-3</c:v>
                </c:pt>
                <c:pt idx="5">
                  <c:v>7.7999999999999996E-3</c:v>
                </c:pt>
                <c:pt idx="6">
                  <c:v>2.4500000000000001E-2</c:v>
                </c:pt>
                <c:pt idx="7">
                  <c:v>4.5499999999999999E-2</c:v>
                </c:pt>
                <c:pt idx="8">
                  <c:v>4.9799999999999997E-2</c:v>
                </c:pt>
                <c:pt idx="9">
                  <c:v>5.2600000000000001E-2</c:v>
                </c:pt>
                <c:pt idx="10">
                  <c:v>5.6800000000000003E-2</c:v>
                </c:pt>
                <c:pt idx="11">
                  <c:v>6.0499999999999998E-2</c:v>
                </c:pt>
                <c:pt idx="12">
                  <c:v>6.2899999999999998E-2</c:v>
                </c:pt>
                <c:pt idx="13">
                  <c:v>6.3799999999999996E-2</c:v>
                </c:pt>
                <c:pt idx="14">
                  <c:v>6.8000000000000005E-2</c:v>
                </c:pt>
                <c:pt idx="15">
                  <c:v>7.4700000000000003E-2</c:v>
                </c:pt>
                <c:pt idx="16">
                  <c:v>8.1000000000000003E-2</c:v>
                </c:pt>
                <c:pt idx="17">
                  <c:v>8.6900000000000005E-2</c:v>
                </c:pt>
                <c:pt idx="18">
                  <c:v>6.8099999999999994E-2</c:v>
                </c:pt>
                <c:pt idx="19">
                  <c:v>4.82E-2</c:v>
                </c:pt>
                <c:pt idx="20">
                  <c:v>3.9800000000000002E-2</c:v>
                </c:pt>
                <c:pt idx="21">
                  <c:v>3.78E-2</c:v>
                </c:pt>
                <c:pt idx="22">
                  <c:v>2.8000000000000001E-2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6-4F7A-86C4-38CF2EC935B2}"/>
            </c:ext>
          </c:extLst>
        </c:ser>
        <c:ser>
          <c:idx val="1"/>
          <c:order val="1"/>
          <c:tx>
            <c:strRef>
              <c:f>[41]Sheet1!$C$4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[41]Sheet1!$C$5:$C$28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4.1000000000000003E-3</c:v>
                </c:pt>
                <c:pt idx="4">
                  <c:v>6.3E-3</c:v>
                </c:pt>
                <c:pt idx="5">
                  <c:v>1.8499999999999999E-2</c:v>
                </c:pt>
                <c:pt idx="6">
                  <c:v>4.8500000000000001E-2</c:v>
                </c:pt>
                <c:pt idx="7">
                  <c:v>7.7600000000000002E-2</c:v>
                </c:pt>
                <c:pt idx="8">
                  <c:v>7.8E-2</c:v>
                </c:pt>
                <c:pt idx="9">
                  <c:v>6.8599999999999994E-2</c:v>
                </c:pt>
                <c:pt idx="10">
                  <c:v>6.6400000000000001E-2</c:v>
                </c:pt>
                <c:pt idx="11">
                  <c:v>6.6000000000000003E-2</c:v>
                </c:pt>
                <c:pt idx="12">
                  <c:v>6.4000000000000001E-2</c:v>
                </c:pt>
                <c:pt idx="13">
                  <c:v>6.0900000000000003E-2</c:v>
                </c:pt>
                <c:pt idx="14">
                  <c:v>5.9799999999999999E-2</c:v>
                </c:pt>
                <c:pt idx="15">
                  <c:v>6.1100000000000002E-2</c:v>
                </c:pt>
                <c:pt idx="16">
                  <c:v>6.3200000000000006E-2</c:v>
                </c:pt>
                <c:pt idx="17">
                  <c:v>6.3600000000000004E-2</c:v>
                </c:pt>
                <c:pt idx="18">
                  <c:v>5.2900000000000003E-2</c:v>
                </c:pt>
                <c:pt idx="19">
                  <c:v>3.9699999999999999E-2</c:v>
                </c:pt>
                <c:pt idx="20">
                  <c:v>3.0200000000000001E-2</c:v>
                </c:pt>
                <c:pt idx="21">
                  <c:v>2.4799999999999999E-2</c:v>
                </c:pt>
                <c:pt idx="22">
                  <c:v>1.83E-2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6-4F7A-86C4-38CF2EC935B2}"/>
            </c:ext>
          </c:extLst>
        </c:ser>
        <c:ser>
          <c:idx val="2"/>
          <c:order val="2"/>
          <c:tx>
            <c:strRef>
              <c:f>[41]Sheet1!$D$4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[41]Sheet1!$D$5:$D$28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3.5000000000000001E-3</c:v>
                </c:pt>
                <c:pt idx="4">
                  <c:v>4.5999999999999999E-3</c:v>
                </c:pt>
                <c:pt idx="5">
                  <c:v>1.21E-2</c:v>
                </c:pt>
                <c:pt idx="6">
                  <c:v>3.3799999999999997E-2</c:v>
                </c:pt>
                <c:pt idx="7">
                  <c:v>5.74E-2</c:v>
                </c:pt>
                <c:pt idx="8">
                  <c:v>6.0400000000000002E-2</c:v>
                </c:pt>
                <c:pt idx="9">
                  <c:v>5.8099999999999999E-2</c:v>
                </c:pt>
                <c:pt idx="10">
                  <c:v>5.9700000000000003E-2</c:v>
                </c:pt>
                <c:pt idx="11">
                  <c:v>6.4500000000000002E-2</c:v>
                </c:pt>
                <c:pt idx="12">
                  <c:v>6.6100000000000006E-2</c:v>
                </c:pt>
                <c:pt idx="13">
                  <c:v>6.6199999999999995E-2</c:v>
                </c:pt>
                <c:pt idx="14">
                  <c:v>6.8699999999999997E-2</c:v>
                </c:pt>
                <c:pt idx="15">
                  <c:v>7.3400000000000007E-2</c:v>
                </c:pt>
                <c:pt idx="16">
                  <c:v>7.6499999999999999E-2</c:v>
                </c:pt>
                <c:pt idx="17">
                  <c:v>7.8100000000000003E-2</c:v>
                </c:pt>
                <c:pt idx="18">
                  <c:v>5.96E-2</c:v>
                </c:pt>
                <c:pt idx="19">
                  <c:v>4.2000000000000003E-2</c:v>
                </c:pt>
                <c:pt idx="20">
                  <c:v>3.3300000000000003E-2</c:v>
                </c:pt>
                <c:pt idx="21">
                  <c:v>2.9700000000000001E-2</c:v>
                </c:pt>
                <c:pt idx="22">
                  <c:v>2.1999999999999999E-2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6-4F7A-86C4-38CF2EC9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26688"/>
        <c:axId val="75828224"/>
      </c:lineChart>
      <c:catAx>
        <c:axId val="7582668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828224"/>
        <c:crosses val="autoZero"/>
        <c:auto val="1"/>
        <c:lblAlgn val="ctr"/>
        <c:lblOffset val="100"/>
        <c:noMultiLvlLbl val="0"/>
      </c:catAx>
      <c:valAx>
        <c:axId val="758282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82668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[41]Sheet1!$H$4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0.064499974</c:v>
                </c:pt>
              </c:strCache>
            </c:strRef>
          </c:cat>
          <c:val>
            <c:numRef>
              <c:f>[41]Sheet1!$H$5:$H$16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1.1499999999999999</c:v>
                </c:pt>
                <c:pt idx="2">
                  <c:v>1.1399999999999999</c:v>
                </c:pt>
                <c:pt idx="3">
                  <c:v>0.96</c:v>
                </c:pt>
                <c:pt idx="4">
                  <c:v>0.97</c:v>
                </c:pt>
                <c:pt idx="5">
                  <c:v>0.86</c:v>
                </c:pt>
                <c:pt idx="6">
                  <c:v>0.87</c:v>
                </c:pt>
                <c:pt idx="7">
                  <c:v>0.92</c:v>
                </c:pt>
                <c:pt idx="8">
                  <c:v>0.84</c:v>
                </c:pt>
                <c:pt idx="9">
                  <c:v>0.99</c:v>
                </c:pt>
                <c:pt idx="10">
                  <c:v>0.86</c:v>
                </c:pt>
                <c:pt idx="11">
                  <c:v>6.4499974250793457E-2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3-433E-BD37-98EE4C505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68416"/>
        <c:axId val="75882496"/>
      </c:lineChart>
      <c:catAx>
        <c:axId val="758684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882496"/>
        <c:crosses val="autoZero"/>
        <c:auto val="1"/>
        <c:lblAlgn val="ctr"/>
        <c:lblOffset val="100"/>
        <c:noMultiLvlLbl val="0"/>
      </c:catAx>
      <c:valAx>
        <c:axId val="758824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868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[42]Sheet1!$B$5:$B$28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5.1000000000000004E-3</c:v>
                </c:pt>
                <c:pt idx="2">
                  <c:v>3.5999999999999999E-3</c:v>
                </c:pt>
                <c:pt idx="3">
                  <c:v>2.0999999999999999E-3</c:v>
                </c:pt>
                <c:pt idx="4">
                  <c:v>2.7000000000000001E-3</c:v>
                </c:pt>
                <c:pt idx="5">
                  <c:v>6.6E-3</c:v>
                </c:pt>
                <c:pt idx="6">
                  <c:v>2.3E-2</c:v>
                </c:pt>
                <c:pt idx="7">
                  <c:v>4.19E-2</c:v>
                </c:pt>
                <c:pt idx="8">
                  <c:v>4.5999999999999999E-2</c:v>
                </c:pt>
                <c:pt idx="9">
                  <c:v>4.7899999999999998E-2</c:v>
                </c:pt>
                <c:pt idx="10">
                  <c:v>5.1299999999999998E-2</c:v>
                </c:pt>
                <c:pt idx="11">
                  <c:v>5.8900000000000001E-2</c:v>
                </c:pt>
                <c:pt idx="12">
                  <c:v>6.5000000000000002E-2</c:v>
                </c:pt>
                <c:pt idx="13">
                  <c:v>6.7599999999999993E-2</c:v>
                </c:pt>
                <c:pt idx="14">
                  <c:v>7.3099999999999998E-2</c:v>
                </c:pt>
                <c:pt idx="15">
                  <c:v>8.0600000000000005E-2</c:v>
                </c:pt>
                <c:pt idx="16">
                  <c:v>9.01E-2</c:v>
                </c:pt>
                <c:pt idx="17">
                  <c:v>9.5799999999999996E-2</c:v>
                </c:pt>
                <c:pt idx="18">
                  <c:v>7.1099999999999997E-2</c:v>
                </c:pt>
                <c:pt idx="19">
                  <c:v>4.6699999999999998E-2</c:v>
                </c:pt>
                <c:pt idx="20">
                  <c:v>3.7600000000000001E-2</c:v>
                </c:pt>
                <c:pt idx="21">
                  <c:v>3.4599999999999999E-2</c:v>
                </c:pt>
                <c:pt idx="22">
                  <c:v>2.5399999999999999E-2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7-4C06-A1E0-F576515581C4}"/>
            </c:ext>
          </c:extLst>
        </c:ser>
        <c:ser>
          <c:idx val="1"/>
          <c:order val="1"/>
          <c:tx>
            <c:strRef>
              <c:f>[42]Sheet1!$C$4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[42]Sheet1!$C$5:$C$28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2.8E-3</c:v>
                </c:pt>
                <c:pt idx="4">
                  <c:v>4.7999999999999996E-3</c:v>
                </c:pt>
                <c:pt idx="5">
                  <c:v>1.6799999999999999E-2</c:v>
                </c:pt>
                <c:pt idx="6">
                  <c:v>4.7199999999999999E-2</c:v>
                </c:pt>
                <c:pt idx="7">
                  <c:v>7.8600000000000003E-2</c:v>
                </c:pt>
                <c:pt idx="8">
                  <c:v>7.9000000000000001E-2</c:v>
                </c:pt>
                <c:pt idx="9">
                  <c:v>6.7400000000000002E-2</c:v>
                </c:pt>
                <c:pt idx="10">
                  <c:v>6.4100000000000004E-2</c:v>
                </c:pt>
                <c:pt idx="11">
                  <c:v>6.5600000000000006E-2</c:v>
                </c:pt>
                <c:pt idx="12">
                  <c:v>6.6699999999999995E-2</c:v>
                </c:pt>
                <c:pt idx="13">
                  <c:v>6.6000000000000003E-2</c:v>
                </c:pt>
                <c:pt idx="14">
                  <c:v>6.3600000000000004E-2</c:v>
                </c:pt>
                <c:pt idx="15">
                  <c:v>6.5600000000000006E-2</c:v>
                </c:pt>
                <c:pt idx="16">
                  <c:v>6.7900000000000002E-2</c:v>
                </c:pt>
                <c:pt idx="17">
                  <c:v>6.8900000000000003E-2</c:v>
                </c:pt>
                <c:pt idx="18">
                  <c:v>5.0900000000000001E-2</c:v>
                </c:pt>
                <c:pt idx="19">
                  <c:v>3.6999999999999998E-2</c:v>
                </c:pt>
                <c:pt idx="20">
                  <c:v>2.76E-2</c:v>
                </c:pt>
                <c:pt idx="21">
                  <c:v>2.1700000000000001E-2</c:v>
                </c:pt>
                <c:pt idx="22">
                  <c:v>1.5699999999999999E-2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7-4C06-A1E0-F576515581C4}"/>
            </c:ext>
          </c:extLst>
        </c:ser>
        <c:ser>
          <c:idx val="2"/>
          <c:order val="2"/>
          <c:tx>
            <c:strRef>
              <c:f>[42]Sheet1!$D$4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[42]Sheet1!$D$5:$D$28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3.3E-3</c:v>
                </c:pt>
                <c:pt idx="3">
                  <c:v>2.3999999999999998E-3</c:v>
                </c:pt>
                <c:pt idx="4">
                  <c:v>3.7000000000000002E-3</c:v>
                </c:pt>
                <c:pt idx="5">
                  <c:v>1.1599999999999999E-2</c:v>
                </c:pt>
                <c:pt idx="6">
                  <c:v>3.49E-2</c:v>
                </c:pt>
                <c:pt idx="7">
                  <c:v>0.06</c:v>
                </c:pt>
                <c:pt idx="8">
                  <c:v>6.2300000000000001E-2</c:v>
                </c:pt>
                <c:pt idx="9">
                  <c:v>5.7500000000000002E-2</c:v>
                </c:pt>
                <c:pt idx="10">
                  <c:v>5.7599999999999998E-2</c:v>
                </c:pt>
                <c:pt idx="11">
                  <c:v>6.2199999999999998E-2</c:v>
                </c:pt>
                <c:pt idx="12">
                  <c:v>6.59E-2</c:v>
                </c:pt>
                <c:pt idx="13">
                  <c:v>6.6799999999999998E-2</c:v>
                </c:pt>
                <c:pt idx="14">
                  <c:v>6.8400000000000002E-2</c:v>
                </c:pt>
                <c:pt idx="15">
                  <c:v>7.3200000000000001E-2</c:v>
                </c:pt>
                <c:pt idx="16">
                  <c:v>7.9200000000000007E-2</c:v>
                </c:pt>
                <c:pt idx="17">
                  <c:v>8.2600000000000007E-2</c:v>
                </c:pt>
                <c:pt idx="18">
                  <c:v>6.1100000000000002E-2</c:v>
                </c:pt>
                <c:pt idx="19">
                  <c:v>4.19E-2</c:v>
                </c:pt>
                <c:pt idx="20">
                  <c:v>3.27E-2</c:v>
                </c:pt>
                <c:pt idx="21">
                  <c:v>2.8299999999999999E-2</c:v>
                </c:pt>
                <c:pt idx="22">
                  <c:v>2.06E-2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7-4C06-A1E0-F5765155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[42]Sheet1!$H$5:$H$16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B-4622-82C7-C9902CB9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[43]Sheet1!$B$5:$B$28</c:f>
              <c:numCache>
                <c:formatCode>General</c:formatCode>
                <c:ptCount val="24"/>
                <c:pt idx="0">
                  <c:v>2.5999999999999999E-3</c:v>
                </c:pt>
                <c:pt idx="1">
                  <c:v>1.9E-3</c:v>
                </c:pt>
                <c:pt idx="2">
                  <c:v>1.1999999999999999E-3</c:v>
                </c:pt>
                <c:pt idx="3">
                  <c:v>1.5E-3</c:v>
                </c:pt>
                <c:pt idx="4">
                  <c:v>3.8999999999999998E-3</c:v>
                </c:pt>
                <c:pt idx="5">
                  <c:v>1.21E-2</c:v>
                </c:pt>
                <c:pt idx="6">
                  <c:v>2.6800000000000001E-2</c:v>
                </c:pt>
                <c:pt idx="7">
                  <c:v>4.6100000000000002E-2</c:v>
                </c:pt>
                <c:pt idx="8">
                  <c:v>7.0599999999999996E-2</c:v>
                </c:pt>
                <c:pt idx="9">
                  <c:v>8.5000000000000006E-2</c:v>
                </c:pt>
                <c:pt idx="10">
                  <c:v>8.72E-2</c:v>
                </c:pt>
                <c:pt idx="11">
                  <c:v>8.5199999999999998E-2</c:v>
                </c:pt>
                <c:pt idx="12">
                  <c:v>8.4000000000000005E-2</c:v>
                </c:pt>
                <c:pt idx="13">
                  <c:v>8.14E-2</c:v>
                </c:pt>
                <c:pt idx="14">
                  <c:v>7.8600000000000003E-2</c:v>
                </c:pt>
                <c:pt idx="15">
                  <c:v>7.5899999999999995E-2</c:v>
                </c:pt>
                <c:pt idx="16">
                  <c:v>7.0999999999999994E-2</c:v>
                </c:pt>
                <c:pt idx="17">
                  <c:v>6.4299999999999996E-2</c:v>
                </c:pt>
                <c:pt idx="18">
                  <c:v>4.2900000000000001E-2</c:v>
                </c:pt>
                <c:pt idx="19">
                  <c:v>2.98E-2</c:v>
                </c:pt>
                <c:pt idx="20">
                  <c:v>2.0400000000000001E-2</c:v>
                </c:pt>
                <c:pt idx="21">
                  <c:v>1.49E-2</c:v>
                </c:pt>
                <c:pt idx="22">
                  <c:v>8.8000000000000005E-3</c:v>
                </c:pt>
                <c:pt idx="23">
                  <c:v>4.1999999999999997E-3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E-4552-98A5-8F2590A63090}"/>
            </c:ext>
          </c:extLst>
        </c:ser>
        <c:ser>
          <c:idx val="1"/>
          <c:order val="1"/>
          <c:tx>
            <c:strRef>
              <c:f>[43]Sheet1!$C$4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[43]Sheet1!$C$5:$C$28</c:f>
              <c:numCache>
                <c:formatCode>General</c:formatCode>
                <c:ptCount val="24"/>
                <c:pt idx="0">
                  <c:v>2.8E-3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1.1000000000000001E-3</c:v>
                </c:pt>
                <c:pt idx="4">
                  <c:v>2.0999999999999999E-3</c:v>
                </c:pt>
                <c:pt idx="5">
                  <c:v>6.0000000000000001E-3</c:v>
                </c:pt>
                <c:pt idx="6">
                  <c:v>1.0999999999999999E-2</c:v>
                </c:pt>
                <c:pt idx="7">
                  <c:v>3.1099999999999999E-2</c:v>
                </c:pt>
                <c:pt idx="8">
                  <c:v>4.7100000000000003E-2</c:v>
                </c:pt>
                <c:pt idx="9">
                  <c:v>5.9700000000000003E-2</c:v>
                </c:pt>
                <c:pt idx="10">
                  <c:v>7.0999999999999994E-2</c:v>
                </c:pt>
                <c:pt idx="11">
                  <c:v>8.7999999999999995E-2</c:v>
                </c:pt>
                <c:pt idx="12">
                  <c:v>9.2299999999999993E-2</c:v>
                </c:pt>
                <c:pt idx="13">
                  <c:v>9.0399999999999994E-2</c:v>
                </c:pt>
                <c:pt idx="14">
                  <c:v>8.9099999999999999E-2</c:v>
                </c:pt>
                <c:pt idx="15">
                  <c:v>8.7999999999999995E-2</c:v>
                </c:pt>
                <c:pt idx="16">
                  <c:v>8.2100000000000006E-2</c:v>
                </c:pt>
                <c:pt idx="17">
                  <c:v>7.2499999999999995E-2</c:v>
                </c:pt>
                <c:pt idx="18">
                  <c:v>5.4100000000000002E-2</c:v>
                </c:pt>
                <c:pt idx="19">
                  <c:v>3.8899999999999997E-2</c:v>
                </c:pt>
                <c:pt idx="20">
                  <c:v>3.15E-2</c:v>
                </c:pt>
                <c:pt idx="21">
                  <c:v>2.12E-2</c:v>
                </c:pt>
                <c:pt idx="22">
                  <c:v>1.12E-2</c:v>
                </c:pt>
                <c:pt idx="2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E-4552-98A5-8F2590A63090}"/>
            </c:ext>
          </c:extLst>
        </c:ser>
        <c:ser>
          <c:idx val="2"/>
          <c:order val="2"/>
          <c:tx>
            <c:strRef>
              <c:f>[43]Sheet1!$D$4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[43]Sheet1!$D$5:$D$28</c:f>
              <c:numCache>
                <c:formatCode>General</c:formatCode>
                <c:ptCount val="24"/>
                <c:pt idx="0">
                  <c:v>2.7000000000000001E-3</c:v>
                </c:pt>
                <c:pt idx="1">
                  <c:v>1.8E-3</c:v>
                </c:pt>
                <c:pt idx="2">
                  <c:v>1.1999999999999999E-3</c:v>
                </c:pt>
                <c:pt idx="3">
                  <c:v>1.2999999999999999E-3</c:v>
                </c:pt>
                <c:pt idx="4">
                  <c:v>3.0000000000000001E-3</c:v>
                </c:pt>
                <c:pt idx="5">
                  <c:v>9.1000000000000004E-3</c:v>
                </c:pt>
                <c:pt idx="6">
                  <c:v>1.8800000000000001E-2</c:v>
                </c:pt>
                <c:pt idx="7">
                  <c:v>3.85E-2</c:v>
                </c:pt>
                <c:pt idx="8">
                  <c:v>5.8799999999999998E-2</c:v>
                </c:pt>
                <c:pt idx="9">
                  <c:v>7.2400000000000006E-2</c:v>
                </c:pt>
                <c:pt idx="10">
                  <c:v>7.9100000000000004E-2</c:v>
                </c:pt>
                <c:pt idx="11">
                  <c:v>8.6599999999999996E-2</c:v>
                </c:pt>
                <c:pt idx="12">
                  <c:v>8.8099999999999998E-2</c:v>
                </c:pt>
                <c:pt idx="13">
                  <c:v>8.5900000000000004E-2</c:v>
                </c:pt>
                <c:pt idx="14">
                  <c:v>8.3799999999999999E-2</c:v>
                </c:pt>
                <c:pt idx="15">
                  <c:v>8.1900000000000001E-2</c:v>
                </c:pt>
                <c:pt idx="16">
                  <c:v>7.6499999999999999E-2</c:v>
                </c:pt>
                <c:pt idx="17">
                  <c:v>6.8500000000000005E-2</c:v>
                </c:pt>
                <c:pt idx="18">
                  <c:v>4.8500000000000001E-2</c:v>
                </c:pt>
                <c:pt idx="19">
                  <c:v>3.44E-2</c:v>
                </c:pt>
                <c:pt idx="20">
                  <c:v>2.5899999999999999E-2</c:v>
                </c:pt>
                <c:pt idx="21">
                  <c:v>1.7999999999999999E-2</c:v>
                </c:pt>
                <c:pt idx="22">
                  <c:v>0.01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E-4552-98A5-8F2590A63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08224"/>
        <c:axId val="75909760"/>
      </c:lineChart>
      <c:catAx>
        <c:axId val="7590822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909760"/>
        <c:crosses val="autoZero"/>
        <c:auto val="1"/>
        <c:lblAlgn val="ctr"/>
        <c:lblOffset val="100"/>
        <c:noMultiLvlLbl val="0"/>
      </c:catAx>
      <c:valAx>
        <c:axId val="759097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90822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[4]Sheet1!$B$5:$B$28</c:f>
              <c:numCache>
                <c:formatCode>General</c:formatCode>
                <c:ptCount val="24"/>
                <c:pt idx="0">
                  <c:v>2.8E-3</c:v>
                </c:pt>
                <c:pt idx="1">
                  <c:v>1.9E-3</c:v>
                </c:pt>
                <c:pt idx="2">
                  <c:v>1.6000000000000001E-3</c:v>
                </c:pt>
                <c:pt idx="3">
                  <c:v>2.3E-3</c:v>
                </c:pt>
                <c:pt idx="4">
                  <c:v>6.6E-3</c:v>
                </c:pt>
                <c:pt idx="5">
                  <c:v>1.72E-2</c:v>
                </c:pt>
                <c:pt idx="6">
                  <c:v>4.4900000000000002E-2</c:v>
                </c:pt>
                <c:pt idx="7">
                  <c:v>5.4100000000000002E-2</c:v>
                </c:pt>
                <c:pt idx="8">
                  <c:v>6.4299999999999996E-2</c:v>
                </c:pt>
                <c:pt idx="9">
                  <c:v>7.6600000000000001E-2</c:v>
                </c:pt>
                <c:pt idx="10">
                  <c:v>7.9500000000000001E-2</c:v>
                </c:pt>
                <c:pt idx="11">
                  <c:v>7.8200000000000006E-2</c:v>
                </c:pt>
                <c:pt idx="12">
                  <c:v>7.7100000000000002E-2</c:v>
                </c:pt>
                <c:pt idx="13">
                  <c:v>7.2999999999999995E-2</c:v>
                </c:pt>
                <c:pt idx="14">
                  <c:v>7.1999999999999995E-2</c:v>
                </c:pt>
                <c:pt idx="15">
                  <c:v>7.4999999999999997E-2</c:v>
                </c:pt>
                <c:pt idx="16">
                  <c:v>7.3800000000000004E-2</c:v>
                </c:pt>
                <c:pt idx="17">
                  <c:v>7.0400000000000004E-2</c:v>
                </c:pt>
                <c:pt idx="18">
                  <c:v>4.6600000000000003E-2</c:v>
                </c:pt>
                <c:pt idx="19">
                  <c:v>3.1199999999999999E-2</c:v>
                </c:pt>
                <c:pt idx="20">
                  <c:v>2.2100000000000002E-2</c:v>
                </c:pt>
                <c:pt idx="21">
                  <c:v>1.47E-2</c:v>
                </c:pt>
                <c:pt idx="22">
                  <c:v>9.1999999999999998E-3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1-43BE-91BE-0B2D77187AB6}"/>
            </c:ext>
          </c:extLst>
        </c:ser>
        <c:ser>
          <c:idx val="1"/>
          <c:order val="1"/>
          <c:tx>
            <c:strRef>
              <c:f>[4]Sheet1!$C$4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2.5999999999999999E-3</c:v>
                </c:pt>
                <c:pt idx="5">
                  <c:v>8.6E-3</c:v>
                </c:pt>
                <c:pt idx="6">
                  <c:v>0.03</c:v>
                </c:pt>
                <c:pt idx="7">
                  <c:v>4.9200000000000001E-2</c:v>
                </c:pt>
                <c:pt idx="8">
                  <c:v>5.6000000000000001E-2</c:v>
                </c:pt>
                <c:pt idx="9">
                  <c:v>5.7599999999999998E-2</c:v>
                </c:pt>
                <c:pt idx="10">
                  <c:v>6.3500000000000001E-2</c:v>
                </c:pt>
                <c:pt idx="11">
                  <c:v>7.1400000000000005E-2</c:v>
                </c:pt>
                <c:pt idx="12">
                  <c:v>7.6300000000000007E-2</c:v>
                </c:pt>
                <c:pt idx="13">
                  <c:v>7.6700000000000004E-2</c:v>
                </c:pt>
                <c:pt idx="14">
                  <c:v>8.0600000000000005E-2</c:v>
                </c:pt>
                <c:pt idx="15">
                  <c:v>7.8399999999999997E-2</c:v>
                </c:pt>
                <c:pt idx="16">
                  <c:v>7.8600000000000003E-2</c:v>
                </c:pt>
                <c:pt idx="17">
                  <c:v>7.46E-2</c:v>
                </c:pt>
                <c:pt idx="18">
                  <c:v>5.8799999999999998E-2</c:v>
                </c:pt>
                <c:pt idx="19">
                  <c:v>4.2799999999999998E-2</c:v>
                </c:pt>
                <c:pt idx="20">
                  <c:v>3.3500000000000002E-2</c:v>
                </c:pt>
                <c:pt idx="21">
                  <c:v>2.4400000000000002E-2</c:v>
                </c:pt>
                <c:pt idx="22">
                  <c:v>1.5299999999999999E-2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1-43BE-91BE-0B2D77187AB6}"/>
            </c:ext>
          </c:extLst>
        </c:ser>
        <c:ser>
          <c:idx val="2"/>
          <c:order val="2"/>
          <c:tx>
            <c:strRef>
              <c:f>[4]Sheet1!$D$4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[4]Sheet1!$D$5:$D$28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2E-3</c:v>
                </c:pt>
                <c:pt idx="4">
                  <c:v>4.5999999999999999E-3</c:v>
                </c:pt>
                <c:pt idx="5">
                  <c:v>1.29E-2</c:v>
                </c:pt>
                <c:pt idx="6">
                  <c:v>3.7400000000000003E-2</c:v>
                </c:pt>
                <c:pt idx="7">
                  <c:v>5.16E-2</c:v>
                </c:pt>
                <c:pt idx="8">
                  <c:v>6.0100000000000001E-2</c:v>
                </c:pt>
                <c:pt idx="9">
                  <c:v>6.7000000000000004E-2</c:v>
                </c:pt>
                <c:pt idx="10">
                  <c:v>7.1499999999999994E-2</c:v>
                </c:pt>
                <c:pt idx="11">
                  <c:v>7.4800000000000005E-2</c:v>
                </c:pt>
                <c:pt idx="12">
                  <c:v>7.6700000000000004E-2</c:v>
                </c:pt>
                <c:pt idx="13">
                  <c:v>7.4899999999999994E-2</c:v>
                </c:pt>
                <c:pt idx="14">
                  <c:v>7.6300000000000007E-2</c:v>
                </c:pt>
                <c:pt idx="15">
                  <c:v>7.6700000000000004E-2</c:v>
                </c:pt>
                <c:pt idx="16">
                  <c:v>7.6200000000000004E-2</c:v>
                </c:pt>
                <c:pt idx="17">
                  <c:v>7.2499999999999995E-2</c:v>
                </c:pt>
                <c:pt idx="18">
                  <c:v>5.2699999999999997E-2</c:v>
                </c:pt>
                <c:pt idx="19">
                  <c:v>3.6999999999999998E-2</c:v>
                </c:pt>
                <c:pt idx="20">
                  <c:v>2.7799999999999998E-2</c:v>
                </c:pt>
                <c:pt idx="21">
                  <c:v>1.9599999999999999E-2</c:v>
                </c:pt>
                <c:pt idx="22">
                  <c:v>1.2200000000000001E-2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1-43BE-91BE-0B2D7718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[43]Sheet1!$H$4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[43]Sheet1!$H$5:$H$16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1.41</c:v>
                </c:pt>
                <c:pt idx="2">
                  <c:v>1.37</c:v>
                </c:pt>
                <c:pt idx="3">
                  <c:v>1.0900000000000001</c:v>
                </c:pt>
                <c:pt idx="4">
                  <c:v>0.87</c:v>
                </c:pt>
                <c:pt idx="5">
                  <c:v>0.79</c:v>
                </c:pt>
                <c:pt idx="6">
                  <c:v>0.77</c:v>
                </c:pt>
                <c:pt idx="7">
                  <c:v>0.74</c:v>
                </c:pt>
                <c:pt idx="8">
                  <c:v>0.75</c:v>
                </c:pt>
                <c:pt idx="9">
                  <c:v>0.85</c:v>
                </c:pt>
                <c:pt idx="10">
                  <c:v>0.98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C-48A6-AD0F-DB89AD2CF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29856"/>
        <c:axId val="75948032"/>
      </c:lineChart>
      <c:catAx>
        <c:axId val="7592985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948032"/>
        <c:crosses val="autoZero"/>
        <c:auto val="1"/>
        <c:lblAlgn val="ctr"/>
        <c:lblOffset val="100"/>
        <c:noMultiLvlLbl val="0"/>
      </c:catAx>
      <c:valAx>
        <c:axId val="7594803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929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[44]Sheet1!$B$5:$B$28</c:f>
              <c:numCache>
                <c:formatCode>General</c:formatCode>
                <c:ptCount val="24"/>
                <c:pt idx="0">
                  <c:v>2.3E-3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2.0999999999999999E-3</c:v>
                </c:pt>
                <c:pt idx="4">
                  <c:v>6.0000000000000001E-3</c:v>
                </c:pt>
                <c:pt idx="5">
                  <c:v>1.4999999999999999E-2</c:v>
                </c:pt>
                <c:pt idx="6">
                  <c:v>0.03</c:v>
                </c:pt>
                <c:pt idx="7">
                  <c:v>4.8899999999999999E-2</c:v>
                </c:pt>
                <c:pt idx="8">
                  <c:v>7.3400000000000007E-2</c:v>
                </c:pt>
                <c:pt idx="9">
                  <c:v>8.72E-2</c:v>
                </c:pt>
                <c:pt idx="10">
                  <c:v>8.72E-2</c:v>
                </c:pt>
                <c:pt idx="11">
                  <c:v>8.5500000000000007E-2</c:v>
                </c:pt>
                <c:pt idx="12">
                  <c:v>8.3900000000000002E-2</c:v>
                </c:pt>
                <c:pt idx="13">
                  <c:v>8.1100000000000005E-2</c:v>
                </c:pt>
                <c:pt idx="14">
                  <c:v>7.7899999999999997E-2</c:v>
                </c:pt>
                <c:pt idx="15">
                  <c:v>7.5300000000000006E-2</c:v>
                </c:pt>
                <c:pt idx="16">
                  <c:v>6.9199999999999998E-2</c:v>
                </c:pt>
                <c:pt idx="17">
                  <c:v>5.8900000000000001E-2</c:v>
                </c:pt>
                <c:pt idx="18">
                  <c:v>3.9800000000000002E-2</c:v>
                </c:pt>
                <c:pt idx="19">
                  <c:v>2.9100000000000001E-2</c:v>
                </c:pt>
                <c:pt idx="20">
                  <c:v>1.8800000000000001E-2</c:v>
                </c:pt>
                <c:pt idx="21">
                  <c:v>1.34E-2</c:v>
                </c:pt>
                <c:pt idx="22">
                  <c:v>7.7000000000000002E-3</c:v>
                </c:pt>
                <c:pt idx="23">
                  <c:v>4.1000000000000003E-3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2-4517-A273-2181CDE4F29C}"/>
            </c:ext>
          </c:extLst>
        </c:ser>
        <c:ser>
          <c:idx val="1"/>
          <c:order val="1"/>
          <c:tx>
            <c:strRef>
              <c:f>[44]Sheet1!$C$4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[44]Sheet1!$C$5:$C$28</c:f>
              <c:numCache>
                <c:formatCode>General</c:formatCode>
                <c:ptCount val="24"/>
                <c:pt idx="0">
                  <c:v>3.0000000000000001E-3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1.1999999999999999E-3</c:v>
                </c:pt>
                <c:pt idx="4">
                  <c:v>2.7000000000000001E-3</c:v>
                </c:pt>
                <c:pt idx="5">
                  <c:v>5.7999999999999996E-3</c:v>
                </c:pt>
                <c:pt idx="6">
                  <c:v>1.3599999999999999E-2</c:v>
                </c:pt>
                <c:pt idx="7">
                  <c:v>3.4500000000000003E-2</c:v>
                </c:pt>
                <c:pt idx="8">
                  <c:v>5.1499999999999997E-2</c:v>
                </c:pt>
                <c:pt idx="9">
                  <c:v>6.3799999999999996E-2</c:v>
                </c:pt>
                <c:pt idx="10">
                  <c:v>7.4300000000000005E-2</c:v>
                </c:pt>
                <c:pt idx="11">
                  <c:v>8.9399999999999993E-2</c:v>
                </c:pt>
                <c:pt idx="12">
                  <c:v>9.2200000000000004E-2</c:v>
                </c:pt>
                <c:pt idx="13">
                  <c:v>9.0399999999999994E-2</c:v>
                </c:pt>
                <c:pt idx="14">
                  <c:v>8.8999999999999996E-2</c:v>
                </c:pt>
                <c:pt idx="15">
                  <c:v>8.6499999999999994E-2</c:v>
                </c:pt>
                <c:pt idx="16">
                  <c:v>7.8100000000000003E-2</c:v>
                </c:pt>
                <c:pt idx="17">
                  <c:v>6.8199999999999997E-2</c:v>
                </c:pt>
                <c:pt idx="18">
                  <c:v>5.16E-2</c:v>
                </c:pt>
                <c:pt idx="19">
                  <c:v>3.7499999999999999E-2</c:v>
                </c:pt>
                <c:pt idx="20">
                  <c:v>2.9100000000000001E-2</c:v>
                </c:pt>
                <c:pt idx="21">
                  <c:v>1.9E-2</c:v>
                </c:pt>
                <c:pt idx="22">
                  <c:v>9.9000000000000008E-3</c:v>
                </c:pt>
                <c:pt idx="23">
                  <c:v>5.7000000000000002E-3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2-4517-A273-2181CDE4F29C}"/>
            </c:ext>
          </c:extLst>
        </c:ser>
        <c:ser>
          <c:idx val="2"/>
          <c:order val="2"/>
          <c:tx>
            <c:strRef>
              <c:f>[44]Sheet1!$D$4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[44]Sheet1!$D$5:$D$28</c:f>
              <c:numCache>
                <c:formatCode>General</c:formatCode>
                <c:ptCount val="24"/>
                <c:pt idx="0">
                  <c:v>2.7000000000000001E-3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1.6000000000000001E-3</c:v>
                </c:pt>
                <c:pt idx="4">
                  <c:v>4.4000000000000003E-3</c:v>
                </c:pt>
                <c:pt idx="5">
                  <c:v>1.04E-2</c:v>
                </c:pt>
                <c:pt idx="6">
                  <c:v>2.18E-2</c:v>
                </c:pt>
                <c:pt idx="7">
                  <c:v>4.1700000000000001E-2</c:v>
                </c:pt>
                <c:pt idx="8">
                  <c:v>6.2399999999999997E-2</c:v>
                </c:pt>
                <c:pt idx="9">
                  <c:v>7.5499999999999998E-2</c:v>
                </c:pt>
                <c:pt idx="10">
                  <c:v>8.0600000000000005E-2</c:v>
                </c:pt>
                <c:pt idx="11">
                  <c:v>8.7400000000000005E-2</c:v>
                </c:pt>
                <c:pt idx="12">
                  <c:v>8.7900000000000006E-2</c:v>
                </c:pt>
                <c:pt idx="13">
                  <c:v>8.5699999999999998E-2</c:v>
                </c:pt>
                <c:pt idx="14">
                  <c:v>8.3400000000000002E-2</c:v>
                </c:pt>
                <c:pt idx="15">
                  <c:v>8.09E-2</c:v>
                </c:pt>
                <c:pt idx="16">
                  <c:v>7.3999999999999996E-2</c:v>
                </c:pt>
                <c:pt idx="17">
                  <c:v>6.3899999999999998E-2</c:v>
                </c:pt>
                <c:pt idx="18">
                  <c:v>4.5699999999999998E-2</c:v>
                </c:pt>
                <c:pt idx="19">
                  <c:v>3.32E-2</c:v>
                </c:pt>
                <c:pt idx="20">
                  <c:v>2.3900000000000001E-2</c:v>
                </c:pt>
                <c:pt idx="21">
                  <c:v>1.6199999999999999E-2</c:v>
                </c:pt>
                <c:pt idx="22">
                  <c:v>8.8000000000000005E-3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2-4517-A273-2181CDE4F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[44]Sheet1!$H$5:$H$16</c:f>
              <c:numCache>
                <c:formatCode>General</c:formatCode>
                <c:ptCount val="12"/>
                <c:pt idx="0">
                  <c:v>1.26</c:v>
                </c:pt>
                <c:pt idx="1">
                  <c:v>1.4</c:v>
                </c:pt>
                <c:pt idx="2">
                  <c:v>1.38</c:v>
                </c:pt>
                <c:pt idx="3">
                  <c:v>1.08</c:v>
                </c:pt>
                <c:pt idx="4">
                  <c:v>0.88</c:v>
                </c:pt>
                <c:pt idx="5">
                  <c:v>0.81</c:v>
                </c:pt>
                <c:pt idx="6">
                  <c:v>0.77</c:v>
                </c:pt>
                <c:pt idx="7">
                  <c:v>0.73</c:v>
                </c:pt>
                <c:pt idx="8">
                  <c:v>0.72</c:v>
                </c:pt>
                <c:pt idx="9">
                  <c:v>0.87</c:v>
                </c:pt>
                <c:pt idx="10">
                  <c:v>0.98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A-42F8-87D9-7DFD41E2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[45]Sheet1!$B$5:$B$28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7.7000000000000002E-3</c:v>
                </c:pt>
                <c:pt idx="2">
                  <c:v>6.4999999999999997E-3</c:v>
                </c:pt>
                <c:pt idx="3">
                  <c:v>4.0000000000000001E-3</c:v>
                </c:pt>
                <c:pt idx="4">
                  <c:v>5.1000000000000004E-3</c:v>
                </c:pt>
                <c:pt idx="5">
                  <c:v>9.4999999999999998E-3</c:v>
                </c:pt>
                <c:pt idx="6">
                  <c:v>2.3400000000000001E-2</c:v>
                </c:pt>
                <c:pt idx="7">
                  <c:v>3.5000000000000003E-2</c:v>
                </c:pt>
                <c:pt idx="8">
                  <c:v>4.19E-2</c:v>
                </c:pt>
                <c:pt idx="9">
                  <c:v>4.9299999999999997E-2</c:v>
                </c:pt>
                <c:pt idx="10">
                  <c:v>5.62E-2</c:v>
                </c:pt>
                <c:pt idx="11">
                  <c:v>6.4399999999999999E-2</c:v>
                </c:pt>
                <c:pt idx="12">
                  <c:v>7.1099999999999997E-2</c:v>
                </c:pt>
                <c:pt idx="13">
                  <c:v>7.2499999999999995E-2</c:v>
                </c:pt>
                <c:pt idx="14">
                  <c:v>7.3999999999999996E-2</c:v>
                </c:pt>
                <c:pt idx="15">
                  <c:v>7.8700000000000006E-2</c:v>
                </c:pt>
                <c:pt idx="16">
                  <c:v>8.2799999999999999E-2</c:v>
                </c:pt>
                <c:pt idx="17">
                  <c:v>8.4699999999999998E-2</c:v>
                </c:pt>
                <c:pt idx="18">
                  <c:v>6.3799999999999996E-2</c:v>
                </c:pt>
                <c:pt idx="19">
                  <c:v>4.8800000000000003E-2</c:v>
                </c:pt>
                <c:pt idx="20">
                  <c:v>3.85E-2</c:v>
                </c:pt>
                <c:pt idx="21">
                  <c:v>3.2300000000000002E-2</c:v>
                </c:pt>
                <c:pt idx="22">
                  <c:v>2.2599999999999999E-2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7-4F25-95CC-55AF95586F46}"/>
            </c:ext>
          </c:extLst>
        </c:ser>
        <c:ser>
          <c:idx val="1"/>
          <c:order val="1"/>
          <c:tx>
            <c:strRef>
              <c:f>[45]Sheet1!$C$4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[45]Sheet1!$C$5:$C$28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6.7000000000000002E-3</c:v>
                </c:pt>
                <c:pt idx="2">
                  <c:v>7.0000000000000001E-3</c:v>
                </c:pt>
                <c:pt idx="3">
                  <c:v>4.5999999999999999E-3</c:v>
                </c:pt>
                <c:pt idx="4">
                  <c:v>5.4000000000000003E-3</c:v>
                </c:pt>
                <c:pt idx="5">
                  <c:v>1.24E-2</c:v>
                </c:pt>
                <c:pt idx="6">
                  <c:v>3.15E-2</c:v>
                </c:pt>
                <c:pt idx="7">
                  <c:v>5.8000000000000003E-2</c:v>
                </c:pt>
                <c:pt idx="8">
                  <c:v>6.6000000000000003E-2</c:v>
                </c:pt>
                <c:pt idx="9">
                  <c:v>6.3100000000000003E-2</c:v>
                </c:pt>
                <c:pt idx="10">
                  <c:v>6.3899999999999998E-2</c:v>
                </c:pt>
                <c:pt idx="11">
                  <c:v>6.7299999999999999E-2</c:v>
                </c:pt>
                <c:pt idx="12">
                  <c:v>7.2800000000000004E-2</c:v>
                </c:pt>
                <c:pt idx="13">
                  <c:v>7.1599999999999997E-2</c:v>
                </c:pt>
                <c:pt idx="14">
                  <c:v>7.0099999999999996E-2</c:v>
                </c:pt>
                <c:pt idx="15">
                  <c:v>7.0300000000000001E-2</c:v>
                </c:pt>
                <c:pt idx="16">
                  <c:v>6.9800000000000001E-2</c:v>
                </c:pt>
                <c:pt idx="17">
                  <c:v>6.9500000000000006E-2</c:v>
                </c:pt>
                <c:pt idx="18">
                  <c:v>5.2200000000000003E-2</c:v>
                </c:pt>
                <c:pt idx="19">
                  <c:v>4.0500000000000001E-2</c:v>
                </c:pt>
                <c:pt idx="20">
                  <c:v>3.1E-2</c:v>
                </c:pt>
                <c:pt idx="21">
                  <c:v>2.58E-2</c:v>
                </c:pt>
                <c:pt idx="22">
                  <c:v>1.8800000000000001E-2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7-4F25-95CC-55AF95586F46}"/>
            </c:ext>
          </c:extLst>
        </c:ser>
        <c:ser>
          <c:idx val="2"/>
          <c:order val="2"/>
          <c:tx>
            <c:strRef>
              <c:f>[45]Sheet1!$D$4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[45]Sheet1!$D$5:$D$28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7.1999999999999998E-3</c:v>
                </c:pt>
                <c:pt idx="2">
                  <c:v>6.8999999999999999E-3</c:v>
                </c:pt>
                <c:pt idx="3">
                  <c:v>4.4000000000000003E-3</c:v>
                </c:pt>
                <c:pt idx="4">
                  <c:v>5.3E-3</c:v>
                </c:pt>
                <c:pt idx="5">
                  <c:v>1.1299999999999999E-2</c:v>
                </c:pt>
                <c:pt idx="6">
                  <c:v>2.8199999999999999E-2</c:v>
                </c:pt>
                <c:pt idx="7">
                  <c:v>4.82E-2</c:v>
                </c:pt>
                <c:pt idx="8">
                  <c:v>5.5800000000000002E-2</c:v>
                </c:pt>
                <c:pt idx="9">
                  <c:v>5.7299999999999997E-2</c:v>
                </c:pt>
                <c:pt idx="10">
                  <c:v>6.0499999999999998E-2</c:v>
                </c:pt>
                <c:pt idx="11">
                  <c:v>6.6000000000000003E-2</c:v>
                </c:pt>
                <c:pt idx="12">
                  <c:v>7.1999999999999995E-2</c:v>
                </c:pt>
                <c:pt idx="13">
                  <c:v>7.1900000000000006E-2</c:v>
                </c:pt>
                <c:pt idx="14">
                  <c:v>7.17E-2</c:v>
                </c:pt>
                <c:pt idx="15">
                  <c:v>7.3700000000000002E-2</c:v>
                </c:pt>
                <c:pt idx="16">
                  <c:v>7.5300000000000006E-2</c:v>
                </c:pt>
                <c:pt idx="17">
                  <c:v>7.5899999999999995E-2</c:v>
                </c:pt>
                <c:pt idx="18">
                  <c:v>5.7000000000000002E-2</c:v>
                </c:pt>
                <c:pt idx="19">
                  <c:v>4.3900000000000002E-2</c:v>
                </c:pt>
                <c:pt idx="20">
                  <c:v>3.4200000000000001E-2</c:v>
                </c:pt>
                <c:pt idx="21">
                  <c:v>2.87E-2</c:v>
                </c:pt>
                <c:pt idx="22">
                  <c:v>2.0400000000000001E-2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7-4F25-95CC-55AF95586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39296"/>
        <c:axId val="76040832"/>
      </c:lineChart>
      <c:catAx>
        <c:axId val="76039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6040832"/>
        <c:crosses val="autoZero"/>
        <c:auto val="1"/>
        <c:lblAlgn val="ctr"/>
        <c:lblOffset val="100"/>
        <c:noMultiLvlLbl val="0"/>
      </c:catAx>
      <c:valAx>
        <c:axId val="76040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60392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[45]Sheet1!$H$4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[45]Sheet1!$H$5:$H$16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0.99</c:v>
                </c:pt>
                <c:pt idx="5">
                  <c:v>0.96</c:v>
                </c:pt>
                <c:pt idx="6">
                  <c:v>0.95</c:v>
                </c:pt>
                <c:pt idx="7">
                  <c:v>0.97</c:v>
                </c:pt>
                <c:pt idx="8">
                  <c:v>0.96</c:v>
                </c:pt>
                <c:pt idx="9">
                  <c:v>0.96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C-4270-807F-2C382303A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69120"/>
        <c:axId val="76550144"/>
      </c:lineChart>
      <c:catAx>
        <c:axId val="760691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6550144"/>
        <c:crosses val="autoZero"/>
        <c:auto val="1"/>
        <c:lblAlgn val="ctr"/>
        <c:lblOffset val="100"/>
        <c:noMultiLvlLbl val="0"/>
      </c:catAx>
      <c:valAx>
        <c:axId val="7655014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6069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[46]Sheet1!$B$5:$B$28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8.8000000000000005E-3</c:v>
                </c:pt>
                <c:pt idx="2">
                  <c:v>9.4999999999999998E-3</c:v>
                </c:pt>
                <c:pt idx="3">
                  <c:v>7.6E-3</c:v>
                </c:pt>
                <c:pt idx="4">
                  <c:v>9.7999999999999997E-3</c:v>
                </c:pt>
                <c:pt idx="5">
                  <c:v>1.6199999999999999E-2</c:v>
                </c:pt>
                <c:pt idx="6">
                  <c:v>3.0200000000000001E-2</c:v>
                </c:pt>
                <c:pt idx="7">
                  <c:v>3.8300000000000001E-2</c:v>
                </c:pt>
                <c:pt idx="8">
                  <c:v>4.1500000000000002E-2</c:v>
                </c:pt>
                <c:pt idx="9">
                  <c:v>4.7600000000000003E-2</c:v>
                </c:pt>
                <c:pt idx="10">
                  <c:v>5.4899999999999997E-2</c:v>
                </c:pt>
                <c:pt idx="11">
                  <c:v>6.2199999999999998E-2</c:v>
                </c:pt>
                <c:pt idx="12">
                  <c:v>6.93E-2</c:v>
                </c:pt>
                <c:pt idx="13">
                  <c:v>7.0000000000000007E-2</c:v>
                </c:pt>
                <c:pt idx="14">
                  <c:v>7.1199999999999999E-2</c:v>
                </c:pt>
                <c:pt idx="15">
                  <c:v>7.5200000000000003E-2</c:v>
                </c:pt>
                <c:pt idx="16">
                  <c:v>7.8899999999999998E-2</c:v>
                </c:pt>
                <c:pt idx="17">
                  <c:v>8.1000000000000003E-2</c:v>
                </c:pt>
                <c:pt idx="18">
                  <c:v>6.1699999999999998E-2</c:v>
                </c:pt>
                <c:pt idx="19">
                  <c:v>4.7500000000000001E-2</c:v>
                </c:pt>
                <c:pt idx="20">
                  <c:v>3.7600000000000001E-2</c:v>
                </c:pt>
                <c:pt idx="21">
                  <c:v>3.1199999999999999E-2</c:v>
                </c:pt>
                <c:pt idx="22">
                  <c:v>2.2100000000000002E-2</c:v>
                </c:pt>
                <c:pt idx="23">
                  <c:v>1.6299999999999999E-2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A-4CB4-BE88-AA68D60BD944}"/>
            </c:ext>
          </c:extLst>
        </c:ser>
        <c:ser>
          <c:idx val="1"/>
          <c:order val="1"/>
          <c:tx>
            <c:strRef>
              <c:f>[46]Sheet1!$C$4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[46]Sheet1!$C$5:$C$28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7.7999999999999996E-3</c:v>
                </c:pt>
                <c:pt idx="2">
                  <c:v>8.3000000000000001E-3</c:v>
                </c:pt>
                <c:pt idx="3">
                  <c:v>7.0000000000000001E-3</c:v>
                </c:pt>
                <c:pt idx="4">
                  <c:v>8.8999999999999999E-3</c:v>
                </c:pt>
                <c:pt idx="5">
                  <c:v>1.6899999999999998E-2</c:v>
                </c:pt>
                <c:pt idx="6">
                  <c:v>3.5200000000000002E-2</c:v>
                </c:pt>
                <c:pt idx="7">
                  <c:v>5.8500000000000003E-2</c:v>
                </c:pt>
                <c:pt idx="8">
                  <c:v>6.5000000000000002E-2</c:v>
                </c:pt>
                <c:pt idx="9">
                  <c:v>6.2E-2</c:v>
                </c:pt>
                <c:pt idx="10">
                  <c:v>6.3E-2</c:v>
                </c:pt>
                <c:pt idx="11">
                  <c:v>6.6600000000000006E-2</c:v>
                </c:pt>
                <c:pt idx="12">
                  <c:v>7.1099999999999997E-2</c:v>
                </c:pt>
                <c:pt idx="13">
                  <c:v>6.9699999999999998E-2</c:v>
                </c:pt>
                <c:pt idx="14">
                  <c:v>6.88E-2</c:v>
                </c:pt>
                <c:pt idx="15">
                  <c:v>6.8400000000000002E-2</c:v>
                </c:pt>
                <c:pt idx="16">
                  <c:v>6.8099999999999994E-2</c:v>
                </c:pt>
                <c:pt idx="17">
                  <c:v>6.7500000000000004E-2</c:v>
                </c:pt>
                <c:pt idx="18">
                  <c:v>5.0999999999999997E-2</c:v>
                </c:pt>
                <c:pt idx="19">
                  <c:v>4.0099999999999997E-2</c:v>
                </c:pt>
                <c:pt idx="20">
                  <c:v>3.0800000000000001E-2</c:v>
                </c:pt>
                <c:pt idx="21">
                  <c:v>2.52E-2</c:v>
                </c:pt>
                <c:pt idx="22">
                  <c:v>1.8499999999999999E-2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A-4CB4-BE88-AA68D60BD944}"/>
            </c:ext>
          </c:extLst>
        </c:ser>
        <c:ser>
          <c:idx val="2"/>
          <c:order val="2"/>
          <c:tx>
            <c:strRef>
              <c:f>[46]Sheet1!$D$4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[46]Sheet1!$D$5:$D$28</c:f>
              <c:numCache>
                <c:formatCode>General</c:formatCode>
                <c:ptCount val="24"/>
                <c:pt idx="0">
                  <c:v>0.01</c:v>
                </c:pt>
                <c:pt idx="1">
                  <c:v>8.3000000000000001E-3</c:v>
                </c:pt>
                <c:pt idx="2">
                  <c:v>8.8000000000000005E-3</c:v>
                </c:pt>
                <c:pt idx="3">
                  <c:v>7.3000000000000001E-3</c:v>
                </c:pt>
                <c:pt idx="4">
                  <c:v>9.2999999999999992E-3</c:v>
                </c:pt>
                <c:pt idx="5">
                  <c:v>1.66E-2</c:v>
                </c:pt>
                <c:pt idx="6">
                  <c:v>3.3099999999999997E-2</c:v>
                </c:pt>
                <c:pt idx="7">
                  <c:v>0.05</c:v>
                </c:pt>
                <c:pt idx="8">
                  <c:v>5.5100000000000003E-2</c:v>
                </c:pt>
                <c:pt idx="9">
                  <c:v>5.5899999999999998E-2</c:v>
                </c:pt>
                <c:pt idx="10">
                  <c:v>5.96E-2</c:v>
                </c:pt>
                <c:pt idx="11">
                  <c:v>6.4799999999999996E-2</c:v>
                </c:pt>
                <c:pt idx="12">
                  <c:v>7.0300000000000001E-2</c:v>
                </c:pt>
                <c:pt idx="13">
                  <c:v>6.9800000000000001E-2</c:v>
                </c:pt>
                <c:pt idx="14">
                  <c:v>6.9800000000000001E-2</c:v>
                </c:pt>
                <c:pt idx="15">
                  <c:v>7.1300000000000002E-2</c:v>
                </c:pt>
                <c:pt idx="16">
                  <c:v>7.2599999999999998E-2</c:v>
                </c:pt>
                <c:pt idx="17">
                  <c:v>7.3200000000000001E-2</c:v>
                </c:pt>
                <c:pt idx="18">
                  <c:v>5.5500000000000001E-2</c:v>
                </c:pt>
                <c:pt idx="19">
                  <c:v>4.3200000000000002E-2</c:v>
                </c:pt>
                <c:pt idx="20">
                  <c:v>3.3700000000000001E-2</c:v>
                </c:pt>
                <c:pt idx="21">
                  <c:v>2.7699999999999999E-2</c:v>
                </c:pt>
                <c:pt idx="22">
                  <c:v>0.02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A-4CB4-BE88-AA68D60B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[46]Sheet1!$H$5:$H$16</c:f>
              <c:numCache>
                <c:formatCode>General</c:formatCode>
                <c:ptCount val="12"/>
                <c:pt idx="0">
                  <c:v>0.9794467458583821</c:v>
                </c:pt>
                <c:pt idx="1">
                  <c:v>1.0503076312578576</c:v>
                </c:pt>
                <c:pt idx="2">
                  <c:v>1.0838003122670514</c:v>
                </c:pt>
                <c:pt idx="3">
                  <c:v>1.0300733197102816</c:v>
                </c:pt>
                <c:pt idx="4">
                  <c:v>1.0134697616460406</c:v>
                </c:pt>
                <c:pt idx="5">
                  <c:v>1.0163662054361169</c:v>
                </c:pt>
                <c:pt idx="6">
                  <c:v>0.93249172047277684</c:v>
                </c:pt>
                <c:pt idx="8">
                  <c:v>0.88643418471226565</c:v>
                </c:pt>
                <c:pt idx="9">
                  <c:v>1.0162846154701994</c:v>
                </c:pt>
                <c:pt idx="10">
                  <c:v>1.003189425940417</c:v>
                </c:pt>
                <c:pt idx="11">
                  <c:v>0.98813607722861141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2-4147-BFDF-A27E4BD49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[47]Sheet1!$B$5:$B$28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3.3E-3</c:v>
                </c:pt>
                <c:pt idx="3">
                  <c:v>2E-3</c:v>
                </c:pt>
                <c:pt idx="4">
                  <c:v>3.3E-3</c:v>
                </c:pt>
                <c:pt idx="5">
                  <c:v>8.8000000000000005E-3</c:v>
                </c:pt>
                <c:pt idx="6">
                  <c:v>3.27E-2</c:v>
                </c:pt>
                <c:pt idx="7">
                  <c:v>5.9700000000000003E-2</c:v>
                </c:pt>
                <c:pt idx="8">
                  <c:v>0.06</c:v>
                </c:pt>
                <c:pt idx="9">
                  <c:v>5.8700000000000002E-2</c:v>
                </c:pt>
                <c:pt idx="10">
                  <c:v>6.1199999999999997E-2</c:v>
                </c:pt>
                <c:pt idx="11">
                  <c:v>6.4799999999999996E-2</c:v>
                </c:pt>
                <c:pt idx="12">
                  <c:v>6.6900000000000001E-2</c:v>
                </c:pt>
                <c:pt idx="13">
                  <c:v>6.7799999999999999E-2</c:v>
                </c:pt>
                <c:pt idx="14">
                  <c:v>6.59E-2</c:v>
                </c:pt>
                <c:pt idx="15">
                  <c:v>7.0599999999999996E-2</c:v>
                </c:pt>
                <c:pt idx="16">
                  <c:v>7.6999999999999999E-2</c:v>
                </c:pt>
                <c:pt idx="17">
                  <c:v>7.9500000000000001E-2</c:v>
                </c:pt>
                <c:pt idx="18">
                  <c:v>6.4699999999999994E-2</c:v>
                </c:pt>
                <c:pt idx="19">
                  <c:v>4.8899999999999999E-2</c:v>
                </c:pt>
                <c:pt idx="20">
                  <c:v>3.5200000000000002E-2</c:v>
                </c:pt>
                <c:pt idx="21">
                  <c:v>2.7300000000000001E-2</c:v>
                </c:pt>
                <c:pt idx="22">
                  <c:v>1.9099999999999999E-2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F-4EAE-A61C-D5B771086337}"/>
            </c:ext>
          </c:extLst>
        </c:ser>
        <c:ser>
          <c:idx val="1"/>
          <c:order val="1"/>
          <c:tx>
            <c:strRef>
              <c:f>[47]Sheet1!$C$4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[47]Sheet1!$C$5:$C$28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5.7000000000000002E-3</c:v>
                </c:pt>
                <c:pt idx="2">
                  <c:v>5.1000000000000004E-3</c:v>
                </c:pt>
                <c:pt idx="3">
                  <c:v>3.0000000000000001E-3</c:v>
                </c:pt>
                <c:pt idx="4">
                  <c:v>3.5000000000000001E-3</c:v>
                </c:pt>
                <c:pt idx="5">
                  <c:v>9.4999999999999998E-3</c:v>
                </c:pt>
                <c:pt idx="6">
                  <c:v>3.27E-2</c:v>
                </c:pt>
                <c:pt idx="7">
                  <c:v>5.7299999999999997E-2</c:v>
                </c:pt>
                <c:pt idx="8">
                  <c:v>5.7700000000000001E-2</c:v>
                </c:pt>
                <c:pt idx="9">
                  <c:v>5.5300000000000002E-2</c:v>
                </c:pt>
                <c:pt idx="10">
                  <c:v>5.7599999999999998E-2</c:v>
                </c:pt>
                <c:pt idx="11">
                  <c:v>6.4100000000000004E-2</c:v>
                </c:pt>
                <c:pt idx="12">
                  <c:v>6.6400000000000001E-2</c:v>
                </c:pt>
                <c:pt idx="13">
                  <c:v>6.5699999999999995E-2</c:v>
                </c:pt>
                <c:pt idx="14">
                  <c:v>6.7000000000000004E-2</c:v>
                </c:pt>
                <c:pt idx="15">
                  <c:v>6.8500000000000005E-2</c:v>
                </c:pt>
                <c:pt idx="16">
                  <c:v>7.8299999999999995E-2</c:v>
                </c:pt>
                <c:pt idx="17">
                  <c:v>8.8099999999999998E-2</c:v>
                </c:pt>
                <c:pt idx="18">
                  <c:v>6.0100000000000001E-2</c:v>
                </c:pt>
                <c:pt idx="19">
                  <c:v>4.48E-2</c:v>
                </c:pt>
                <c:pt idx="20">
                  <c:v>3.7999999999999999E-2</c:v>
                </c:pt>
                <c:pt idx="21">
                  <c:v>3.0800000000000001E-2</c:v>
                </c:pt>
                <c:pt idx="22">
                  <c:v>2.1399999999999999E-2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F-4EAE-A61C-D5B771086337}"/>
            </c:ext>
          </c:extLst>
        </c:ser>
        <c:ser>
          <c:idx val="2"/>
          <c:order val="2"/>
          <c:tx>
            <c:strRef>
              <c:f>[47]Sheet1!$D$4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[47]Sheet1!$D$5:$D$28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2.5000000000000001E-3</c:v>
                </c:pt>
                <c:pt idx="4">
                  <c:v>3.3999999999999998E-3</c:v>
                </c:pt>
                <c:pt idx="5">
                  <c:v>9.1999999999999998E-3</c:v>
                </c:pt>
                <c:pt idx="6">
                  <c:v>3.27E-2</c:v>
                </c:pt>
                <c:pt idx="7">
                  <c:v>5.8500000000000003E-2</c:v>
                </c:pt>
                <c:pt idx="8">
                  <c:v>5.8799999999999998E-2</c:v>
                </c:pt>
                <c:pt idx="9">
                  <c:v>5.6899999999999999E-2</c:v>
                </c:pt>
                <c:pt idx="10">
                  <c:v>5.9400000000000001E-2</c:v>
                </c:pt>
                <c:pt idx="11">
                  <c:v>6.4399999999999999E-2</c:v>
                </c:pt>
                <c:pt idx="12">
                  <c:v>6.6600000000000006E-2</c:v>
                </c:pt>
                <c:pt idx="13">
                  <c:v>6.6699999999999995E-2</c:v>
                </c:pt>
                <c:pt idx="14">
                  <c:v>6.6500000000000004E-2</c:v>
                </c:pt>
                <c:pt idx="15">
                  <c:v>6.9500000000000006E-2</c:v>
                </c:pt>
                <c:pt idx="16">
                  <c:v>7.7700000000000005E-2</c:v>
                </c:pt>
                <c:pt idx="17">
                  <c:v>8.3900000000000002E-2</c:v>
                </c:pt>
                <c:pt idx="18">
                  <c:v>6.2399999999999997E-2</c:v>
                </c:pt>
                <c:pt idx="19">
                  <c:v>4.6800000000000001E-2</c:v>
                </c:pt>
                <c:pt idx="20">
                  <c:v>3.6600000000000001E-2</c:v>
                </c:pt>
                <c:pt idx="21">
                  <c:v>2.9100000000000001E-2</c:v>
                </c:pt>
                <c:pt idx="22">
                  <c:v>2.0199999999999999E-2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F-4EAE-A61C-D5B771086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[47]Sheet1!$H$5:$H$16</c:f>
              <c:numCache>
                <c:formatCode>General</c:formatCode>
                <c:ptCount val="12"/>
                <c:pt idx="0">
                  <c:v>1.23</c:v>
                </c:pt>
                <c:pt idx="1">
                  <c:v>1.34</c:v>
                </c:pt>
                <c:pt idx="2">
                  <c:v>1.32</c:v>
                </c:pt>
                <c:pt idx="3">
                  <c:v>1.1000000000000001</c:v>
                </c:pt>
                <c:pt idx="4">
                  <c:v>1.01</c:v>
                </c:pt>
                <c:pt idx="5">
                  <c:v>0.95</c:v>
                </c:pt>
                <c:pt idx="6">
                  <c:v>0.87</c:v>
                </c:pt>
                <c:pt idx="7">
                  <c:v>0.88</c:v>
                </c:pt>
                <c:pt idx="8">
                  <c:v>0.78</c:v>
                </c:pt>
                <c:pt idx="9">
                  <c:v>0.72</c:v>
                </c:pt>
                <c:pt idx="10">
                  <c:v>0.91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E-47DF-9DD9-76ECDE37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[49]Sheet1!$B$5:$B$28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3.5999999999999999E-3</c:v>
                </c:pt>
                <c:pt idx="2">
                  <c:v>3.0999999999999999E-3</c:v>
                </c:pt>
                <c:pt idx="3">
                  <c:v>3.2000000000000002E-3</c:v>
                </c:pt>
                <c:pt idx="4">
                  <c:v>6.3E-3</c:v>
                </c:pt>
                <c:pt idx="5">
                  <c:v>1.2200000000000001E-2</c:v>
                </c:pt>
                <c:pt idx="6">
                  <c:v>3.2800000000000003E-2</c:v>
                </c:pt>
                <c:pt idx="7">
                  <c:v>5.4600000000000003E-2</c:v>
                </c:pt>
                <c:pt idx="8">
                  <c:v>5.7799999999999997E-2</c:v>
                </c:pt>
                <c:pt idx="9">
                  <c:v>5.3900000000000003E-2</c:v>
                </c:pt>
                <c:pt idx="10">
                  <c:v>5.7799999999999997E-2</c:v>
                </c:pt>
                <c:pt idx="11">
                  <c:v>6.3600000000000004E-2</c:v>
                </c:pt>
                <c:pt idx="12">
                  <c:v>7.0999999999999994E-2</c:v>
                </c:pt>
                <c:pt idx="13">
                  <c:v>7.3099999999999998E-2</c:v>
                </c:pt>
                <c:pt idx="14">
                  <c:v>7.3499999999999996E-2</c:v>
                </c:pt>
                <c:pt idx="15">
                  <c:v>7.4700000000000003E-2</c:v>
                </c:pt>
                <c:pt idx="16">
                  <c:v>7.4499999999999997E-2</c:v>
                </c:pt>
                <c:pt idx="17">
                  <c:v>7.3300000000000004E-2</c:v>
                </c:pt>
                <c:pt idx="18">
                  <c:v>5.8200000000000002E-2</c:v>
                </c:pt>
                <c:pt idx="19">
                  <c:v>4.6199999999999998E-2</c:v>
                </c:pt>
                <c:pt idx="20">
                  <c:v>3.85E-2</c:v>
                </c:pt>
                <c:pt idx="21">
                  <c:v>3.0099999999999998E-2</c:v>
                </c:pt>
                <c:pt idx="22">
                  <c:v>2.0500000000000001E-2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E-40ED-A87C-B06DB8AC4965}"/>
            </c:ext>
          </c:extLst>
        </c:ser>
        <c:ser>
          <c:idx val="1"/>
          <c:order val="1"/>
          <c:tx>
            <c:strRef>
              <c:f>[49]Sheet1!$C$4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[49]Sheet1!$C$5:$C$28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4.5999999999999999E-3</c:v>
                </c:pt>
                <c:pt idx="2">
                  <c:v>3.0000000000000001E-3</c:v>
                </c:pt>
                <c:pt idx="3">
                  <c:v>2.8E-3</c:v>
                </c:pt>
                <c:pt idx="4">
                  <c:v>3.7000000000000002E-3</c:v>
                </c:pt>
                <c:pt idx="5">
                  <c:v>7.1999999999999998E-3</c:v>
                </c:pt>
                <c:pt idx="6">
                  <c:v>2.2499999999999999E-2</c:v>
                </c:pt>
                <c:pt idx="7">
                  <c:v>4.8300000000000003E-2</c:v>
                </c:pt>
                <c:pt idx="8">
                  <c:v>5.8900000000000001E-2</c:v>
                </c:pt>
                <c:pt idx="9">
                  <c:v>5.8500000000000003E-2</c:v>
                </c:pt>
                <c:pt idx="10">
                  <c:v>6.4100000000000004E-2</c:v>
                </c:pt>
                <c:pt idx="11">
                  <c:v>7.0800000000000002E-2</c:v>
                </c:pt>
                <c:pt idx="12">
                  <c:v>7.7100000000000002E-2</c:v>
                </c:pt>
                <c:pt idx="13">
                  <c:v>7.3099999999999998E-2</c:v>
                </c:pt>
                <c:pt idx="14">
                  <c:v>7.0099999999999996E-2</c:v>
                </c:pt>
                <c:pt idx="15">
                  <c:v>7.2999999999999995E-2</c:v>
                </c:pt>
                <c:pt idx="16">
                  <c:v>7.5200000000000003E-2</c:v>
                </c:pt>
                <c:pt idx="17">
                  <c:v>0.08</c:v>
                </c:pt>
                <c:pt idx="18">
                  <c:v>6.3200000000000006E-2</c:v>
                </c:pt>
                <c:pt idx="19">
                  <c:v>4.6699999999999998E-2</c:v>
                </c:pt>
                <c:pt idx="20">
                  <c:v>3.3300000000000003E-2</c:v>
                </c:pt>
                <c:pt idx="21">
                  <c:v>2.5399999999999999E-2</c:v>
                </c:pt>
                <c:pt idx="22">
                  <c:v>1.83E-2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E-40ED-A87C-B06DB8AC4965}"/>
            </c:ext>
          </c:extLst>
        </c:ser>
        <c:ser>
          <c:idx val="2"/>
          <c:order val="2"/>
          <c:tx>
            <c:strRef>
              <c:f>[49]Sheet1!$D$4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[49]Sheet1!$D$5:$D$28</c:f>
              <c:numCache>
                <c:formatCode>General</c:formatCode>
                <c:ptCount val="24"/>
                <c:pt idx="0">
                  <c:v>7.1999999999999998E-3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5.0000000000000001E-3</c:v>
                </c:pt>
                <c:pt idx="5">
                  <c:v>9.5999999999999992E-3</c:v>
                </c:pt>
                <c:pt idx="6">
                  <c:v>2.76E-2</c:v>
                </c:pt>
                <c:pt idx="7">
                  <c:v>5.1400000000000001E-2</c:v>
                </c:pt>
                <c:pt idx="8">
                  <c:v>5.8400000000000001E-2</c:v>
                </c:pt>
                <c:pt idx="9">
                  <c:v>5.62E-2</c:v>
                </c:pt>
                <c:pt idx="10">
                  <c:v>6.0999999999999999E-2</c:v>
                </c:pt>
                <c:pt idx="11">
                  <c:v>6.7299999999999999E-2</c:v>
                </c:pt>
                <c:pt idx="12">
                  <c:v>7.4099999999999999E-2</c:v>
                </c:pt>
                <c:pt idx="13">
                  <c:v>7.3099999999999998E-2</c:v>
                </c:pt>
                <c:pt idx="14">
                  <c:v>7.1800000000000003E-2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7.6700000000000004E-2</c:v>
                </c:pt>
                <c:pt idx="18">
                  <c:v>6.0699999999999997E-2</c:v>
                </c:pt>
                <c:pt idx="19">
                  <c:v>4.6399999999999997E-2</c:v>
                </c:pt>
                <c:pt idx="20">
                  <c:v>3.5799999999999998E-2</c:v>
                </c:pt>
                <c:pt idx="21">
                  <c:v>2.7699999999999999E-2</c:v>
                </c:pt>
                <c:pt idx="22">
                  <c:v>1.9400000000000001E-2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E-40ED-A87C-B06DB8AC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75872"/>
        <c:axId val="76577408"/>
      </c:lineChart>
      <c:catAx>
        <c:axId val="765758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6577408"/>
        <c:crosses val="autoZero"/>
        <c:auto val="1"/>
        <c:lblAlgn val="ctr"/>
        <c:lblOffset val="100"/>
        <c:noMultiLvlLbl val="0"/>
      </c:catAx>
      <c:valAx>
        <c:axId val="765774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657587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4" Type="http://schemas.openxmlformats.org/officeDocument/2006/relationships/chart" Target="../charts/chart10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4" Type="http://schemas.openxmlformats.org/officeDocument/2006/relationships/chart" Target="../charts/chart10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chart" Target="../charts/chart12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chart" Target="../charts/chart13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4" Type="http://schemas.openxmlformats.org/officeDocument/2006/relationships/chart" Target="../charts/chart14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4" Type="http://schemas.openxmlformats.org/officeDocument/2006/relationships/chart" Target="../charts/chart14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4" Type="http://schemas.openxmlformats.org/officeDocument/2006/relationships/chart" Target="../charts/chart15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4" Type="http://schemas.openxmlformats.org/officeDocument/2006/relationships/chart" Target="../charts/chart15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4" Type="http://schemas.openxmlformats.org/officeDocument/2006/relationships/chart" Target="../charts/chart16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4" Type="http://schemas.openxmlformats.org/officeDocument/2006/relationships/chart" Target="../charts/chart16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4" Type="http://schemas.openxmlformats.org/officeDocument/2006/relationships/chart" Target="../charts/chart17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4" Type="http://schemas.openxmlformats.org/officeDocument/2006/relationships/chart" Target="../charts/chart17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4" Type="http://schemas.openxmlformats.org/officeDocument/2006/relationships/chart" Target="../charts/chart182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4" Type="http://schemas.openxmlformats.org/officeDocument/2006/relationships/chart" Target="../charts/chart18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Relationship Id="rId4" Type="http://schemas.openxmlformats.org/officeDocument/2006/relationships/chart" Target="../charts/chart19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4" Type="http://schemas.openxmlformats.org/officeDocument/2006/relationships/chart" Target="../charts/chart194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4" Type="http://schemas.openxmlformats.org/officeDocument/2006/relationships/chart" Target="../charts/chart200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5.xml"/><Relationship Id="rId2" Type="http://schemas.openxmlformats.org/officeDocument/2006/relationships/chart" Target="../charts/chart204.xml"/><Relationship Id="rId1" Type="http://schemas.openxmlformats.org/officeDocument/2006/relationships/chart" Target="../charts/chart203.xml"/><Relationship Id="rId6" Type="http://schemas.openxmlformats.org/officeDocument/2006/relationships/chart" Target="../charts/chart208.xml"/><Relationship Id="rId5" Type="http://schemas.openxmlformats.org/officeDocument/2006/relationships/chart" Target="../charts/chart207.xml"/><Relationship Id="rId4" Type="http://schemas.openxmlformats.org/officeDocument/2006/relationships/chart" Target="../charts/chart20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1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4" Type="http://schemas.openxmlformats.org/officeDocument/2006/relationships/chart" Target="../charts/chart212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5.xml"/><Relationship Id="rId2" Type="http://schemas.openxmlformats.org/officeDocument/2006/relationships/chart" Target="../charts/chart214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5" Type="http://schemas.openxmlformats.org/officeDocument/2006/relationships/chart" Target="../charts/chart217.xml"/><Relationship Id="rId4" Type="http://schemas.openxmlformats.org/officeDocument/2006/relationships/chart" Target="../charts/chart21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Relationship Id="rId4" Type="http://schemas.openxmlformats.org/officeDocument/2006/relationships/chart" Target="../charts/chart22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9.xml"/><Relationship Id="rId2" Type="http://schemas.openxmlformats.org/officeDocument/2006/relationships/chart" Target="../charts/chart228.xml"/><Relationship Id="rId1" Type="http://schemas.openxmlformats.org/officeDocument/2006/relationships/chart" Target="../charts/chart227.xml"/><Relationship Id="rId4" Type="http://schemas.openxmlformats.org/officeDocument/2006/relationships/chart" Target="../charts/chart230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5" Type="http://schemas.openxmlformats.org/officeDocument/2006/relationships/chart" Target="../charts/chart235.xml"/><Relationship Id="rId4" Type="http://schemas.openxmlformats.org/officeDocument/2006/relationships/chart" Target="../charts/chart234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Relationship Id="rId6" Type="http://schemas.openxmlformats.org/officeDocument/2006/relationships/chart" Target="../charts/chart242.xml"/><Relationship Id="rId5" Type="http://schemas.openxmlformats.org/officeDocument/2006/relationships/chart" Target="../charts/chart241.xml"/><Relationship Id="rId4" Type="http://schemas.openxmlformats.org/officeDocument/2006/relationships/chart" Target="../charts/chart240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Relationship Id="rId4" Type="http://schemas.openxmlformats.org/officeDocument/2006/relationships/chart" Target="../charts/chart246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5" Type="http://schemas.openxmlformats.org/officeDocument/2006/relationships/chart" Target="../charts/chart251.xml"/><Relationship Id="rId4" Type="http://schemas.openxmlformats.org/officeDocument/2006/relationships/chart" Target="../charts/chart25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4" Type="http://schemas.openxmlformats.org/officeDocument/2006/relationships/chart" Target="../charts/chart256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Relationship Id="rId4" Type="http://schemas.openxmlformats.org/officeDocument/2006/relationships/chart" Target="../charts/chart26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4" Type="http://schemas.openxmlformats.org/officeDocument/2006/relationships/chart" Target="../charts/chart264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5" Type="http://schemas.openxmlformats.org/officeDocument/2006/relationships/chart" Target="../charts/chart269.xml"/><Relationship Id="rId4" Type="http://schemas.openxmlformats.org/officeDocument/2006/relationships/chart" Target="../charts/chart268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4" Type="http://schemas.openxmlformats.org/officeDocument/2006/relationships/chart" Target="../charts/chart276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5" Type="http://schemas.openxmlformats.org/officeDocument/2006/relationships/chart" Target="../charts/chart281.xml"/><Relationship Id="rId4" Type="http://schemas.openxmlformats.org/officeDocument/2006/relationships/chart" Target="../charts/chart28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2</xdr:row>
      <xdr:rowOff>104774</xdr:rowOff>
    </xdr:from>
    <xdr:to>
      <xdr:col>20</xdr:col>
      <xdr:colOff>438150</xdr:colOff>
      <xdr:row>15</xdr:row>
      <xdr:rowOff>19050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2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2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3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6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6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8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82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84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3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4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6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6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7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7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8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03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3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2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2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0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7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9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5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7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7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28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8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9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0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4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4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38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39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0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5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5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6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7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7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8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9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9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3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5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7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7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1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1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2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3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4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4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5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8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8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0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1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236</v>
          </cell>
          <cell r="C5">
            <v>9.7000000000000003E-3</v>
          </cell>
          <cell r="D5">
            <v>8.0999999999999996E-3</v>
          </cell>
          <cell r="F5" t="str">
            <v>January</v>
          </cell>
          <cell r="H5">
            <v>1.02</v>
          </cell>
        </row>
        <row r="6">
          <cell r="B6">
            <v>171</v>
          </cell>
          <cell r="C6">
            <v>7.0000000000000001E-3</v>
          </cell>
          <cell r="D6">
            <v>5.4000000000000003E-3</v>
          </cell>
          <cell r="F6" t="str">
            <v>February</v>
          </cell>
          <cell r="H6">
            <v>1.0900000000000001</v>
          </cell>
        </row>
        <row r="7">
          <cell r="B7">
            <v>159</v>
          </cell>
          <cell r="C7">
            <v>6.4999999999999997E-3</v>
          </cell>
          <cell r="D7">
            <v>4.7999999999999996E-3</v>
          </cell>
          <cell r="F7" t="str">
            <v>March</v>
          </cell>
          <cell r="H7">
            <v>1.1100000000000001</v>
          </cell>
        </row>
        <row r="8">
          <cell r="B8">
            <v>95</v>
          </cell>
          <cell r="C8">
            <v>3.8999999999999998E-3</v>
          </cell>
          <cell r="D8">
            <v>3.5000000000000001E-3</v>
          </cell>
          <cell r="F8" t="str">
            <v>April</v>
          </cell>
          <cell r="H8">
            <v>1.01</v>
          </cell>
        </row>
        <row r="9">
          <cell r="B9">
            <v>102</v>
          </cell>
          <cell r="C9">
            <v>4.1999999999999997E-3</v>
          </cell>
          <cell r="D9">
            <v>5.3E-3</v>
          </cell>
          <cell r="F9" t="str">
            <v>May</v>
          </cell>
          <cell r="H9">
            <v>0.98</v>
          </cell>
        </row>
        <row r="10">
          <cell r="B10">
            <v>210</v>
          </cell>
          <cell r="C10">
            <v>8.6E-3</v>
          </cell>
          <cell r="D10">
            <v>1.2500000000000001E-2</v>
          </cell>
          <cell r="F10" t="str">
            <v>June</v>
          </cell>
          <cell r="H10">
            <v>0.96</v>
          </cell>
        </row>
        <row r="11">
          <cell r="B11">
            <v>496</v>
          </cell>
          <cell r="C11">
            <v>2.0299999999999999E-2</v>
          </cell>
          <cell r="D11">
            <v>3.6799999999999999E-2</v>
          </cell>
          <cell r="F11" t="str">
            <v>July</v>
          </cell>
          <cell r="H11">
            <v>0.92</v>
          </cell>
        </row>
        <row r="12">
          <cell r="B12">
            <v>857</v>
          </cell>
          <cell r="C12">
            <v>3.5099999999999999E-2</v>
          </cell>
          <cell r="D12">
            <v>6.25E-2</v>
          </cell>
          <cell r="F12" t="str">
            <v>August</v>
          </cell>
          <cell r="H12">
            <v>0.96</v>
          </cell>
        </row>
        <row r="13">
          <cell r="B13">
            <v>922</v>
          </cell>
          <cell r="C13">
            <v>3.7699999999999997E-2</v>
          </cell>
          <cell r="D13">
            <v>5.91E-2</v>
          </cell>
          <cell r="F13" t="str">
            <v>September</v>
          </cell>
          <cell r="H13">
            <v>0.84</v>
          </cell>
        </row>
        <row r="14">
          <cell r="B14">
            <v>1024</v>
          </cell>
          <cell r="C14">
            <v>4.19E-2</v>
          </cell>
          <cell r="D14">
            <v>5.3800000000000001E-2</v>
          </cell>
          <cell r="F14" t="str">
            <v>October</v>
          </cell>
          <cell r="H14">
            <v>0.98</v>
          </cell>
        </row>
        <row r="15">
          <cell r="B15">
            <v>1193</v>
          </cell>
          <cell r="C15">
            <v>4.8800000000000003E-2</v>
          </cell>
          <cell r="D15">
            <v>5.6500000000000002E-2</v>
          </cell>
          <cell r="F15" t="str">
            <v>November</v>
          </cell>
          <cell r="H15">
            <v>1.1200000000000001</v>
          </cell>
        </row>
        <row r="16">
          <cell r="B16">
            <v>1415</v>
          </cell>
          <cell r="C16">
            <v>5.79E-2</v>
          </cell>
          <cell r="D16">
            <v>6.0199999999999997E-2</v>
          </cell>
          <cell r="F16" t="str">
            <v>December</v>
          </cell>
          <cell r="H16">
            <v>1.02</v>
          </cell>
        </row>
        <row r="17">
          <cell r="B17">
            <v>1597</v>
          </cell>
          <cell r="C17">
            <v>6.5299999999999997E-2</v>
          </cell>
          <cell r="D17">
            <v>6.5699999999999995E-2</v>
          </cell>
        </row>
        <row r="18">
          <cell r="B18">
            <v>1626</v>
          </cell>
          <cell r="C18">
            <v>6.6500000000000004E-2</v>
          </cell>
          <cell r="D18">
            <v>6.5100000000000005E-2</v>
          </cell>
        </row>
        <row r="19">
          <cell r="B19">
            <v>1731</v>
          </cell>
          <cell r="C19">
            <v>7.0800000000000002E-2</v>
          </cell>
          <cell r="D19">
            <v>6.7000000000000004E-2</v>
          </cell>
        </row>
        <row r="20">
          <cell r="B20">
            <v>1982</v>
          </cell>
          <cell r="C20">
            <v>8.1100000000000005E-2</v>
          </cell>
          <cell r="D20">
            <v>7.0900000000000005E-2</v>
          </cell>
        </row>
        <row r="21">
          <cell r="B21">
            <v>2224</v>
          </cell>
          <cell r="C21">
            <v>9.0999999999999998E-2</v>
          </cell>
          <cell r="D21">
            <v>7.6899999999999996E-2</v>
          </cell>
        </row>
        <row r="22">
          <cell r="B22">
            <v>2327</v>
          </cell>
          <cell r="C22">
            <v>9.5200000000000007E-2</v>
          </cell>
          <cell r="D22">
            <v>7.8899999999999998E-2</v>
          </cell>
        </row>
        <row r="23">
          <cell r="B23">
            <v>1710</v>
          </cell>
          <cell r="C23">
            <v>6.9900000000000004E-2</v>
          </cell>
          <cell r="D23">
            <v>6.0400000000000002E-2</v>
          </cell>
        </row>
        <row r="24">
          <cell r="B24">
            <v>1320</v>
          </cell>
          <cell r="C24">
            <v>5.3999999999999999E-2</v>
          </cell>
          <cell r="D24">
            <v>4.4999999999999998E-2</v>
          </cell>
        </row>
        <row r="25">
          <cell r="B25">
            <v>1073</v>
          </cell>
          <cell r="C25">
            <v>4.3900000000000002E-2</v>
          </cell>
          <cell r="D25">
            <v>3.5700000000000003E-2</v>
          </cell>
        </row>
        <row r="26">
          <cell r="B26">
            <v>922</v>
          </cell>
          <cell r="C26">
            <v>3.7699999999999997E-2</v>
          </cell>
          <cell r="D26">
            <v>3.04E-2</v>
          </cell>
        </row>
        <row r="27">
          <cell r="B27">
            <v>644</v>
          </cell>
          <cell r="C27">
            <v>2.64E-2</v>
          </cell>
          <cell r="D27">
            <v>2.1899999999999999E-2</v>
          </cell>
        </row>
        <row r="28">
          <cell r="B28">
            <v>407</v>
          </cell>
          <cell r="C28">
            <v>1.67E-2</v>
          </cell>
          <cell r="D28">
            <v>1.3599999999999999E-2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3.3999999999999998E-3</v>
          </cell>
          <cell r="C5">
            <v>4.1999999999999997E-3</v>
          </cell>
          <cell r="D5">
            <v>3.8E-3</v>
          </cell>
          <cell r="F5" t="str">
            <v>January</v>
          </cell>
          <cell r="H5">
            <v>1.19</v>
          </cell>
        </row>
        <row r="6">
          <cell r="B6">
            <v>2E-3</v>
          </cell>
          <cell r="C6">
            <v>2.3E-3</v>
          </cell>
          <cell r="D6">
            <v>2.2000000000000001E-3</v>
          </cell>
          <cell r="F6" t="str">
            <v>February</v>
          </cell>
          <cell r="H6">
            <v>1.36</v>
          </cell>
        </row>
        <row r="7">
          <cell r="B7">
            <v>1.5E-3</v>
          </cell>
          <cell r="C7">
            <v>1.5E-3</v>
          </cell>
          <cell r="D7">
            <v>1.5E-3</v>
          </cell>
          <cell r="F7" t="str">
            <v>March</v>
          </cell>
          <cell r="H7">
            <v>1.4</v>
          </cell>
        </row>
        <row r="8">
          <cell r="B8">
            <v>1.2999999999999999E-3</v>
          </cell>
          <cell r="C8">
            <v>8.9999999999999998E-4</v>
          </cell>
          <cell r="D8">
            <v>1.1000000000000001E-3</v>
          </cell>
          <cell r="F8" t="str">
            <v>April</v>
          </cell>
          <cell r="H8">
            <v>1.19</v>
          </cell>
        </row>
        <row r="9">
          <cell r="B9">
            <v>3.2000000000000002E-3</v>
          </cell>
          <cell r="C9">
            <v>1.4E-3</v>
          </cell>
          <cell r="D9">
            <v>2.3E-3</v>
          </cell>
          <cell r="F9" t="str">
            <v>May</v>
          </cell>
          <cell r="H9">
            <v>0.92</v>
          </cell>
        </row>
        <row r="10">
          <cell r="B10">
            <v>6.7999999999999996E-3</v>
          </cell>
          <cell r="C10">
            <v>4.1000000000000003E-3</v>
          </cell>
          <cell r="D10">
            <v>5.4000000000000003E-3</v>
          </cell>
          <cell r="F10" t="str">
            <v>June</v>
          </cell>
          <cell r="H10">
            <v>0.78</v>
          </cell>
        </row>
        <row r="11">
          <cell r="B11">
            <v>1.77E-2</v>
          </cell>
          <cell r="C11">
            <v>1.83E-2</v>
          </cell>
          <cell r="D11">
            <v>1.7999999999999999E-2</v>
          </cell>
          <cell r="F11" t="str">
            <v>July</v>
          </cell>
          <cell r="H11">
            <v>0.82</v>
          </cell>
        </row>
        <row r="12">
          <cell r="B12">
            <v>3.5900000000000001E-2</v>
          </cell>
          <cell r="C12">
            <v>3.8800000000000001E-2</v>
          </cell>
          <cell r="D12">
            <v>3.7400000000000003E-2</v>
          </cell>
          <cell r="F12" t="str">
            <v>August</v>
          </cell>
          <cell r="H12">
            <v>0.77</v>
          </cell>
        </row>
        <row r="13">
          <cell r="B13">
            <v>5.16E-2</v>
          </cell>
          <cell r="C13">
            <v>5.7000000000000002E-2</v>
          </cell>
          <cell r="D13">
            <v>5.4300000000000001E-2</v>
          </cell>
          <cell r="F13" t="str">
            <v>September</v>
          </cell>
          <cell r="H13">
            <v>0.66</v>
          </cell>
        </row>
        <row r="14">
          <cell r="B14">
            <v>6.2E-2</v>
          </cell>
          <cell r="C14">
            <v>6.7000000000000004E-2</v>
          </cell>
          <cell r="D14">
            <v>6.4600000000000005E-2</v>
          </cell>
          <cell r="F14" t="str">
            <v>October</v>
          </cell>
          <cell r="H14">
            <v>0.89</v>
          </cell>
        </row>
        <row r="15">
          <cell r="B15">
            <v>7.0999999999999994E-2</v>
          </cell>
          <cell r="C15">
            <v>7.4800000000000005E-2</v>
          </cell>
          <cell r="D15">
            <v>7.2999999999999995E-2</v>
          </cell>
          <cell r="F15" t="str">
            <v>November</v>
          </cell>
          <cell r="H15">
            <v>1.05</v>
          </cell>
        </row>
        <row r="16">
          <cell r="B16">
            <v>7.5499999999999998E-2</v>
          </cell>
          <cell r="C16">
            <v>8.14E-2</v>
          </cell>
          <cell r="D16">
            <v>7.85E-2</v>
          </cell>
          <cell r="F16" t="str">
            <v>December</v>
          </cell>
          <cell r="H16">
            <v>1.02</v>
          </cell>
        </row>
        <row r="17">
          <cell r="B17">
            <v>7.7899999999999997E-2</v>
          </cell>
          <cell r="C17">
            <v>8.4199999999999997E-2</v>
          </cell>
          <cell r="D17">
            <v>8.1100000000000005E-2</v>
          </cell>
        </row>
        <row r="18">
          <cell r="B18">
            <v>7.6499999999999999E-2</v>
          </cell>
          <cell r="C18">
            <v>7.8700000000000006E-2</v>
          </cell>
          <cell r="D18">
            <v>7.7600000000000002E-2</v>
          </cell>
        </row>
        <row r="19">
          <cell r="B19">
            <v>7.7899999999999997E-2</v>
          </cell>
          <cell r="C19">
            <v>7.4300000000000005E-2</v>
          </cell>
          <cell r="D19">
            <v>7.6100000000000001E-2</v>
          </cell>
        </row>
        <row r="20">
          <cell r="B20">
            <v>8.4199999999999997E-2</v>
          </cell>
          <cell r="C20">
            <v>7.3899999999999993E-2</v>
          </cell>
          <cell r="D20">
            <v>7.9000000000000001E-2</v>
          </cell>
        </row>
        <row r="21">
          <cell r="B21">
            <v>8.1299999999999997E-2</v>
          </cell>
          <cell r="C21">
            <v>7.3800000000000004E-2</v>
          </cell>
          <cell r="D21">
            <v>7.7499999999999999E-2</v>
          </cell>
        </row>
        <row r="22">
          <cell r="B22">
            <v>7.46E-2</v>
          </cell>
          <cell r="C22">
            <v>7.2700000000000001E-2</v>
          </cell>
          <cell r="D22">
            <v>7.3599999999999999E-2</v>
          </cell>
        </row>
        <row r="23">
          <cell r="B23">
            <v>6.0600000000000001E-2</v>
          </cell>
          <cell r="C23">
            <v>6.0900000000000003E-2</v>
          </cell>
          <cell r="D23">
            <v>6.0699999999999997E-2</v>
          </cell>
        </row>
        <row r="24">
          <cell r="B24">
            <v>4.6399999999999997E-2</v>
          </cell>
          <cell r="C24">
            <v>4.7300000000000002E-2</v>
          </cell>
          <cell r="D24">
            <v>4.6899999999999997E-2</v>
          </cell>
        </row>
        <row r="25">
          <cell r="B25">
            <v>4.0800000000000003E-2</v>
          </cell>
          <cell r="C25">
            <v>3.4200000000000001E-2</v>
          </cell>
          <cell r="D25">
            <v>3.7400000000000003E-2</v>
          </cell>
        </row>
        <row r="26">
          <cell r="B26">
            <v>2.5999999999999999E-2</v>
          </cell>
          <cell r="C26">
            <v>2.5899999999999999E-2</v>
          </cell>
          <cell r="D26">
            <v>2.5899999999999999E-2</v>
          </cell>
        </row>
        <row r="27">
          <cell r="B27">
            <v>1.52E-2</v>
          </cell>
          <cell r="C27">
            <v>1.46E-2</v>
          </cell>
          <cell r="D27">
            <v>1.49E-2</v>
          </cell>
        </row>
        <row r="28">
          <cell r="B28">
            <v>6.8999999999999999E-3</v>
          </cell>
          <cell r="C28">
            <v>7.6E-3</v>
          </cell>
          <cell r="D28">
            <v>7.3000000000000001E-3</v>
          </cell>
        </row>
      </sheetData>
      <sheetData sheetId="1" refreshError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7.1000000000000004E-3</v>
          </cell>
          <cell r="C5">
            <v>8.3000000000000001E-3</v>
          </cell>
          <cell r="D5">
            <v>7.4000000000000003E-3</v>
          </cell>
          <cell r="F5" t="str">
            <v>January</v>
          </cell>
          <cell r="H5">
            <v>1.04</v>
          </cell>
        </row>
        <row r="6">
          <cell r="B6">
            <v>4.4000000000000003E-3</v>
          </cell>
          <cell r="C6">
            <v>7.3000000000000001E-3</v>
          </cell>
          <cell r="D6">
            <v>5.4999999999999997E-3</v>
          </cell>
          <cell r="F6" t="str">
            <v>February</v>
          </cell>
          <cell r="H6">
            <v>1.26</v>
          </cell>
        </row>
        <row r="7">
          <cell r="B7">
            <v>3.0000000000000001E-3</v>
          </cell>
          <cell r="C7">
            <v>6.1999999999999998E-3</v>
          </cell>
          <cell r="D7">
            <v>4.4000000000000003E-3</v>
          </cell>
          <cell r="F7" t="str">
            <v>March</v>
          </cell>
          <cell r="H7">
            <v>1.23</v>
          </cell>
        </row>
        <row r="8">
          <cell r="B8">
            <v>2.2000000000000001E-3</v>
          </cell>
          <cell r="C8">
            <v>5.7999999999999996E-3</v>
          </cell>
          <cell r="D8">
            <v>3.7000000000000002E-3</v>
          </cell>
          <cell r="F8" t="str">
            <v>April</v>
          </cell>
          <cell r="H8">
            <v>1.1000000000000001</v>
          </cell>
        </row>
        <row r="9">
          <cell r="B9">
            <v>2.8999999999999998E-3</v>
          </cell>
          <cell r="C9">
            <v>8.8999999999999999E-3</v>
          </cell>
          <cell r="D9">
            <v>5.4000000000000003E-3</v>
          </cell>
          <cell r="F9" t="str">
            <v>May</v>
          </cell>
          <cell r="H9">
            <v>0.94</v>
          </cell>
        </row>
        <row r="10">
          <cell r="B10">
            <v>6.4000000000000003E-3</v>
          </cell>
          <cell r="C10">
            <v>1.7899999999999999E-2</v>
          </cell>
          <cell r="D10">
            <v>1.1299999999999999E-2</v>
          </cell>
          <cell r="F10" t="str">
            <v>June</v>
          </cell>
          <cell r="H10">
            <v>0.84</v>
          </cell>
        </row>
        <row r="11">
          <cell r="B11">
            <v>1.9099999999999999E-2</v>
          </cell>
          <cell r="C11">
            <v>4.8800000000000003E-2</v>
          </cell>
          <cell r="D11">
            <v>3.2199999999999999E-2</v>
          </cell>
          <cell r="F11" t="str">
            <v>July</v>
          </cell>
          <cell r="H11">
            <v>0.79</v>
          </cell>
        </row>
        <row r="12">
          <cell r="B12">
            <v>3.5900000000000001E-2</v>
          </cell>
          <cell r="C12">
            <v>7.6700000000000004E-2</v>
          </cell>
          <cell r="D12">
            <v>5.45E-2</v>
          </cell>
          <cell r="F12" t="str">
            <v>August</v>
          </cell>
          <cell r="H12">
            <v>0.94</v>
          </cell>
        </row>
        <row r="13">
          <cell r="B13">
            <v>4.4600000000000001E-2</v>
          </cell>
          <cell r="C13">
            <v>7.1199999999999999E-2</v>
          </cell>
          <cell r="D13">
            <v>5.6800000000000003E-2</v>
          </cell>
          <cell r="F13" t="str">
            <v>September</v>
          </cell>
          <cell r="H13">
            <v>1</v>
          </cell>
        </row>
        <row r="14">
          <cell r="B14">
            <v>4.7100000000000003E-2</v>
          </cell>
          <cell r="C14">
            <v>6.2199999999999998E-2</v>
          </cell>
          <cell r="D14">
            <v>5.4699999999999999E-2</v>
          </cell>
          <cell r="F14" t="str">
            <v>October</v>
          </cell>
          <cell r="H14">
            <v>0.98</v>
          </cell>
        </row>
        <row r="15">
          <cell r="B15">
            <v>5.4800000000000001E-2</v>
          </cell>
          <cell r="C15">
            <v>5.6399999999999999E-2</v>
          </cell>
          <cell r="D15">
            <v>5.6899999999999999E-2</v>
          </cell>
          <cell r="F15" t="str">
            <v>November</v>
          </cell>
          <cell r="H15">
            <v>0.9</v>
          </cell>
        </row>
        <row r="16">
          <cell r="B16">
            <v>6.0499999999999998E-2</v>
          </cell>
          <cell r="C16">
            <v>6.0100000000000001E-2</v>
          </cell>
          <cell r="D16">
            <v>6.1499999999999999E-2</v>
          </cell>
          <cell r="F16" t="str">
            <v>December</v>
          </cell>
          <cell r="H16">
            <v>0.9</v>
          </cell>
        </row>
        <row r="17">
          <cell r="B17">
            <v>6.5199999999999994E-2</v>
          </cell>
          <cell r="C17">
            <v>5.9799999999999999E-2</v>
          </cell>
          <cell r="D17">
            <v>6.3899999999999998E-2</v>
          </cell>
        </row>
        <row r="18">
          <cell r="B18">
            <v>6.9800000000000001E-2</v>
          </cell>
          <cell r="C18">
            <v>6.3500000000000001E-2</v>
          </cell>
          <cell r="D18">
            <v>6.7299999999999999E-2</v>
          </cell>
        </row>
        <row r="19">
          <cell r="B19">
            <v>7.46E-2</v>
          </cell>
          <cell r="C19">
            <v>6.6600000000000006E-2</v>
          </cell>
          <cell r="D19">
            <v>7.1400000000000005E-2</v>
          </cell>
        </row>
        <row r="20">
          <cell r="B20">
            <v>8.2299999999999998E-2</v>
          </cell>
          <cell r="C20">
            <v>6.5500000000000003E-2</v>
          </cell>
          <cell r="D20">
            <v>7.46E-2</v>
          </cell>
        </row>
        <row r="21">
          <cell r="B21">
            <v>9.6500000000000002E-2</v>
          </cell>
          <cell r="C21">
            <v>6.7900000000000002E-2</v>
          </cell>
          <cell r="D21">
            <v>8.2600000000000007E-2</v>
          </cell>
        </row>
        <row r="22">
          <cell r="B22">
            <v>0.1007</v>
          </cell>
          <cell r="C22">
            <v>6.4399999999999999E-2</v>
          </cell>
          <cell r="D22">
            <v>8.3500000000000005E-2</v>
          </cell>
        </row>
        <row r="23">
          <cell r="B23">
            <v>7.2599999999999998E-2</v>
          </cell>
          <cell r="C23">
            <v>5.1299999999999998E-2</v>
          </cell>
          <cell r="D23">
            <v>6.25E-2</v>
          </cell>
        </row>
        <row r="24">
          <cell r="B24">
            <v>4.7E-2</v>
          </cell>
          <cell r="C24">
            <v>4.0099999999999997E-2</v>
          </cell>
          <cell r="D24">
            <v>4.3400000000000001E-2</v>
          </cell>
        </row>
        <row r="25">
          <cell r="B25">
            <v>3.73E-2</v>
          </cell>
          <cell r="C25">
            <v>3.3399999999999999E-2</v>
          </cell>
          <cell r="D25">
            <v>3.5299999999999998E-2</v>
          </cell>
        </row>
        <row r="26">
          <cell r="B26">
            <v>3.1300000000000001E-2</v>
          </cell>
          <cell r="C26">
            <v>2.5100000000000001E-2</v>
          </cell>
          <cell r="D26">
            <v>2.8199999999999999E-2</v>
          </cell>
        </row>
        <row r="27">
          <cell r="B27">
            <v>2.1999999999999999E-2</v>
          </cell>
          <cell r="C27">
            <v>1.9E-2</v>
          </cell>
          <cell r="D27">
            <v>2.0299999999999999E-2</v>
          </cell>
        </row>
        <row r="28">
          <cell r="B28">
            <v>1.2800000000000001E-2</v>
          </cell>
          <cell r="C28">
            <v>1.37E-2</v>
          </cell>
          <cell r="D28">
            <v>1.2999999999999999E-2</v>
          </cell>
        </row>
      </sheetData>
      <sheetData sheetId="1"/>
      <sheetData sheetId="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6.4999999999999997E-3</v>
          </cell>
          <cell r="C5">
            <v>8.8999999999999999E-3</v>
          </cell>
          <cell r="D5">
            <v>7.4999999999999997E-3</v>
          </cell>
          <cell r="F5" t="str">
            <v>January</v>
          </cell>
          <cell r="H5">
            <v>0.96</v>
          </cell>
        </row>
        <row r="6">
          <cell r="B6">
            <v>4.0000000000000001E-3</v>
          </cell>
          <cell r="C6">
            <v>6.7000000000000002E-3</v>
          </cell>
          <cell r="D6">
            <v>5.1000000000000004E-3</v>
          </cell>
          <cell r="F6" t="str">
            <v>February</v>
          </cell>
          <cell r="H6">
            <v>0.97</v>
          </cell>
        </row>
        <row r="7">
          <cell r="B7">
            <v>2.8E-3</v>
          </cell>
          <cell r="C7">
            <v>5.7999999999999996E-3</v>
          </cell>
          <cell r="D7">
            <v>4.1000000000000003E-3</v>
          </cell>
          <cell r="F7" t="str">
            <v>March</v>
          </cell>
          <cell r="H7">
            <v>1.01</v>
          </cell>
        </row>
        <row r="8">
          <cell r="B8">
            <v>2.3999999999999998E-3</v>
          </cell>
          <cell r="C8">
            <v>4.5999999999999999E-3</v>
          </cell>
          <cell r="D8">
            <v>3.3999999999999998E-3</v>
          </cell>
          <cell r="F8" t="str">
            <v>April</v>
          </cell>
        </row>
        <row r="9">
          <cell r="B9">
            <v>2.8999999999999998E-3</v>
          </cell>
          <cell r="C9">
            <v>7.9000000000000008E-3</v>
          </cell>
          <cell r="D9">
            <v>5.1999999999999998E-3</v>
          </cell>
          <cell r="F9" t="str">
            <v>May</v>
          </cell>
          <cell r="H9">
            <v>0.9</v>
          </cell>
        </row>
        <row r="10">
          <cell r="B10">
            <v>7.1000000000000004E-3</v>
          </cell>
          <cell r="C10">
            <v>1.89E-2</v>
          </cell>
          <cell r="D10">
            <v>1.24E-2</v>
          </cell>
          <cell r="F10" t="str">
            <v>June</v>
          </cell>
          <cell r="H10">
            <v>0.91</v>
          </cell>
        </row>
        <row r="11">
          <cell r="B11">
            <v>1.9E-2</v>
          </cell>
          <cell r="C11">
            <v>5.0700000000000002E-2</v>
          </cell>
          <cell r="D11">
            <v>3.3500000000000002E-2</v>
          </cell>
          <cell r="F11" t="str">
            <v>July</v>
          </cell>
        </row>
        <row r="12">
          <cell r="B12">
            <v>3.49E-2</v>
          </cell>
          <cell r="C12">
            <v>7.8899999999999998E-2</v>
          </cell>
          <cell r="D12">
            <v>5.5300000000000002E-2</v>
          </cell>
          <cell r="F12" t="str">
            <v>August</v>
          </cell>
          <cell r="H12">
            <v>0.99</v>
          </cell>
        </row>
        <row r="13">
          <cell r="B13">
            <v>4.41E-2</v>
          </cell>
          <cell r="C13">
            <v>7.5300000000000006E-2</v>
          </cell>
          <cell r="D13">
            <v>5.8599999999999999E-2</v>
          </cell>
          <cell r="F13" t="str">
            <v>September</v>
          </cell>
          <cell r="H13">
            <v>0.99</v>
          </cell>
        </row>
        <row r="14">
          <cell r="B14">
            <v>4.8399999999999999E-2</v>
          </cell>
          <cell r="C14">
            <v>6.4399999999999999E-2</v>
          </cell>
          <cell r="D14">
            <v>5.5800000000000002E-2</v>
          </cell>
          <cell r="F14" t="str">
            <v>October</v>
          </cell>
          <cell r="H14">
            <v>1.08</v>
          </cell>
        </row>
        <row r="15">
          <cell r="B15">
            <v>5.91E-2</v>
          </cell>
          <cell r="C15">
            <v>6.0499999999999998E-2</v>
          </cell>
          <cell r="D15">
            <v>5.8700000000000002E-2</v>
          </cell>
          <cell r="F15" t="str">
            <v>November</v>
          </cell>
          <cell r="H15">
            <v>1.07</v>
          </cell>
        </row>
        <row r="16">
          <cell r="B16">
            <v>6.5600000000000006E-2</v>
          </cell>
          <cell r="C16">
            <v>6.4000000000000001E-2</v>
          </cell>
          <cell r="D16">
            <v>6.4600000000000005E-2</v>
          </cell>
          <cell r="F16" t="str">
            <v>December</v>
          </cell>
          <cell r="H16">
            <v>1.08</v>
          </cell>
        </row>
        <row r="17">
          <cell r="B17">
            <v>6.7799999999999999E-2</v>
          </cell>
          <cell r="C17">
            <v>6.2399999999999997E-2</v>
          </cell>
          <cell r="D17">
            <v>6.6199999999999995E-2</v>
          </cell>
        </row>
        <row r="18">
          <cell r="B18">
            <v>7.1599999999999997E-2</v>
          </cell>
          <cell r="C18">
            <v>6.4799999999999996E-2</v>
          </cell>
          <cell r="D18">
            <v>6.8599999999999994E-2</v>
          </cell>
        </row>
        <row r="19">
          <cell r="B19">
            <v>7.5300000000000006E-2</v>
          </cell>
          <cell r="C19">
            <v>6.5500000000000003E-2</v>
          </cell>
          <cell r="D19">
            <v>7.0000000000000007E-2</v>
          </cell>
        </row>
        <row r="20">
          <cell r="B20">
            <v>8.2400000000000001E-2</v>
          </cell>
          <cell r="C20">
            <v>6.4600000000000005E-2</v>
          </cell>
          <cell r="D20">
            <v>7.4499999999999997E-2</v>
          </cell>
        </row>
        <row r="21">
          <cell r="B21">
            <v>9.2499999999999999E-2</v>
          </cell>
          <cell r="C21">
            <v>6.5500000000000003E-2</v>
          </cell>
          <cell r="D21">
            <v>8.0500000000000002E-2</v>
          </cell>
        </row>
        <row r="22">
          <cell r="B22">
            <v>9.7699999999999995E-2</v>
          </cell>
          <cell r="C22">
            <v>6.3100000000000003E-2</v>
          </cell>
          <cell r="D22">
            <v>8.1799999999999998E-2</v>
          </cell>
        </row>
        <row r="23">
          <cell r="B23">
            <v>7.0999999999999994E-2</v>
          </cell>
          <cell r="C23">
            <v>4.9700000000000001E-2</v>
          </cell>
          <cell r="D23">
            <v>6.1199999999999997E-2</v>
          </cell>
        </row>
        <row r="24">
          <cell r="B24">
            <v>4.5600000000000002E-2</v>
          </cell>
          <cell r="C24">
            <v>3.7900000000000003E-2</v>
          </cell>
          <cell r="D24">
            <v>4.2200000000000001E-2</v>
          </cell>
        </row>
        <row r="25">
          <cell r="B25">
            <v>3.6799999999999999E-2</v>
          </cell>
          <cell r="C25">
            <v>2.92E-2</v>
          </cell>
          <cell r="D25">
            <v>3.3399999999999999E-2</v>
          </cell>
        </row>
        <row r="26">
          <cell r="B26">
            <v>3.04E-2</v>
          </cell>
          <cell r="C26">
            <v>2.2499999999999999E-2</v>
          </cell>
          <cell r="D26">
            <v>2.7E-2</v>
          </cell>
        </row>
        <row r="27">
          <cell r="B27">
            <v>2.0500000000000001E-2</v>
          </cell>
          <cell r="C27">
            <v>1.6299999999999999E-2</v>
          </cell>
          <cell r="D27">
            <v>1.8700000000000001E-2</v>
          </cell>
        </row>
        <row r="28">
          <cell r="B28">
            <v>1.15E-2</v>
          </cell>
          <cell r="C28">
            <v>1.18E-2</v>
          </cell>
          <cell r="D28">
            <v>1.15E-2</v>
          </cell>
        </row>
      </sheetData>
      <sheetData sheetId="1"/>
      <sheetData sheetId="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1.4500000000000001E-2</v>
          </cell>
          <cell r="C5">
            <v>7.0000000000000001E-3</v>
          </cell>
          <cell r="D5">
            <v>5.4000000000000003E-3</v>
          </cell>
          <cell r="F5" t="str">
            <v>January</v>
          </cell>
        </row>
        <row r="6">
          <cell r="B6">
            <v>1.35E-2</v>
          </cell>
          <cell r="C6">
            <v>3.8999999999999998E-3</v>
          </cell>
          <cell r="D6">
            <v>3.0999999999999999E-3</v>
          </cell>
          <cell r="F6" t="str">
            <v>February</v>
          </cell>
          <cell r="H6">
            <v>1.1100000000000001</v>
          </cell>
        </row>
        <row r="7">
          <cell r="B7">
            <v>1.3299999999999999E-2</v>
          </cell>
          <cell r="C7">
            <v>2.5999999999999999E-3</v>
          </cell>
          <cell r="D7">
            <v>2.3999999999999998E-3</v>
          </cell>
          <cell r="F7" t="str">
            <v>March</v>
          </cell>
          <cell r="H7">
            <v>1.1299999999999999</v>
          </cell>
        </row>
        <row r="8">
          <cell r="B8">
            <v>1.3899999999999999E-2</v>
          </cell>
          <cell r="C8">
            <v>1.9E-3</v>
          </cell>
          <cell r="D8">
            <v>2.5000000000000001E-3</v>
          </cell>
          <cell r="F8" t="str">
            <v>April</v>
          </cell>
          <cell r="H8">
            <v>1.05</v>
          </cell>
        </row>
        <row r="9">
          <cell r="B9">
            <v>1.5599999999999999E-2</v>
          </cell>
          <cell r="C9">
            <v>2.8E-3</v>
          </cell>
          <cell r="D9">
            <v>4.3E-3</v>
          </cell>
          <cell r="F9" t="str">
            <v>May</v>
          </cell>
          <cell r="H9">
            <v>1.01</v>
          </cell>
        </row>
        <row r="10">
          <cell r="B10">
            <v>2.07E-2</v>
          </cell>
          <cell r="C10">
            <v>6.6E-3</v>
          </cell>
          <cell r="D10">
            <v>1.0800000000000001E-2</v>
          </cell>
          <cell r="F10" t="str">
            <v>June</v>
          </cell>
          <cell r="H10">
            <v>0.94</v>
          </cell>
        </row>
        <row r="11">
          <cell r="B11">
            <v>3.6499999999999998E-2</v>
          </cell>
          <cell r="C11">
            <v>2.1499999999999998E-2</v>
          </cell>
          <cell r="D11">
            <v>3.0800000000000001E-2</v>
          </cell>
          <cell r="F11" t="str">
            <v>July</v>
          </cell>
          <cell r="H11">
            <v>0.88</v>
          </cell>
        </row>
        <row r="12">
          <cell r="B12">
            <v>6.0199999999999997E-2</v>
          </cell>
          <cell r="C12">
            <v>3.73E-2</v>
          </cell>
          <cell r="D12">
            <v>5.2900000000000003E-2</v>
          </cell>
          <cell r="F12" t="str">
            <v>August</v>
          </cell>
          <cell r="H12">
            <v>0.96</v>
          </cell>
        </row>
        <row r="13">
          <cell r="B13">
            <v>6.0299999999999999E-2</v>
          </cell>
          <cell r="C13">
            <v>5.0299999999999997E-2</v>
          </cell>
          <cell r="D13">
            <v>5.8900000000000001E-2</v>
          </cell>
          <cell r="F13" t="str">
            <v>September</v>
          </cell>
          <cell r="H13">
            <v>0.91</v>
          </cell>
        </row>
        <row r="14">
          <cell r="B14">
            <v>6.1699999999999998E-2</v>
          </cell>
          <cell r="C14">
            <v>5.1299999999999998E-2</v>
          </cell>
          <cell r="D14">
            <v>6.0499999999999998E-2</v>
          </cell>
          <cell r="F14" t="str">
            <v>October</v>
          </cell>
          <cell r="H14">
            <v>1.04</v>
          </cell>
        </row>
        <row r="15">
          <cell r="B15">
            <v>6.4500000000000002E-2</v>
          </cell>
          <cell r="C15">
            <v>5.5E-2</v>
          </cell>
          <cell r="D15">
            <v>6.3E-2</v>
          </cell>
          <cell r="F15" t="str">
            <v>November</v>
          </cell>
          <cell r="H15">
            <v>1.04</v>
          </cell>
        </row>
        <row r="16">
          <cell r="B16">
            <v>6.59E-2</v>
          </cell>
          <cell r="C16">
            <v>6.3299999999999995E-2</v>
          </cell>
          <cell r="D16">
            <v>6.8500000000000005E-2</v>
          </cell>
          <cell r="F16" t="str">
            <v>December</v>
          </cell>
          <cell r="H16">
            <v>1.06</v>
          </cell>
        </row>
        <row r="17">
          <cell r="B17">
            <v>6.6400000000000001E-2</v>
          </cell>
          <cell r="C17">
            <v>6.9099999999999995E-2</v>
          </cell>
          <cell r="D17">
            <v>7.2499999999999995E-2</v>
          </cell>
        </row>
        <row r="18">
          <cell r="B18">
            <v>6.3399999999999998E-2</v>
          </cell>
          <cell r="C18">
            <v>7.1499999999999994E-2</v>
          </cell>
          <cell r="D18">
            <v>7.1800000000000003E-2</v>
          </cell>
        </row>
        <row r="19">
          <cell r="B19">
            <v>5.9799999999999999E-2</v>
          </cell>
          <cell r="C19">
            <v>7.3700000000000002E-2</v>
          </cell>
          <cell r="D19">
            <v>7.0800000000000002E-2</v>
          </cell>
        </row>
        <row r="20">
          <cell r="B20">
            <v>5.8400000000000001E-2</v>
          </cell>
          <cell r="C20">
            <v>8.1000000000000003E-2</v>
          </cell>
          <cell r="D20">
            <v>7.3800000000000004E-2</v>
          </cell>
        </row>
        <row r="21">
          <cell r="B21">
            <v>6.2E-2</v>
          </cell>
          <cell r="C21">
            <v>8.7300000000000003E-2</v>
          </cell>
          <cell r="D21">
            <v>7.85E-2</v>
          </cell>
        </row>
        <row r="22">
          <cell r="B22">
            <v>6.1899999999999997E-2</v>
          </cell>
          <cell r="C22">
            <v>8.8999999999999996E-2</v>
          </cell>
          <cell r="D22">
            <v>7.7899999999999997E-2</v>
          </cell>
        </row>
        <row r="23">
          <cell r="B23">
            <v>5.0200000000000002E-2</v>
          </cell>
          <cell r="C23">
            <v>7.0199999999999999E-2</v>
          </cell>
          <cell r="D23">
            <v>6.1100000000000002E-2</v>
          </cell>
        </row>
        <row r="24">
          <cell r="B24">
            <v>3.9800000000000002E-2</v>
          </cell>
          <cell r="C24">
            <v>5.1799999999999999E-2</v>
          </cell>
          <cell r="D24">
            <v>4.4900000000000002E-2</v>
          </cell>
        </row>
        <row r="25">
          <cell r="B25">
            <v>3.27E-2</v>
          </cell>
          <cell r="C25">
            <v>4.1000000000000002E-2</v>
          </cell>
          <cell r="D25">
            <v>3.4500000000000003E-2</v>
          </cell>
        </row>
        <row r="26">
          <cell r="B26">
            <v>2.6499999999999999E-2</v>
          </cell>
          <cell r="C26">
            <v>3.04E-2</v>
          </cell>
          <cell r="D26">
            <v>2.52E-2</v>
          </cell>
        </row>
        <row r="27">
          <cell r="B27">
            <v>2.1299999999999999E-2</v>
          </cell>
          <cell r="C27">
            <v>1.9900000000000001E-2</v>
          </cell>
          <cell r="D27">
            <v>1.6199999999999999E-2</v>
          </cell>
        </row>
        <row r="28">
          <cell r="B28">
            <v>1.7299999999999999E-2</v>
          </cell>
          <cell r="C28">
            <v>1.17E-2</v>
          </cell>
          <cell r="D28">
            <v>9.4999999999999998E-3</v>
          </cell>
        </row>
      </sheetData>
      <sheetData sheetId="1">
        <row r="1">
          <cell r="C1">
            <v>1.4500000000000001E-2</v>
          </cell>
          <cell r="D1">
            <v>7.0000000000000001E-3</v>
          </cell>
          <cell r="E1">
            <v>5.4000000000000003E-3</v>
          </cell>
        </row>
        <row r="2">
          <cell r="C2">
            <v>1.35E-2</v>
          </cell>
          <cell r="D2">
            <v>3.8999999999999998E-3</v>
          </cell>
          <cell r="E2">
            <v>3.0999999999999999E-3</v>
          </cell>
        </row>
        <row r="3">
          <cell r="C3">
            <v>1.3299999999999999E-2</v>
          </cell>
          <cell r="D3">
            <v>2.5999999999999999E-3</v>
          </cell>
          <cell r="E3">
            <v>2.3999999999999998E-3</v>
          </cell>
        </row>
        <row r="4">
          <cell r="C4">
            <v>1.3899999999999999E-2</v>
          </cell>
          <cell r="D4">
            <v>1.9E-3</v>
          </cell>
          <cell r="E4">
            <v>2.5000000000000001E-3</v>
          </cell>
        </row>
        <row r="5">
          <cell r="C5">
            <v>1.5599999999999999E-2</v>
          </cell>
          <cell r="D5">
            <v>2.8E-3</v>
          </cell>
          <cell r="E5">
            <v>4.3E-3</v>
          </cell>
        </row>
        <row r="6">
          <cell r="C6">
            <v>2.07E-2</v>
          </cell>
          <cell r="D6">
            <v>6.6E-3</v>
          </cell>
          <cell r="E6">
            <v>1.0800000000000001E-2</v>
          </cell>
        </row>
        <row r="7">
          <cell r="C7">
            <v>3.6499999999999998E-2</v>
          </cell>
          <cell r="D7">
            <v>2.1499999999999998E-2</v>
          </cell>
          <cell r="E7">
            <v>3.0800000000000001E-2</v>
          </cell>
        </row>
        <row r="8">
          <cell r="C8">
            <v>6.0199999999999997E-2</v>
          </cell>
          <cell r="D8">
            <v>3.73E-2</v>
          </cell>
          <cell r="E8">
            <v>5.2900000000000003E-2</v>
          </cell>
        </row>
        <row r="9">
          <cell r="C9">
            <v>6.0299999999999999E-2</v>
          </cell>
          <cell r="D9">
            <v>5.0299999999999997E-2</v>
          </cell>
          <cell r="E9">
            <v>5.8900000000000001E-2</v>
          </cell>
        </row>
        <row r="10">
          <cell r="C10">
            <v>6.1699999999999998E-2</v>
          </cell>
          <cell r="D10">
            <v>5.1299999999999998E-2</v>
          </cell>
          <cell r="E10">
            <v>6.0499999999999998E-2</v>
          </cell>
        </row>
        <row r="11">
          <cell r="C11">
            <v>6.4500000000000002E-2</v>
          </cell>
          <cell r="D11">
            <v>5.5E-2</v>
          </cell>
          <cell r="E11">
            <v>6.3E-2</v>
          </cell>
        </row>
        <row r="12">
          <cell r="C12">
            <v>6.59E-2</v>
          </cell>
          <cell r="D12">
            <v>6.3299999999999995E-2</v>
          </cell>
          <cell r="E12">
            <v>6.8500000000000005E-2</v>
          </cell>
        </row>
        <row r="13">
          <cell r="C13">
            <v>6.6400000000000001E-2</v>
          </cell>
          <cell r="D13">
            <v>6.9099999999999995E-2</v>
          </cell>
          <cell r="E13">
            <v>7.2499999999999995E-2</v>
          </cell>
        </row>
        <row r="14">
          <cell r="C14">
            <v>6.3399999999999998E-2</v>
          </cell>
          <cell r="D14">
            <v>7.1499999999999994E-2</v>
          </cell>
          <cell r="E14">
            <v>7.1800000000000003E-2</v>
          </cell>
        </row>
        <row r="15">
          <cell r="C15">
            <v>5.9799999999999999E-2</v>
          </cell>
          <cell r="D15">
            <v>7.3700000000000002E-2</v>
          </cell>
          <cell r="E15">
            <v>7.0800000000000002E-2</v>
          </cell>
        </row>
        <row r="16">
          <cell r="C16">
            <v>5.8400000000000001E-2</v>
          </cell>
          <cell r="D16">
            <v>8.1000000000000003E-2</v>
          </cell>
          <cell r="E16">
            <v>7.3800000000000004E-2</v>
          </cell>
        </row>
        <row r="17">
          <cell r="C17">
            <v>6.2E-2</v>
          </cell>
          <cell r="D17">
            <v>8.7300000000000003E-2</v>
          </cell>
          <cell r="E17">
            <v>7.85E-2</v>
          </cell>
        </row>
        <row r="18">
          <cell r="C18">
            <v>6.1899999999999997E-2</v>
          </cell>
          <cell r="D18">
            <v>8.8999999999999996E-2</v>
          </cell>
          <cell r="E18">
            <v>7.7899999999999997E-2</v>
          </cell>
        </row>
        <row r="19">
          <cell r="C19">
            <v>5.0200000000000002E-2</v>
          </cell>
          <cell r="D19">
            <v>7.0199999999999999E-2</v>
          </cell>
          <cell r="E19">
            <v>6.1100000000000002E-2</v>
          </cell>
        </row>
        <row r="20">
          <cell r="C20">
            <v>3.9800000000000002E-2</v>
          </cell>
          <cell r="D20">
            <v>5.1799999999999999E-2</v>
          </cell>
          <cell r="E20">
            <v>4.4900000000000002E-2</v>
          </cell>
        </row>
        <row r="21">
          <cell r="C21">
            <v>3.27E-2</v>
          </cell>
          <cell r="D21">
            <v>4.1000000000000002E-2</v>
          </cell>
          <cell r="E21">
            <v>3.4500000000000003E-2</v>
          </cell>
        </row>
        <row r="22">
          <cell r="C22">
            <v>2.6499999999999999E-2</v>
          </cell>
          <cell r="D22">
            <v>3.04E-2</v>
          </cell>
          <cell r="E22">
            <v>2.52E-2</v>
          </cell>
        </row>
        <row r="23">
          <cell r="C23">
            <v>2.1299999999999999E-2</v>
          </cell>
          <cell r="D23">
            <v>1.9900000000000001E-2</v>
          </cell>
          <cell r="E23">
            <v>1.6199999999999999E-2</v>
          </cell>
        </row>
        <row r="24">
          <cell r="C24">
            <v>1.7299999999999999E-2</v>
          </cell>
          <cell r="D24">
            <v>1.17E-2</v>
          </cell>
          <cell r="E24">
            <v>9.4999999999999998E-3</v>
          </cell>
        </row>
      </sheetData>
      <sheetData sheetId="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5.1999999999999998E-3</v>
          </cell>
          <cell r="D5">
            <v>5.4000000000000003E-3</v>
          </cell>
          <cell r="F5" t="str">
            <v>January</v>
          </cell>
        </row>
        <row r="6">
          <cell r="B6">
            <v>3.5000000000000001E-3</v>
          </cell>
          <cell r="C6">
            <v>3.3999999999999998E-3</v>
          </cell>
          <cell r="D6">
            <v>3.3999999999999998E-3</v>
          </cell>
          <cell r="F6" t="str">
            <v>February</v>
          </cell>
          <cell r="H6">
            <v>0.99</v>
          </cell>
        </row>
        <row r="7">
          <cell r="B7">
            <v>2.5999999999999999E-3</v>
          </cell>
          <cell r="C7">
            <v>2.8999999999999998E-3</v>
          </cell>
          <cell r="D7">
            <v>2.8E-3</v>
          </cell>
          <cell r="F7" t="str">
            <v>March</v>
          </cell>
          <cell r="H7">
            <v>1.06</v>
          </cell>
        </row>
        <row r="8">
          <cell r="B8">
            <v>2E-3</v>
          </cell>
          <cell r="C8">
            <v>3.0000000000000001E-3</v>
          </cell>
          <cell r="D8">
            <v>2.5000000000000001E-3</v>
          </cell>
          <cell r="F8" t="str">
            <v>April</v>
          </cell>
          <cell r="H8">
            <v>0.99</v>
          </cell>
        </row>
        <row r="9">
          <cell r="B9">
            <v>2.8E-3</v>
          </cell>
          <cell r="C9">
            <v>5.8999999999999999E-3</v>
          </cell>
          <cell r="D9">
            <v>4.3E-3</v>
          </cell>
          <cell r="F9" t="str">
            <v>May</v>
          </cell>
          <cell r="H9">
            <v>1.01</v>
          </cell>
        </row>
        <row r="10">
          <cell r="B10">
            <v>7.6E-3</v>
          </cell>
          <cell r="C10">
            <v>1.6199999999999999E-2</v>
          </cell>
          <cell r="D10">
            <v>1.18E-2</v>
          </cell>
          <cell r="F10" t="str">
            <v>June</v>
          </cell>
          <cell r="H10">
            <v>1.06</v>
          </cell>
        </row>
        <row r="11">
          <cell r="B11">
            <v>1.9699999999999999E-2</v>
          </cell>
          <cell r="C11">
            <v>0.04</v>
          </cell>
          <cell r="D11">
            <v>2.9700000000000001E-2</v>
          </cell>
          <cell r="F11" t="str">
            <v>July</v>
          </cell>
          <cell r="H11">
            <v>0.95</v>
          </cell>
        </row>
        <row r="12">
          <cell r="B12">
            <v>3.78E-2</v>
          </cell>
          <cell r="C12">
            <v>6.5000000000000002E-2</v>
          </cell>
          <cell r="D12">
            <v>5.1200000000000002E-2</v>
          </cell>
          <cell r="F12" t="str">
            <v>August</v>
          </cell>
          <cell r="H12">
            <v>1.01</v>
          </cell>
        </row>
        <row r="13">
          <cell r="B13">
            <v>4.7600000000000003E-2</v>
          </cell>
          <cell r="C13">
            <v>7.4999999999999997E-2</v>
          </cell>
          <cell r="D13">
            <v>6.1100000000000002E-2</v>
          </cell>
          <cell r="F13" t="str">
            <v>September</v>
          </cell>
        </row>
        <row r="14">
          <cell r="B14">
            <v>5.2600000000000001E-2</v>
          </cell>
          <cell r="C14">
            <v>7.0800000000000002E-2</v>
          </cell>
          <cell r="D14">
            <v>6.1600000000000002E-2</v>
          </cell>
          <cell r="F14" t="str">
            <v>October</v>
          </cell>
        </row>
        <row r="15">
          <cell r="B15">
            <v>5.9499999999999997E-2</v>
          </cell>
          <cell r="C15">
            <v>6.9099999999999995E-2</v>
          </cell>
          <cell r="D15">
            <v>6.4199999999999993E-2</v>
          </cell>
          <cell r="F15" t="str">
            <v>November</v>
          </cell>
        </row>
        <row r="16">
          <cell r="B16">
            <v>6.7000000000000004E-2</v>
          </cell>
          <cell r="C16">
            <v>7.1300000000000002E-2</v>
          </cell>
          <cell r="D16">
            <v>6.9099999999999995E-2</v>
          </cell>
          <cell r="F16" t="str">
            <v>December</v>
          </cell>
        </row>
        <row r="17">
          <cell r="B17">
            <v>7.2499999999999995E-2</v>
          </cell>
          <cell r="C17">
            <v>7.5700000000000003E-2</v>
          </cell>
          <cell r="D17">
            <v>7.4099999999999999E-2</v>
          </cell>
        </row>
        <row r="18">
          <cell r="B18">
            <v>7.1999999999999995E-2</v>
          </cell>
          <cell r="C18">
            <v>7.2400000000000006E-2</v>
          </cell>
          <cell r="D18">
            <v>7.22E-2</v>
          </cell>
        </row>
        <row r="19">
          <cell r="B19">
            <v>7.6300000000000007E-2</v>
          </cell>
          <cell r="C19">
            <v>7.0000000000000007E-2</v>
          </cell>
          <cell r="D19">
            <v>7.3200000000000001E-2</v>
          </cell>
        </row>
        <row r="20">
          <cell r="B20">
            <v>8.3500000000000005E-2</v>
          </cell>
          <cell r="C20">
            <v>6.7400000000000002E-2</v>
          </cell>
          <cell r="D20">
            <v>7.5600000000000001E-2</v>
          </cell>
        </row>
        <row r="21">
          <cell r="B21">
            <v>9.2399999999999996E-2</v>
          </cell>
          <cell r="C21">
            <v>6.2399999999999997E-2</v>
          </cell>
          <cell r="D21">
            <v>7.7700000000000005E-2</v>
          </cell>
        </row>
        <row r="22">
          <cell r="B22">
            <v>9.4100000000000003E-2</v>
          </cell>
          <cell r="C22">
            <v>5.79E-2</v>
          </cell>
          <cell r="D22">
            <v>7.6300000000000007E-2</v>
          </cell>
        </row>
        <row r="23">
          <cell r="B23">
            <v>6.4699999999999994E-2</v>
          </cell>
          <cell r="C23">
            <v>4.7300000000000002E-2</v>
          </cell>
          <cell r="D23">
            <v>5.6099999999999997E-2</v>
          </cell>
        </row>
        <row r="24">
          <cell r="B24">
            <v>4.8099999999999997E-2</v>
          </cell>
          <cell r="C24">
            <v>3.7499999999999999E-2</v>
          </cell>
          <cell r="D24">
            <v>4.2900000000000001E-2</v>
          </cell>
        </row>
        <row r="25">
          <cell r="B25">
            <v>3.6499999999999998E-2</v>
          </cell>
          <cell r="C25">
            <v>3.15E-2</v>
          </cell>
          <cell r="D25">
            <v>3.4000000000000002E-2</v>
          </cell>
        </row>
        <row r="26">
          <cell r="B26">
            <v>2.52E-2</v>
          </cell>
          <cell r="C26">
            <v>2.46E-2</v>
          </cell>
          <cell r="D26">
            <v>2.4899999999999999E-2</v>
          </cell>
        </row>
        <row r="27">
          <cell r="B27">
            <v>1.61E-2</v>
          </cell>
          <cell r="C27">
            <v>1.61E-2</v>
          </cell>
          <cell r="D27">
            <v>1.61E-2</v>
          </cell>
        </row>
        <row r="28">
          <cell r="B28">
            <v>1.0200000000000001E-2</v>
          </cell>
          <cell r="C28">
            <v>9.5999999999999992E-3</v>
          </cell>
          <cell r="D28">
            <v>9.9000000000000008E-3</v>
          </cell>
        </row>
      </sheetData>
      <sheetData sheetId="1">
        <row r="1">
          <cell r="C1">
            <v>5.5999999999999999E-3</v>
          </cell>
          <cell r="D1">
            <v>5.1999999999999998E-3</v>
          </cell>
          <cell r="E1">
            <v>5.4000000000000003E-3</v>
          </cell>
        </row>
        <row r="2">
          <cell r="C2">
            <v>3.5000000000000001E-3</v>
          </cell>
          <cell r="D2">
            <v>3.3999999999999998E-3</v>
          </cell>
          <cell r="E2">
            <v>3.3999999999999998E-3</v>
          </cell>
        </row>
        <row r="3">
          <cell r="C3">
            <v>2.5999999999999999E-3</v>
          </cell>
          <cell r="D3">
            <v>2.8999999999999998E-3</v>
          </cell>
          <cell r="E3">
            <v>2.8E-3</v>
          </cell>
        </row>
        <row r="4">
          <cell r="C4">
            <v>2E-3</v>
          </cell>
          <cell r="D4">
            <v>3.0000000000000001E-3</v>
          </cell>
          <cell r="E4">
            <v>2.5000000000000001E-3</v>
          </cell>
        </row>
        <row r="5">
          <cell r="C5">
            <v>2.8E-3</v>
          </cell>
          <cell r="D5">
            <v>5.8999999999999999E-3</v>
          </cell>
          <cell r="E5">
            <v>4.3E-3</v>
          </cell>
        </row>
        <row r="6">
          <cell r="C6">
            <v>7.6E-3</v>
          </cell>
          <cell r="D6">
            <v>1.6199999999999999E-2</v>
          </cell>
          <cell r="E6">
            <v>1.18E-2</v>
          </cell>
        </row>
        <row r="7">
          <cell r="C7">
            <v>1.9699999999999999E-2</v>
          </cell>
          <cell r="D7">
            <v>0.04</v>
          </cell>
          <cell r="E7">
            <v>2.9700000000000001E-2</v>
          </cell>
        </row>
        <row r="8">
          <cell r="C8">
            <v>3.78E-2</v>
          </cell>
          <cell r="D8">
            <v>6.5000000000000002E-2</v>
          </cell>
          <cell r="E8">
            <v>5.1200000000000002E-2</v>
          </cell>
        </row>
        <row r="9">
          <cell r="C9">
            <v>4.7600000000000003E-2</v>
          </cell>
          <cell r="D9">
            <v>7.4999999999999997E-2</v>
          </cell>
          <cell r="E9">
            <v>6.1100000000000002E-2</v>
          </cell>
        </row>
        <row r="10">
          <cell r="C10">
            <v>5.2600000000000001E-2</v>
          </cell>
          <cell r="D10">
            <v>7.0800000000000002E-2</v>
          </cell>
          <cell r="E10">
            <v>6.1600000000000002E-2</v>
          </cell>
        </row>
        <row r="11">
          <cell r="C11">
            <v>5.9499999999999997E-2</v>
          </cell>
          <cell r="D11">
            <v>6.9099999999999995E-2</v>
          </cell>
          <cell r="E11">
            <v>6.4199999999999993E-2</v>
          </cell>
        </row>
        <row r="12">
          <cell r="C12">
            <v>6.7000000000000004E-2</v>
          </cell>
          <cell r="D12">
            <v>7.1300000000000002E-2</v>
          </cell>
          <cell r="E12">
            <v>6.9099999999999995E-2</v>
          </cell>
        </row>
        <row r="13">
          <cell r="C13">
            <v>7.2499999999999995E-2</v>
          </cell>
          <cell r="D13">
            <v>7.5700000000000003E-2</v>
          </cell>
          <cell r="E13">
            <v>7.4099999999999999E-2</v>
          </cell>
        </row>
        <row r="14">
          <cell r="C14">
            <v>7.1999999999999995E-2</v>
          </cell>
          <cell r="D14">
            <v>7.2400000000000006E-2</v>
          </cell>
          <cell r="E14">
            <v>7.22E-2</v>
          </cell>
        </row>
        <row r="15">
          <cell r="C15">
            <v>7.6300000000000007E-2</v>
          </cell>
          <cell r="D15">
            <v>7.0000000000000007E-2</v>
          </cell>
          <cell r="E15">
            <v>7.3200000000000001E-2</v>
          </cell>
        </row>
        <row r="16">
          <cell r="C16">
            <v>8.3500000000000005E-2</v>
          </cell>
          <cell r="D16">
            <v>6.7400000000000002E-2</v>
          </cell>
          <cell r="E16">
            <v>7.5600000000000001E-2</v>
          </cell>
        </row>
        <row r="17">
          <cell r="C17">
            <v>9.2399999999999996E-2</v>
          </cell>
          <cell r="D17">
            <v>6.2399999999999997E-2</v>
          </cell>
          <cell r="E17">
            <v>7.7700000000000005E-2</v>
          </cell>
        </row>
        <row r="18">
          <cell r="C18">
            <v>9.4100000000000003E-2</v>
          </cell>
          <cell r="D18">
            <v>5.79E-2</v>
          </cell>
          <cell r="E18">
            <v>7.6300000000000007E-2</v>
          </cell>
        </row>
        <row r="19">
          <cell r="C19">
            <v>6.4699999999999994E-2</v>
          </cell>
          <cell r="D19">
            <v>4.7300000000000002E-2</v>
          </cell>
          <cell r="E19">
            <v>5.6099999999999997E-2</v>
          </cell>
        </row>
        <row r="20">
          <cell r="C20">
            <v>4.8099999999999997E-2</v>
          </cell>
          <cell r="D20">
            <v>3.7499999999999999E-2</v>
          </cell>
          <cell r="E20">
            <v>4.2900000000000001E-2</v>
          </cell>
        </row>
        <row r="21">
          <cell r="C21">
            <v>3.6499999999999998E-2</v>
          </cell>
          <cell r="D21">
            <v>3.15E-2</v>
          </cell>
          <cell r="E21">
            <v>3.4000000000000002E-2</v>
          </cell>
        </row>
        <row r="22">
          <cell r="C22">
            <v>2.52E-2</v>
          </cell>
          <cell r="D22">
            <v>2.46E-2</v>
          </cell>
          <cell r="E22">
            <v>2.4899999999999999E-2</v>
          </cell>
        </row>
        <row r="23">
          <cell r="C23">
            <v>1.61E-2</v>
          </cell>
          <cell r="D23">
            <v>1.61E-2</v>
          </cell>
          <cell r="E23">
            <v>1.61E-2</v>
          </cell>
        </row>
        <row r="24">
          <cell r="C24">
            <v>1.0200000000000001E-2</v>
          </cell>
          <cell r="D24">
            <v>9.5999999999999992E-3</v>
          </cell>
          <cell r="E24">
            <v>9.9000000000000008E-3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9.1000000000000004E-3</v>
          </cell>
          <cell r="C5">
            <v>6.7000000000000002E-3</v>
          </cell>
          <cell r="D5">
            <v>8.0000000000000002E-3</v>
          </cell>
          <cell r="F5" t="str">
            <v>January</v>
          </cell>
          <cell r="H5">
            <v>1.08</v>
          </cell>
        </row>
        <row r="6">
          <cell r="B6">
            <v>6.1000000000000004E-3</v>
          </cell>
          <cell r="C6">
            <v>4.3E-3</v>
          </cell>
          <cell r="D6">
            <v>5.3E-3</v>
          </cell>
          <cell r="F6" t="str">
            <v>February</v>
          </cell>
          <cell r="H6">
            <v>1.1299999999999999</v>
          </cell>
        </row>
        <row r="7">
          <cell r="B7">
            <v>4.7999999999999996E-3</v>
          </cell>
          <cell r="C7">
            <v>3.5999999999999999E-3</v>
          </cell>
          <cell r="D7">
            <v>4.1999999999999997E-3</v>
          </cell>
          <cell r="F7" t="str">
            <v>March</v>
          </cell>
          <cell r="H7">
            <v>1.18</v>
          </cell>
        </row>
        <row r="8">
          <cell r="B8">
            <v>4.1000000000000003E-3</v>
          </cell>
          <cell r="C8">
            <v>4.1000000000000003E-3</v>
          </cell>
          <cell r="D8">
            <v>4.1000000000000003E-3</v>
          </cell>
          <cell r="F8" t="str">
            <v>April</v>
          </cell>
          <cell r="H8">
            <v>1.07</v>
          </cell>
        </row>
        <row r="9">
          <cell r="B9">
            <v>4.4000000000000003E-3</v>
          </cell>
          <cell r="C9">
            <v>6.7000000000000002E-3</v>
          </cell>
          <cell r="D9">
            <v>5.4999999999999997E-3</v>
          </cell>
          <cell r="F9" t="str">
            <v>May</v>
          </cell>
          <cell r="H9">
            <v>0.95</v>
          </cell>
        </row>
        <row r="10">
          <cell r="B10">
            <v>8.8999999999999999E-3</v>
          </cell>
          <cell r="C10">
            <v>1.4999999999999999E-2</v>
          </cell>
          <cell r="D10">
            <v>1.1900000000000001E-2</v>
          </cell>
          <cell r="F10" t="str">
            <v>June</v>
          </cell>
          <cell r="H10">
            <v>0.91</v>
          </cell>
        </row>
        <row r="11">
          <cell r="B11">
            <v>2.1999999999999999E-2</v>
          </cell>
          <cell r="C11">
            <v>3.9600000000000003E-2</v>
          </cell>
          <cell r="D11">
            <v>3.0499999999999999E-2</v>
          </cell>
          <cell r="F11" t="str">
            <v>July</v>
          </cell>
          <cell r="H11">
            <v>0.87</v>
          </cell>
        </row>
        <row r="12">
          <cell r="B12">
            <v>3.85E-2</v>
          </cell>
          <cell r="C12">
            <v>6.88E-2</v>
          </cell>
          <cell r="D12">
            <v>5.3100000000000001E-2</v>
          </cell>
          <cell r="F12" t="str">
            <v>August</v>
          </cell>
          <cell r="H12">
            <v>0.96</v>
          </cell>
        </row>
        <row r="13">
          <cell r="B13">
            <v>4.53E-2</v>
          </cell>
          <cell r="C13">
            <v>7.1199999999999999E-2</v>
          </cell>
          <cell r="D13">
            <v>5.7799999999999997E-2</v>
          </cell>
          <cell r="F13" t="str">
            <v>September</v>
          </cell>
        </row>
        <row r="14">
          <cell r="B14">
            <v>4.7899999999999998E-2</v>
          </cell>
          <cell r="C14">
            <v>6.3600000000000004E-2</v>
          </cell>
          <cell r="D14">
            <v>5.5500000000000001E-2</v>
          </cell>
          <cell r="F14" t="str">
            <v>October</v>
          </cell>
        </row>
        <row r="15">
          <cell r="B15">
            <v>5.6099999999999997E-2</v>
          </cell>
          <cell r="C15">
            <v>6.5000000000000002E-2</v>
          </cell>
          <cell r="D15">
            <v>6.0400000000000002E-2</v>
          </cell>
          <cell r="F15" t="str">
            <v>November</v>
          </cell>
        </row>
        <row r="16">
          <cell r="B16">
            <v>6.2899999999999998E-2</v>
          </cell>
          <cell r="C16">
            <v>6.6400000000000001E-2</v>
          </cell>
          <cell r="D16">
            <v>6.4600000000000005E-2</v>
          </cell>
          <cell r="F16" t="str">
            <v>December</v>
          </cell>
        </row>
        <row r="17">
          <cell r="B17">
            <v>6.7900000000000002E-2</v>
          </cell>
          <cell r="C17">
            <v>6.7599999999999993E-2</v>
          </cell>
          <cell r="D17">
            <v>6.7799999999999999E-2</v>
          </cell>
        </row>
        <row r="18">
          <cell r="B18">
            <v>6.9900000000000004E-2</v>
          </cell>
          <cell r="C18">
            <v>6.8400000000000002E-2</v>
          </cell>
          <cell r="D18">
            <v>6.9199999999999998E-2</v>
          </cell>
        </row>
        <row r="19">
          <cell r="B19">
            <v>7.3599999999999999E-2</v>
          </cell>
          <cell r="C19">
            <v>6.8699999999999997E-2</v>
          </cell>
          <cell r="D19">
            <v>7.1199999999999999E-2</v>
          </cell>
        </row>
        <row r="20">
          <cell r="B20">
            <v>7.7200000000000005E-2</v>
          </cell>
          <cell r="C20">
            <v>7.1999999999999995E-2</v>
          </cell>
          <cell r="D20">
            <v>7.4700000000000003E-2</v>
          </cell>
        </row>
        <row r="21">
          <cell r="B21">
            <v>8.2799999999999999E-2</v>
          </cell>
          <cell r="C21">
            <v>6.6699999999999995E-2</v>
          </cell>
          <cell r="D21">
            <v>7.4999999999999997E-2</v>
          </cell>
        </row>
        <row r="22">
          <cell r="B22">
            <v>9.01E-2</v>
          </cell>
          <cell r="C22">
            <v>6.3700000000000007E-2</v>
          </cell>
          <cell r="D22">
            <v>7.7399999999999997E-2</v>
          </cell>
        </row>
        <row r="23">
          <cell r="B23">
            <v>7.2499999999999995E-2</v>
          </cell>
          <cell r="C23">
            <v>5.45E-2</v>
          </cell>
          <cell r="D23">
            <v>6.3799999999999996E-2</v>
          </cell>
        </row>
        <row r="24">
          <cell r="B24">
            <v>0.05</v>
          </cell>
          <cell r="C24">
            <v>4.1000000000000002E-2</v>
          </cell>
          <cell r="D24">
            <v>4.5600000000000002E-2</v>
          </cell>
        </row>
        <row r="25">
          <cell r="B25">
            <v>3.8899999999999997E-2</v>
          </cell>
          <cell r="C25">
            <v>3.2199999999999999E-2</v>
          </cell>
          <cell r="D25">
            <v>3.5700000000000003E-2</v>
          </cell>
        </row>
        <row r="26">
          <cell r="B26">
            <v>0.03</v>
          </cell>
          <cell r="C26">
            <v>2.3599999999999999E-2</v>
          </cell>
          <cell r="D26">
            <v>2.69E-2</v>
          </cell>
        </row>
        <row r="27">
          <cell r="B27">
            <v>2.2200000000000001E-2</v>
          </cell>
          <cell r="C27">
            <v>1.5800000000000002E-2</v>
          </cell>
          <cell r="D27">
            <v>1.9099999999999999E-2</v>
          </cell>
        </row>
        <row r="28">
          <cell r="B28">
            <v>1.46E-2</v>
          </cell>
          <cell r="C28">
            <v>1.0800000000000001E-2</v>
          </cell>
          <cell r="D28">
            <v>1.2800000000000001E-2</v>
          </cell>
        </row>
      </sheetData>
      <sheetData sheetId="1">
        <row r="1">
          <cell r="C1">
            <v>9.1000000000000004E-3</v>
          </cell>
          <cell r="D1">
            <v>6.7000000000000002E-3</v>
          </cell>
          <cell r="E1">
            <v>8.0000000000000002E-3</v>
          </cell>
        </row>
        <row r="2">
          <cell r="C2">
            <v>6.1000000000000004E-3</v>
          </cell>
          <cell r="D2">
            <v>4.3E-3</v>
          </cell>
          <cell r="E2">
            <v>5.3E-3</v>
          </cell>
        </row>
        <row r="3">
          <cell r="C3">
            <v>4.7999999999999996E-3</v>
          </cell>
          <cell r="D3">
            <v>3.5999999999999999E-3</v>
          </cell>
          <cell r="E3">
            <v>4.1999999999999997E-3</v>
          </cell>
        </row>
        <row r="4">
          <cell r="C4">
            <v>4.1000000000000003E-3</v>
          </cell>
          <cell r="D4">
            <v>4.1000000000000003E-3</v>
          </cell>
          <cell r="E4">
            <v>4.1000000000000003E-3</v>
          </cell>
        </row>
        <row r="5">
          <cell r="C5">
            <v>4.4000000000000003E-3</v>
          </cell>
          <cell r="D5">
            <v>6.7000000000000002E-3</v>
          </cell>
          <cell r="E5">
            <v>5.4999999999999997E-3</v>
          </cell>
        </row>
        <row r="6">
          <cell r="C6">
            <v>8.8999999999999999E-3</v>
          </cell>
          <cell r="D6">
            <v>1.4999999999999999E-2</v>
          </cell>
          <cell r="E6">
            <v>1.1900000000000001E-2</v>
          </cell>
        </row>
        <row r="7">
          <cell r="C7">
            <v>2.1999999999999999E-2</v>
          </cell>
          <cell r="D7">
            <v>3.9600000000000003E-2</v>
          </cell>
          <cell r="E7">
            <v>3.0499999999999999E-2</v>
          </cell>
        </row>
        <row r="8">
          <cell r="C8">
            <v>3.85E-2</v>
          </cell>
          <cell r="D8">
            <v>6.88E-2</v>
          </cell>
          <cell r="E8">
            <v>5.3100000000000001E-2</v>
          </cell>
        </row>
        <row r="9">
          <cell r="C9">
            <v>4.53E-2</v>
          </cell>
          <cell r="D9">
            <v>7.1199999999999999E-2</v>
          </cell>
          <cell r="E9">
            <v>5.7799999999999997E-2</v>
          </cell>
        </row>
        <row r="10">
          <cell r="C10">
            <v>4.7899999999999998E-2</v>
          </cell>
          <cell r="D10">
            <v>6.3600000000000004E-2</v>
          </cell>
          <cell r="E10">
            <v>5.5500000000000001E-2</v>
          </cell>
        </row>
        <row r="11">
          <cell r="C11">
            <v>5.6099999999999997E-2</v>
          </cell>
          <cell r="D11">
            <v>6.5000000000000002E-2</v>
          </cell>
          <cell r="E11">
            <v>6.0400000000000002E-2</v>
          </cell>
        </row>
        <row r="12">
          <cell r="C12">
            <v>6.2899999999999998E-2</v>
          </cell>
          <cell r="D12">
            <v>6.6400000000000001E-2</v>
          </cell>
          <cell r="E12">
            <v>6.4600000000000005E-2</v>
          </cell>
        </row>
        <row r="13">
          <cell r="C13">
            <v>6.7900000000000002E-2</v>
          </cell>
          <cell r="D13">
            <v>6.7599999999999993E-2</v>
          </cell>
          <cell r="E13">
            <v>6.7799999999999999E-2</v>
          </cell>
        </row>
        <row r="14">
          <cell r="C14">
            <v>6.9900000000000004E-2</v>
          </cell>
          <cell r="D14">
            <v>6.8400000000000002E-2</v>
          </cell>
          <cell r="E14">
            <v>6.9199999999999998E-2</v>
          </cell>
        </row>
        <row r="15">
          <cell r="C15">
            <v>7.3599999999999999E-2</v>
          </cell>
          <cell r="D15">
            <v>6.8699999999999997E-2</v>
          </cell>
          <cell r="E15">
            <v>7.1199999999999999E-2</v>
          </cell>
        </row>
        <row r="16">
          <cell r="C16">
            <v>7.7200000000000005E-2</v>
          </cell>
          <cell r="D16">
            <v>7.1999999999999995E-2</v>
          </cell>
          <cell r="E16">
            <v>7.4700000000000003E-2</v>
          </cell>
        </row>
        <row r="17">
          <cell r="C17">
            <v>8.2799999999999999E-2</v>
          </cell>
          <cell r="D17">
            <v>6.6699999999999995E-2</v>
          </cell>
          <cell r="E17">
            <v>7.4999999999999997E-2</v>
          </cell>
        </row>
        <row r="18">
          <cell r="C18">
            <v>9.01E-2</v>
          </cell>
          <cell r="D18">
            <v>6.3700000000000007E-2</v>
          </cell>
          <cell r="E18">
            <v>7.7399999999999997E-2</v>
          </cell>
        </row>
        <row r="19">
          <cell r="C19">
            <v>7.2499999999999995E-2</v>
          </cell>
          <cell r="D19">
            <v>5.45E-2</v>
          </cell>
          <cell r="E19">
            <v>6.3799999999999996E-2</v>
          </cell>
        </row>
        <row r="20">
          <cell r="C20">
            <v>0.05</v>
          </cell>
          <cell r="D20">
            <v>4.1000000000000002E-2</v>
          </cell>
          <cell r="E20">
            <v>4.5600000000000002E-2</v>
          </cell>
        </row>
        <row r="21">
          <cell r="C21">
            <v>3.8899999999999997E-2</v>
          </cell>
          <cell r="D21">
            <v>3.2199999999999999E-2</v>
          </cell>
          <cell r="E21">
            <v>3.5700000000000003E-2</v>
          </cell>
        </row>
        <row r="22">
          <cell r="C22">
            <v>0.03</v>
          </cell>
          <cell r="D22">
            <v>2.3599999999999999E-2</v>
          </cell>
          <cell r="E22">
            <v>2.69E-2</v>
          </cell>
        </row>
        <row r="23">
          <cell r="C23">
            <v>2.2200000000000001E-2</v>
          </cell>
          <cell r="D23">
            <v>1.5800000000000002E-2</v>
          </cell>
          <cell r="E23">
            <v>1.9099999999999999E-2</v>
          </cell>
        </row>
        <row r="24">
          <cell r="C24">
            <v>1.46E-2</v>
          </cell>
          <cell r="D24">
            <v>1.0800000000000001E-2</v>
          </cell>
          <cell r="E24">
            <v>1.2800000000000001E-2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8.8999999999999999E-3</v>
          </cell>
          <cell r="C5">
            <v>6.7000000000000002E-3</v>
          </cell>
          <cell r="D5">
            <v>7.9000000000000008E-3</v>
          </cell>
          <cell r="F5" t="str">
            <v>January</v>
          </cell>
          <cell r="H5">
            <v>1.05</v>
          </cell>
        </row>
        <row r="6">
          <cell r="B6">
            <v>5.7000000000000002E-3</v>
          </cell>
          <cell r="C6">
            <v>4.0000000000000001E-3</v>
          </cell>
          <cell r="D6">
            <v>4.8999999999999998E-3</v>
          </cell>
          <cell r="F6" t="str">
            <v>February</v>
          </cell>
          <cell r="H6">
            <v>1.21</v>
          </cell>
        </row>
        <row r="7">
          <cell r="B7">
            <v>4.4999999999999997E-3</v>
          </cell>
          <cell r="C7">
            <v>3.2000000000000002E-3</v>
          </cell>
          <cell r="D7">
            <v>3.8999999999999998E-3</v>
          </cell>
          <cell r="F7" t="str">
            <v>March</v>
          </cell>
          <cell r="H7">
            <v>1.1499999999999999</v>
          </cell>
        </row>
        <row r="8">
          <cell r="B8">
            <v>3.8E-3</v>
          </cell>
          <cell r="C8">
            <v>4.0000000000000001E-3</v>
          </cell>
          <cell r="D8">
            <v>3.8999999999999998E-3</v>
          </cell>
          <cell r="F8" t="str">
            <v>April</v>
          </cell>
          <cell r="H8">
            <v>0.97</v>
          </cell>
        </row>
        <row r="9">
          <cell r="B9">
            <v>4.4999999999999997E-3</v>
          </cell>
          <cell r="C9">
            <v>6.4999999999999997E-3</v>
          </cell>
          <cell r="D9">
            <v>5.4999999999999997E-3</v>
          </cell>
          <cell r="F9" t="str">
            <v>May</v>
          </cell>
          <cell r="H9">
            <v>0.94</v>
          </cell>
        </row>
        <row r="10">
          <cell r="B10">
            <v>9.1999999999999998E-3</v>
          </cell>
          <cell r="C10">
            <v>1.44E-2</v>
          </cell>
          <cell r="D10">
            <v>1.17E-2</v>
          </cell>
          <cell r="F10" t="str">
            <v>June</v>
          </cell>
          <cell r="H10">
            <v>0.85</v>
          </cell>
        </row>
        <row r="11">
          <cell r="B11">
            <v>2.3300000000000001E-2</v>
          </cell>
          <cell r="C11">
            <v>3.95E-2</v>
          </cell>
          <cell r="D11">
            <v>3.1E-2</v>
          </cell>
          <cell r="F11" t="str">
            <v>July</v>
          </cell>
          <cell r="H11">
            <v>0.82</v>
          </cell>
        </row>
        <row r="12">
          <cell r="B12">
            <v>4.2500000000000003E-2</v>
          </cell>
          <cell r="C12">
            <v>7.2999999999999995E-2</v>
          </cell>
          <cell r="D12">
            <v>5.6899999999999999E-2</v>
          </cell>
          <cell r="F12" t="str">
            <v>August</v>
          </cell>
          <cell r="H12">
            <v>0.95</v>
          </cell>
        </row>
        <row r="13">
          <cell r="B13">
            <v>4.7399999999999998E-2</v>
          </cell>
          <cell r="C13">
            <v>7.4999999999999997E-2</v>
          </cell>
          <cell r="D13">
            <v>6.0499999999999998E-2</v>
          </cell>
          <cell r="F13" t="str">
            <v>September</v>
          </cell>
          <cell r="H13">
            <v>0.98</v>
          </cell>
        </row>
        <row r="14">
          <cell r="B14">
            <v>4.8300000000000003E-2</v>
          </cell>
          <cell r="C14">
            <v>6.7100000000000007E-2</v>
          </cell>
          <cell r="D14">
            <v>5.7200000000000001E-2</v>
          </cell>
          <cell r="F14" t="str">
            <v>October</v>
          </cell>
          <cell r="H14">
            <v>1.01</v>
          </cell>
        </row>
        <row r="15">
          <cell r="B15">
            <v>5.5100000000000003E-2</v>
          </cell>
          <cell r="C15">
            <v>6.4899999999999999E-2</v>
          </cell>
          <cell r="D15">
            <v>5.9700000000000003E-2</v>
          </cell>
          <cell r="F15" t="str">
            <v>November</v>
          </cell>
          <cell r="H15">
            <v>1.01</v>
          </cell>
        </row>
        <row r="16">
          <cell r="B16">
            <v>6.2E-2</v>
          </cell>
          <cell r="C16">
            <v>6.5600000000000006E-2</v>
          </cell>
          <cell r="D16">
            <v>6.3700000000000007E-2</v>
          </cell>
          <cell r="F16" t="str">
            <v>December</v>
          </cell>
          <cell r="H16">
            <v>1.04</v>
          </cell>
        </row>
        <row r="17">
          <cell r="B17">
            <v>6.6900000000000001E-2</v>
          </cell>
          <cell r="C17">
            <v>6.6199999999999995E-2</v>
          </cell>
          <cell r="D17">
            <v>6.6600000000000006E-2</v>
          </cell>
        </row>
        <row r="18">
          <cell r="B18">
            <v>7.0599999999999996E-2</v>
          </cell>
          <cell r="C18">
            <v>6.6100000000000006E-2</v>
          </cell>
          <cell r="D18">
            <v>6.8400000000000002E-2</v>
          </cell>
        </row>
        <row r="19">
          <cell r="B19">
            <v>7.3400000000000007E-2</v>
          </cell>
          <cell r="C19">
            <v>6.9500000000000006E-2</v>
          </cell>
          <cell r="D19">
            <v>7.1599999999999997E-2</v>
          </cell>
        </row>
        <row r="20">
          <cell r="B20">
            <v>7.6600000000000001E-2</v>
          </cell>
          <cell r="C20">
            <v>7.0400000000000004E-2</v>
          </cell>
          <cell r="D20">
            <v>7.3700000000000002E-2</v>
          </cell>
        </row>
        <row r="21">
          <cell r="B21">
            <v>8.3400000000000002E-2</v>
          </cell>
          <cell r="C21">
            <v>6.5799999999999997E-2</v>
          </cell>
          <cell r="D21">
            <v>7.4999999999999997E-2</v>
          </cell>
        </row>
        <row r="22">
          <cell r="B22">
            <v>8.8499999999999995E-2</v>
          </cell>
          <cell r="C22">
            <v>6.2899999999999998E-2</v>
          </cell>
          <cell r="D22">
            <v>7.6399999999999996E-2</v>
          </cell>
        </row>
        <row r="23">
          <cell r="B23">
            <v>7.1900000000000006E-2</v>
          </cell>
          <cell r="C23">
            <v>5.4199999999999998E-2</v>
          </cell>
          <cell r="D23">
            <v>6.3500000000000001E-2</v>
          </cell>
        </row>
        <row r="24">
          <cell r="B24">
            <v>5.1200000000000002E-2</v>
          </cell>
          <cell r="C24">
            <v>4.1399999999999999E-2</v>
          </cell>
          <cell r="D24">
            <v>4.65E-2</v>
          </cell>
        </row>
        <row r="25">
          <cell r="B25">
            <v>3.8300000000000001E-2</v>
          </cell>
          <cell r="C25">
            <v>3.0700000000000002E-2</v>
          </cell>
          <cell r="D25">
            <v>3.4700000000000002E-2</v>
          </cell>
        </row>
        <row r="26">
          <cell r="B26">
            <v>2.8799999999999999E-2</v>
          </cell>
          <cell r="C26">
            <v>2.2599999999999999E-2</v>
          </cell>
          <cell r="D26">
            <v>2.5899999999999999E-2</v>
          </cell>
        </row>
        <row r="27">
          <cell r="B27">
            <v>2.1100000000000001E-2</v>
          </cell>
          <cell r="C27">
            <v>1.54E-2</v>
          </cell>
          <cell r="D27">
            <v>1.84E-2</v>
          </cell>
        </row>
        <row r="28">
          <cell r="B28">
            <v>1.4E-2</v>
          </cell>
          <cell r="C28">
            <v>1.0800000000000001E-2</v>
          </cell>
          <cell r="D28">
            <v>1.2500000000000001E-2</v>
          </cell>
        </row>
      </sheetData>
      <sheetData sheetId="1"/>
      <sheetData sheetId="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8.0000000000000002E-3</v>
          </cell>
          <cell r="D5">
            <v>7.1000000000000004E-3</v>
          </cell>
          <cell r="F5" t="str">
            <v>January</v>
          </cell>
        </row>
        <row r="6">
          <cell r="B6">
            <v>3.5000000000000001E-3</v>
          </cell>
          <cell r="C6">
            <v>4.5999999999999999E-3</v>
          </cell>
          <cell r="D6">
            <v>4.1000000000000003E-3</v>
          </cell>
          <cell r="F6" t="str">
            <v>February</v>
          </cell>
        </row>
        <row r="7">
          <cell r="B7">
            <v>2.5000000000000001E-3</v>
          </cell>
          <cell r="C7">
            <v>2.8999999999999998E-3</v>
          </cell>
          <cell r="D7">
            <v>2.7000000000000001E-3</v>
          </cell>
          <cell r="F7" t="str">
            <v>March</v>
          </cell>
        </row>
        <row r="8">
          <cell r="B8">
            <v>2.3999999999999998E-3</v>
          </cell>
          <cell r="C8">
            <v>2E-3</v>
          </cell>
          <cell r="D8">
            <v>2.2000000000000001E-3</v>
          </cell>
          <cell r="F8" t="str">
            <v>April</v>
          </cell>
        </row>
        <row r="9">
          <cell r="B9">
            <v>4.0000000000000001E-3</v>
          </cell>
          <cell r="C9">
            <v>2.2000000000000001E-3</v>
          </cell>
          <cell r="D9">
            <v>3.0999999999999999E-3</v>
          </cell>
          <cell r="F9" t="str">
            <v>May</v>
          </cell>
        </row>
        <row r="10">
          <cell r="B10">
            <v>8.6E-3</v>
          </cell>
          <cell r="C10">
            <v>4.7000000000000002E-3</v>
          </cell>
          <cell r="D10">
            <v>6.6E-3</v>
          </cell>
          <cell r="F10" t="str">
            <v>June</v>
          </cell>
        </row>
        <row r="11">
          <cell r="B11">
            <v>2.46E-2</v>
          </cell>
          <cell r="C11">
            <v>1.2800000000000001E-2</v>
          </cell>
          <cell r="D11">
            <v>1.84E-2</v>
          </cell>
          <cell r="F11" t="str">
            <v>July</v>
          </cell>
        </row>
        <row r="12">
          <cell r="B12">
            <v>5.11E-2</v>
          </cell>
          <cell r="C12">
            <v>3.04E-2</v>
          </cell>
          <cell r="D12">
            <v>4.02E-2</v>
          </cell>
          <cell r="F12" t="str">
            <v>August</v>
          </cell>
        </row>
        <row r="13">
          <cell r="B13">
            <v>6.2100000000000002E-2</v>
          </cell>
          <cell r="C13">
            <v>4.6399999999999997E-2</v>
          </cell>
          <cell r="D13">
            <v>5.3900000000000003E-2</v>
          </cell>
          <cell r="F13" t="str">
            <v>September</v>
          </cell>
        </row>
        <row r="14">
          <cell r="B14">
            <v>6.59E-2</v>
          </cell>
          <cell r="C14">
            <v>5.1999999999999998E-2</v>
          </cell>
          <cell r="D14">
            <v>5.8599999999999999E-2</v>
          </cell>
          <cell r="F14" t="str">
            <v>October</v>
          </cell>
        </row>
        <row r="15">
          <cell r="B15">
            <v>7.0400000000000004E-2</v>
          </cell>
          <cell r="C15">
            <v>5.57E-2</v>
          </cell>
          <cell r="D15">
            <v>6.2700000000000006E-2</v>
          </cell>
          <cell r="F15" t="str">
            <v>November</v>
          </cell>
        </row>
        <row r="16">
          <cell r="B16">
            <v>7.4999999999999997E-2</v>
          </cell>
          <cell r="C16">
            <v>6.3799999999999996E-2</v>
          </cell>
          <cell r="D16">
            <v>6.9099999999999995E-2</v>
          </cell>
          <cell r="F16" t="str">
            <v>December</v>
          </cell>
        </row>
        <row r="17">
          <cell r="B17">
            <v>7.6300000000000007E-2</v>
          </cell>
          <cell r="C17">
            <v>6.9900000000000004E-2</v>
          </cell>
          <cell r="D17">
            <v>7.2900000000000006E-2</v>
          </cell>
        </row>
        <row r="18">
          <cell r="B18">
            <v>7.3999999999999996E-2</v>
          </cell>
          <cell r="C18">
            <v>7.1099999999999997E-2</v>
          </cell>
          <cell r="D18">
            <v>7.2499999999999995E-2</v>
          </cell>
        </row>
        <row r="19">
          <cell r="B19">
            <v>7.0800000000000002E-2</v>
          </cell>
          <cell r="C19">
            <v>7.2499999999999995E-2</v>
          </cell>
          <cell r="D19">
            <v>7.17E-2</v>
          </cell>
        </row>
        <row r="20">
          <cell r="B20">
            <v>6.8199999999999997E-2</v>
          </cell>
          <cell r="C20">
            <v>7.6399999999999996E-2</v>
          </cell>
          <cell r="D20">
            <v>7.2499999999999995E-2</v>
          </cell>
        </row>
        <row r="21">
          <cell r="B21">
            <v>6.8400000000000002E-2</v>
          </cell>
          <cell r="C21">
            <v>8.5599999999999996E-2</v>
          </cell>
          <cell r="D21">
            <v>7.7399999999999997E-2</v>
          </cell>
        </row>
        <row r="22">
          <cell r="B22">
            <v>6.8099999999999994E-2</v>
          </cell>
          <cell r="C22">
            <v>9.06E-2</v>
          </cell>
          <cell r="D22">
            <v>7.9899999999999999E-2</v>
          </cell>
        </row>
        <row r="23">
          <cell r="B23">
            <v>0.06</v>
          </cell>
          <cell r="C23">
            <v>7.6100000000000001E-2</v>
          </cell>
          <cell r="D23">
            <v>6.8400000000000002E-2</v>
          </cell>
        </row>
        <row r="24">
          <cell r="B24">
            <v>4.7399999999999998E-2</v>
          </cell>
          <cell r="C24">
            <v>5.7700000000000001E-2</v>
          </cell>
          <cell r="D24">
            <v>5.28E-2</v>
          </cell>
        </row>
        <row r="25">
          <cell r="B25">
            <v>3.5499999999999997E-2</v>
          </cell>
          <cell r="C25">
            <v>4.3999999999999997E-2</v>
          </cell>
          <cell r="D25">
            <v>3.9899999999999998E-2</v>
          </cell>
        </row>
        <row r="26">
          <cell r="B26">
            <v>2.5999999999999999E-2</v>
          </cell>
          <cell r="C26">
            <v>3.2899999999999999E-2</v>
          </cell>
          <cell r="D26">
            <v>2.9600000000000001E-2</v>
          </cell>
        </row>
        <row r="27">
          <cell r="B27">
            <v>1.78E-2</v>
          </cell>
          <cell r="C27">
            <v>2.3E-2</v>
          </cell>
          <cell r="D27">
            <v>2.06E-2</v>
          </cell>
        </row>
        <row r="28">
          <cell r="B28">
            <v>1.1299999999999999E-2</v>
          </cell>
          <cell r="C28">
            <v>1.4800000000000001E-2</v>
          </cell>
          <cell r="D28">
            <v>1.3100000000000001E-2</v>
          </cell>
        </row>
      </sheetData>
      <sheetData sheetId="1">
        <row r="1">
          <cell r="C1">
            <v>6.0000000000000001E-3</v>
          </cell>
          <cell r="D1">
            <v>8.0000000000000002E-3</v>
          </cell>
          <cell r="E1">
            <v>7.1000000000000004E-3</v>
          </cell>
        </row>
        <row r="2">
          <cell r="C2">
            <v>3.5000000000000001E-3</v>
          </cell>
          <cell r="D2">
            <v>4.5999999999999999E-3</v>
          </cell>
          <cell r="E2">
            <v>4.1000000000000003E-3</v>
          </cell>
        </row>
        <row r="3">
          <cell r="C3">
            <v>2.5000000000000001E-3</v>
          </cell>
          <cell r="D3">
            <v>2.8999999999999998E-3</v>
          </cell>
          <cell r="E3">
            <v>2.7000000000000001E-3</v>
          </cell>
        </row>
        <row r="4">
          <cell r="C4">
            <v>2.3999999999999998E-3</v>
          </cell>
          <cell r="D4">
            <v>2E-3</v>
          </cell>
          <cell r="E4">
            <v>2.2000000000000001E-3</v>
          </cell>
        </row>
        <row r="5">
          <cell r="C5">
            <v>4.0000000000000001E-3</v>
          </cell>
          <cell r="D5">
            <v>2.2000000000000001E-3</v>
          </cell>
          <cell r="E5">
            <v>3.0999999999999999E-3</v>
          </cell>
        </row>
        <row r="6">
          <cell r="C6">
            <v>8.6E-3</v>
          </cell>
          <cell r="D6">
            <v>4.7000000000000002E-3</v>
          </cell>
          <cell r="E6">
            <v>6.6E-3</v>
          </cell>
        </row>
        <row r="7">
          <cell r="C7">
            <v>2.46E-2</v>
          </cell>
          <cell r="D7">
            <v>1.2800000000000001E-2</v>
          </cell>
          <cell r="E7">
            <v>1.84E-2</v>
          </cell>
        </row>
        <row r="8">
          <cell r="C8">
            <v>5.11E-2</v>
          </cell>
          <cell r="D8">
            <v>3.04E-2</v>
          </cell>
          <cell r="E8">
            <v>4.02E-2</v>
          </cell>
        </row>
        <row r="9">
          <cell r="C9">
            <v>6.2100000000000002E-2</v>
          </cell>
          <cell r="D9">
            <v>4.6399999999999997E-2</v>
          </cell>
          <cell r="E9">
            <v>5.3900000000000003E-2</v>
          </cell>
        </row>
        <row r="10">
          <cell r="C10">
            <v>6.59E-2</v>
          </cell>
          <cell r="D10">
            <v>5.1999999999999998E-2</v>
          </cell>
          <cell r="E10">
            <v>5.8599999999999999E-2</v>
          </cell>
        </row>
        <row r="11">
          <cell r="C11">
            <v>7.0400000000000004E-2</v>
          </cell>
          <cell r="D11">
            <v>5.57E-2</v>
          </cell>
          <cell r="E11">
            <v>6.2700000000000006E-2</v>
          </cell>
        </row>
        <row r="12">
          <cell r="C12">
            <v>7.4999999999999997E-2</v>
          </cell>
          <cell r="D12">
            <v>6.3799999999999996E-2</v>
          </cell>
          <cell r="E12">
            <v>6.9099999999999995E-2</v>
          </cell>
        </row>
        <row r="13">
          <cell r="C13">
            <v>7.6300000000000007E-2</v>
          </cell>
          <cell r="D13">
            <v>6.9900000000000004E-2</v>
          </cell>
          <cell r="E13">
            <v>7.2900000000000006E-2</v>
          </cell>
        </row>
        <row r="14">
          <cell r="C14">
            <v>7.3999999999999996E-2</v>
          </cell>
          <cell r="D14">
            <v>7.1099999999999997E-2</v>
          </cell>
          <cell r="E14">
            <v>7.2499999999999995E-2</v>
          </cell>
        </row>
        <row r="15">
          <cell r="C15">
            <v>7.0800000000000002E-2</v>
          </cell>
          <cell r="D15">
            <v>7.2499999999999995E-2</v>
          </cell>
          <cell r="E15">
            <v>7.17E-2</v>
          </cell>
        </row>
        <row r="16">
          <cell r="C16">
            <v>6.8199999999999997E-2</v>
          </cell>
          <cell r="D16">
            <v>7.6399999999999996E-2</v>
          </cell>
          <cell r="E16">
            <v>7.2499999999999995E-2</v>
          </cell>
        </row>
        <row r="17">
          <cell r="C17">
            <v>6.8400000000000002E-2</v>
          </cell>
          <cell r="D17">
            <v>8.5599999999999996E-2</v>
          </cell>
          <cell r="E17">
            <v>7.7399999999999997E-2</v>
          </cell>
        </row>
        <row r="18">
          <cell r="C18">
            <v>6.8099999999999994E-2</v>
          </cell>
          <cell r="D18">
            <v>9.06E-2</v>
          </cell>
          <cell r="E18">
            <v>7.9899999999999999E-2</v>
          </cell>
        </row>
        <row r="19">
          <cell r="C19">
            <v>0.06</v>
          </cell>
          <cell r="D19">
            <v>7.6100000000000001E-2</v>
          </cell>
          <cell r="E19">
            <v>6.8400000000000002E-2</v>
          </cell>
        </row>
        <row r="20">
          <cell r="C20">
            <v>4.7399999999999998E-2</v>
          </cell>
          <cell r="D20">
            <v>5.7700000000000001E-2</v>
          </cell>
          <cell r="E20">
            <v>5.28E-2</v>
          </cell>
        </row>
        <row r="21">
          <cell r="C21">
            <v>3.5499999999999997E-2</v>
          </cell>
          <cell r="D21">
            <v>4.3999999999999997E-2</v>
          </cell>
          <cell r="E21">
            <v>3.9899999999999998E-2</v>
          </cell>
        </row>
        <row r="22">
          <cell r="C22">
            <v>2.5999999999999999E-2</v>
          </cell>
          <cell r="D22">
            <v>3.2899999999999999E-2</v>
          </cell>
          <cell r="E22">
            <v>2.9600000000000001E-2</v>
          </cell>
        </row>
        <row r="23">
          <cell r="C23">
            <v>1.78E-2</v>
          </cell>
          <cell r="D23">
            <v>2.3E-2</v>
          </cell>
          <cell r="E23">
            <v>2.06E-2</v>
          </cell>
        </row>
        <row r="24">
          <cell r="C24">
            <v>1.1299999999999999E-2</v>
          </cell>
          <cell r="D24">
            <v>1.4800000000000001E-2</v>
          </cell>
          <cell r="E24">
            <v>1.3100000000000001E-2</v>
          </cell>
        </row>
      </sheetData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7.4000000000000003E-3</v>
          </cell>
          <cell r="D5">
            <v>6.3E-3</v>
          </cell>
          <cell r="F5" t="str">
            <v>January</v>
          </cell>
          <cell r="H5">
            <v>1.06</v>
          </cell>
        </row>
        <row r="6">
          <cell r="B6">
            <v>3.0999999999999999E-3</v>
          </cell>
          <cell r="C6">
            <v>4.1000000000000003E-3</v>
          </cell>
          <cell r="D6">
            <v>3.5999999999999999E-3</v>
          </cell>
          <cell r="F6" t="str">
            <v>February</v>
          </cell>
          <cell r="H6">
            <v>1.17</v>
          </cell>
        </row>
        <row r="7">
          <cell r="B7">
            <v>2.2000000000000001E-3</v>
          </cell>
          <cell r="C7">
            <v>2.5999999999999999E-3</v>
          </cell>
          <cell r="D7">
            <v>2.3999999999999998E-3</v>
          </cell>
          <cell r="F7" t="str">
            <v>March</v>
          </cell>
          <cell r="H7">
            <v>1.1599999999999999</v>
          </cell>
        </row>
        <row r="8">
          <cell r="B8">
            <v>2.5000000000000001E-3</v>
          </cell>
          <cell r="C8">
            <v>1.9E-3</v>
          </cell>
          <cell r="D8">
            <v>2.2000000000000001E-3</v>
          </cell>
          <cell r="F8" t="str">
            <v>April</v>
          </cell>
          <cell r="H8">
            <v>1.07</v>
          </cell>
        </row>
        <row r="9">
          <cell r="B9">
            <v>4.4000000000000003E-3</v>
          </cell>
          <cell r="C9">
            <v>2.5000000000000001E-3</v>
          </cell>
          <cell r="D9">
            <v>3.3999999999999998E-3</v>
          </cell>
          <cell r="F9" t="str">
            <v>May</v>
          </cell>
          <cell r="H9">
            <v>0.97</v>
          </cell>
        </row>
        <row r="10">
          <cell r="B10">
            <v>9.4999999999999998E-3</v>
          </cell>
          <cell r="C10">
            <v>5.7999999999999996E-3</v>
          </cell>
          <cell r="D10">
            <v>7.6E-3</v>
          </cell>
          <cell r="F10" t="str">
            <v>June</v>
          </cell>
          <cell r="H10">
            <v>0.91</v>
          </cell>
        </row>
        <row r="11">
          <cell r="B11">
            <v>3.0599999999999999E-2</v>
          </cell>
          <cell r="C11">
            <v>1.43E-2</v>
          </cell>
          <cell r="D11">
            <v>2.2100000000000002E-2</v>
          </cell>
          <cell r="F11" t="str">
            <v>July</v>
          </cell>
          <cell r="H11">
            <v>0.85</v>
          </cell>
        </row>
        <row r="12">
          <cell r="B12">
            <v>5.8700000000000002E-2</v>
          </cell>
          <cell r="C12">
            <v>3.4299999999999997E-2</v>
          </cell>
          <cell r="D12">
            <v>4.5999999999999999E-2</v>
          </cell>
          <cell r="F12" t="str">
            <v>August</v>
          </cell>
          <cell r="H12">
            <v>0.93</v>
          </cell>
        </row>
        <row r="13">
          <cell r="B13">
            <v>6.4100000000000004E-2</v>
          </cell>
          <cell r="C13">
            <v>4.9299999999999997E-2</v>
          </cell>
          <cell r="D13">
            <v>5.6399999999999999E-2</v>
          </cell>
          <cell r="F13" t="str">
            <v>September</v>
          </cell>
          <cell r="H13">
            <v>0.94</v>
          </cell>
        </row>
        <row r="14">
          <cell r="B14">
            <v>6.9699999999999998E-2</v>
          </cell>
          <cell r="C14">
            <v>5.33E-2</v>
          </cell>
          <cell r="D14">
            <v>6.1100000000000002E-2</v>
          </cell>
          <cell r="F14" t="str">
            <v>October</v>
          </cell>
          <cell r="H14">
            <v>0.96</v>
          </cell>
        </row>
        <row r="15">
          <cell r="B15">
            <v>7.1400000000000005E-2</v>
          </cell>
          <cell r="C15">
            <v>5.6599999999999998E-2</v>
          </cell>
          <cell r="D15">
            <v>6.3700000000000007E-2</v>
          </cell>
          <cell r="F15" t="str">
            <v>November</v>
          </cell>
          <cell r="H15">
            <v>0.98</v>
          </cell>
        </row>
        <row r="16">
          <cell r="B16">
            <v>7.4899999999999994E-2</v>
          </cell>
          <cell r="C16">
            <v>6.4600000000000005E-2</v>
          </cell>
          <cell r="D16">
            <v>6.9500000000000006E-2</v>
          </cell>
          <cell r="F16" t="str">
            <v>December</v>
          </cell>
          <cell r="H16">
            <v>0.99</v>
          </cell>
        </row>
        <row r="17">
          <cell r="B17">
            <v>7.5499999999999998E-2</v>
          </cell>
          <cell r="C17">
            <v>7.0499999999999993E-2</v>
          </cell>
          <cell r="D17">
            <v>7.3099999999999998E-2</v>
          </cell>
        </row>
        <row r="18">
          <cell r="B18">
            <v>7.3999999999999996E-2</v>
          </cell>
          <cell r="C18">
            <v>7.1300000000000002E-2</v>
          </cell>
          <cell r="D18">
            <v>7.2800000000000004E-2</v>
          </cell>
        </row>
        <row r="19">
          <cell r="B19">
            <v>6.9400000000000003E-2</v>
          </cell>
          <cell r="C19">
            <v>7.2900000000000006E-2</v>
          </cell>
          <cell r="D19">
            <v>7.1400000000000005E-2</v>
          </cell>
        </row>
        <row r="20">
          <cell r="B20">
            <v>6.8400000000000002E-2</v>
          </cell>
          <cell r="C20">
            <v>7.7499999999999999E-2</v>
          </cell>
          <cell r="D20">
            <v>7.3200000000000001E-2</v>
          </cell>
        </row>
        <row r="21">
          <cell r="B21">
            <v>6.9099999999999995E-2</v>
          </cell>
          <cell r="C21">
            <v>8.7499999999999994E-2</v>
          </cell>
          <cell r="D21">
            <v>7.85E-2</v>
          </cell>
        </row>
        <row r="22">
          <cell r="B22">
            <v>6.8199999999999997E-2</v>
          </cell>
          <cell r="C22">
            <v>9.1999999999999998E-2</v>
          </cell>
          <cell r="D22">
            <v>8.0399999999999999E-2</v>
          </cell>
        </row>
        <row r="23">
          <cell r="B23">
            <v>5.67E-2</v>
          </cell>
          <cell r="C23">
            <v>7.22E-2</v>
          </cell>
          <cell r="D23">
            <v>6.4699999999999994E-2</v>
          </cell>
        </row>
        <row r="24">
          <cell r="B24">
            <v>4.2200000000000001E-2</v>
          </cell>
          <cell r="C24">
            <v>5.4199999999999998E-2</v>
          </cell>
          <cell r="D24">
            <v>4.8399999999999999E-2</v>
          </cell>
        </row>
        <row r="25">
          <cell r="B25">
            <v>3.1199999999999999E-2</v>
          </cell>
          <cell r="C25">
            <v>4.1099999999999998E-2</v>
          </cell>
          <cell r="D25">
            <v>3.6299999999999999E-2</v>
          </cell>
        </row>
        <row r="26">
          <cell r="B26">
            <v>2.3E-2</v>
          </cell>
          <cell r="C26">
            <v>3.1099999999999999E-2</v>
          </cell>
          <cell r="D26">
            <v>2.7199999999999998E-2</v>
          </cell>
        </row>
        <row r="27">
          <cell r="B27">
            <v>1.6E-2</v>
          </cell>
          <cell r="C27">
            <v>2.1000000000000001E-2</v>
          </cell>
          <cell r="D27">
            <v>1.8599999999999998E-2</v>
          </cell>
        </row>
        <row r="28">
          <cell r="B28">
            <v>9.9000000000000008E-3</v>
          </cell>
          <cell r="C28">
            <v>1.21E-2</v>
          </cell>
          <cell r="D28">
            <v>1.0999999999999999E-2</v>
          </cell>
        </row>
      </sheetData>
      <sheetData sheetId="1"/>
      <sheetData sheetId="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4.1000000000000003E-3</v>
          </cell>
          <cell r="C5">
            <v>7.0000000000000001E-3</v>
          </cell>
          <cell r="D5">
            <v>5.5999999999999999E-3</v>
          </cell>
          <cell r="F5" t="str">
            <v>January</v>
          </cell>
          <cell r="H5">
            <v>1.1299999999999999</v>
          </cell>
        </row>
        <row r="6">
          <cell r="B6">
            <v>2.3E-3</v>
          </cell>
          <cell r="C6">
            <v>4.0000000000000001E-3</v>
          </cell>
          <cell r="D6">
            <v>3.2000000000000002E-3</v>
          </cell>
          <cell r="F6" t="str">
            <v>February</v>
          </cell>
          <cell r="H6">
            <v>3.1999982893466949E-3</v>
          </cell>
        </row>
        <row r="7">
          <cell r="B7">
            <v>1.8E-3</v>
          </cell>
          <cell r="C7">
            <v>2.5999999999999999E-3</v>
          </cell>
          <cell r="D7">
            <v>2.2000000000000001E-3</v>
          </cell>
          <cell r="F7" t="str">
            <v>Mar</v>
          </cell>
          <cell r="H7">
            <v>2.199999988079071E-3</v>
          </cell>
        </row>
        <row r="8">
          <cell r="B8">
            <v>2.5999999999999999E-3</v>
          </cell>
          <cell r="C8">
            <v>1.8E-3</v>
          </cell>
          <cell r="D8">
            <v>2.2000000000000001E-3</v>
          </cell>
          <cell r="F8" t="str">
            <v>April</v>
          </cell>
          <cell r="H8">
            <v>1.1000000000000001</v>
          </cell>
        </row>
        <row r="9">
          <cell r="B9">
            <v>5.0000000000000001E-3</v>
          </cell>
          <cell r="C9">
            <v>2.3E-3</v>
          </cell>
          <cell r="D9">
            <v>3.5999999999999999E-3</v>
          </cell>
          <cell r="F9" t="str">
            <v>May</v>
          </cell>
          <cell r="H9">
            <v>0.93</v>
          </cell>
        </row>
        <row r="10">
          <cell r="B10">
            <v>1.1900000000000001E-2</v>
          </cell>
          <cell r="C10">
            <v>5.1000000000000004E-3</v>
          </cell>
          <cell r="D10">
            <v>8.5000000000000006E-3</v>
          </cell>
          <cell r="F10" t="str">
            <v>June</v>
          </cell>
          <cell r="H10">
            <v>0.93</v>
          </cell>
        </row>
        <row r="11">
          <cell r="B11">
            <v>3.1099999999999999E-2</v>
          </cell>
          <cell r="C11">
            <v>1.6299999999999999E-2</v>
          </cell>
          <cell r="D11">
            <v>2.3599999999999999E-2</v>
          </cell>
          <cell r="F11" t="str">
            <v>July</v>
          </cell>
          <cell r="H11">
            <v>0.89</v>
          </cell>
        </row>
        <row r="12">
          <cell r="B12">
            <v>5.7299999999999997E-2</v>
          </cell>
          <cell r="C12">
            <v>3.7499999999999999E-2</v>
          </cell>
          <cell r="D12">
            <v>4.7199999999999999E-2</v>
          </cell>
          <cell r="F12" t="str">
            <v>August</v>
          </cell>
          <cell r="H12">
            <v>0.97</v>
          </cell>
        </row>
        <row r="13">
          <cell r="B13">
            <v>6.2300000000000001E-2</v>
          </cell>
          <cell r="C13">
            <v>4.9399999999999999E-2</v>
          </cell>
          <cell r="D13">
            <v>5.5800000000000002E-2</v>
          </cell>
          <cell r="F13" t="str">
            <v>September</v>
          </cell>
          <cell r="H13">
            <v>1</v>
          </cell>
        </row>
        <row r="14">
          <cell r="B14">
            <v>6.25E-2</v>
          </cell>
          <cell r="C14">
            <v>4.8500000000000001E-2</v>
          </cell>
          <cell r="D14">
            <v>5.5399999999999998E-2</v>
          </cell>
          <cell r="F14" t="str">
            <v>October</v>
          </cell>
          <cell r="H14">
            <v>1.03</v>
          </cell>
        </row>
        <row r="15">
          <cell r="B15">
            <v>6.9900000000000004E-2</v>
          </cell>
          <cell r="C15">
            <v>5.3499999999999999E-2</v>
          </cell>
          <cell r="D15">
            <v>6.1600000000000002E-2</v>
          </cell>
          <cell r="F15" t="str">
            <v>November</v>
          </cell>
          <cell r="H15">
            <v>1.04</v>
          </cell>
        </row>
        <row r="16">
          <cell r="B16">
            <v>7.5899999999999995E-2</v>
          </cell>
          <cell r="C16">
            <v>6.1600000000000002E-2</v>
          </cell>
          <cell r="D16">
            <v>6.8599999999999994E-2</v>
          </cell>
          <cell r="F16" t="str">
            <v>December</v>
          </cell>
          <cell r="H16">
            <v>1.05</v>
          </cell>
        </row>
        <row r="17">
          <cell r="B17">
            <v>7.8600000000000003E-2</v>
          </cell>
          <cell r="C17">
            <v>7.1300000000000002E-2</v>
          </cell>
          <cell r="D17">
            <v>7.4899999999999994E-2</v>
          </cell>
        </row>
        <row r="18">
          <cell r="B18">
            <v>7.6399999999999996E-2</v>
          </cell>
          <cell r="C18">
            <v>7.5999999999999998E-2</v>
          </cell>
          <cell r="D18">
            <v>7.6200000000000004E-2</v>
          </cell>
        </row>
        <row r="19">
          <cell r="B19">
            <v>7.3499999999999996E-2</v>
          </cell>
          <cell r="C19">
            <v>7.8E-2</v>
          </cell>
          <cell r="D19">
            <v>7.5800000000000006E-2</v>
          </cell>
        </row>
        <row r="20">
          <cell r="B20">
            <v>7.1900000000000006E-2</v>
          </cell>
          <cell r="C20">
            <v>8.0699999999999994E-2</v>
          </cell>
          <cell r="D20">
            <v>7.6399999999999996E-2</v>
          </cell>
        </row>
        <row r="21">
          <cell r="B21">
            <v>7.3599999999999999E-2</v>
          </cell>
          <cell r="C21">
            <v>8.5400000000000004E-2</v>
          </cell>
          <cell r="D21">
            <v>7.9600000000000004E-2</v>
          </cell>
        </row>
        <row r="22">
          <cell r="B22">
            <v>7.0599999999999996E-2</v>
          </cell>
          <cell r="C22">
            <v>0.09</v>
          </cell>
          <cell r="D22">
            <v>8.0399999999999999E-2</v>
          </cell>
        </row>
        <row r="23">
          <cell r="B23">
            <v>5.4300000000000001E-2</v>
          </cell>
          <cell r="C23">
            <v>7.3099999999999998E-2</v>
          </cell>
          <cell r="D23">
            <v>6.3799999999999996E-2</v>
          </cell>
        </row>
        <row r="24">
          <cell r="B24">
            <v>4.1300000000000003E-2</v>
          </cell>
          <cell r="C24">
            <v>5.5500000000000001E-2</v>
          </cell>
          <cell r="D24">
            <v>4.8500000000000001E-2</v>
          </cell>
        </row>
        <row r="25">
          <cell r="B25">
            <v>3.0099999999999998E-2</v>
          </cell>
          <cell r="C25">
            <v>4.0399999999999998E-2</v>
          </cell>
          <cell r="D25">
            <v>3.5299999999999998E-2</v>
          </cell>
        </row>
        <row r="26">
          <cell r="B26">
            <v>2.0400000000000001E-2</v>
          </cell>
          <cell r="C26">
            <v>2.9100000000000001E-2</v>
          </cell>
          <cell r="D26">
            <v>2.4799999999999999E-2</v>
          </cell>
        </row>
        <row r="27">
          <cell r="B27">
            <v>1.41E-2</v>
          </cell>
          <cell r="C27">
            <v>1.9599999999999999E-2</v>
          </cell>
          <cell r="D27">
            <v>1.6899999999999998E-2</v>
          </cell>
        </row>
        <row r="28">
          <cell r="B28">
            <v>8.5000000000000006E-3</v>
          </cell>
          <cell r="C28">
            <v>1.1299999999999999E-2</v>
          </cell>
          <cell r="D28">
            <v>9.9000000000000008E-3</v>
          </cell>
        </row>
      </sheetData>
      <sheetData sheetId="1"/>
      <sheetData sheetId="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3.8E-3</v>
          </cell>
          <cell r="C5">
            <v>6.7000000000000002E-3</v>
          </cell>
          <cell r="D5">
            <v>5.3E-3</v>
          </cell>
          <cell r="F5" t="str">
            <v>January</v>
          </cell>
          <cell r="H5">
            <v>1.05</v>
          </cell>
        </row>
        <row r="6">
          <cell r="B6">
            <v>2.2000000000000001E-3</v>
          </cell>
          <cell r="C6">
            <v>3.8E-3</v>
          </cell>
          <cell r="D6">
            <v>3.0000000000000001E-3</v>
          </cell>
          <cell r="F6" t="str">
            <v>February</v>
          </cell>
          <cell r="H6">
            <v>1.08</v>
          </cell>
        </row>
        <row r="7">
          <cell r="B7">
            <v>1.6999999999999999E-3</v>
          </cell>
          <cell r="C7">
            <v>2.3999999999999998E-3</v>
          </cell>
          <cell r="D7">
            <v>2E-3</v>
          </cell>
          <cell r="F7" t="str">
            <v>March</v>
          </cell>
          <cell r="H7">
            <v>1.1299999999999999</v>
          </cell>
        </row>
        <row r="8">
          <cell r="B8">
            <v>2.5000000000000001E-3</v>
          </cell>
          <cell r="C8">
            <v>1.6000000000000001E-3</v>
          </cell>
          <cell r="D8">
            <v>2E-3</v>
          </cell>
          <cell r="F8" t="str">
            <v>April</v>
          </cell>
          <cell r="H8">
            <v>1.06</v>
          </cell>
        </row>
        <row r="9">
          <cell r="B9">
            <v>4.1999999999999997E-3</v>
          </cell>
          <cell r="C9">
            <v>2E-3</v>
          </cell>
          <cell r="D9">
            <v>3.0999999999999999E-3</v>
          </cell>
          <cell r="F9" t="str">
            <v>May</v>
          </cell>
          <cell r="H9">
            <v>1.02</v>
          </cell>
        </row>
        <row r="10">
          <cell r="B10">
            <v>1.0500000000000001E-2</v>
          </cell>
          <cell r="C10">
            <v>4.5999999999999999E-3</v>
          </cell>
          <cell r="D10">
            <v>7.4999999999999997E-3</v>
          </cell>
          <cell r="F10" t="str">
            <v>June</v>
          </cell>
          <cell r="H10">
            <v>0.94</v>
          </cell>
        </row>
        <row r="11">
          <cell r="B11">
            <v>3.0200000000000001E-2</v>
          </cell>
          <cell r="C11">
            <v>1.5599999999999999E-2</v>
          </cell>
          <cell r="D11">
            <v>2.2800000000000001E-2</v>
          </cell>
          <cell r="F11" t="str">
            <v>July</v>
          </cell>
          <cell r="H11">
            <v>0.87</v>
          </cell>
        </row>
        <row r="12">
          <cell r="B12">
            <v>5.3499999999999999E-2</v>
          </cell>
          <cell r="C12">
            <v>3.85E-2</v>
          </cell>
          <cell r="D12">
            <v>4.5900000000000003E-2</v>
          </cell>
          <cell r="F12" t="str">
            <v>August</v>
          </cell>
          <cell r="H12">
            <v>0.94</v>
          </cell>
        </row>
        <row r="13">
          <cell r="B13">
            <v>5.9700000000000003E-2</v>
          </cell>
          <cell r="C13">
            <v>5.1299999999999998E-2</v>
          </cell>
          <cell r="D13">
            <v>5.5399999999999998E-2</v>
          </cell>
          <cell r="F13" t="str">
            <v>September</v>
          </cell>
          <cell r="H13">
            <v>0.86</v>
          </cell>
        </row>
        <row r="14">
          <cell r="B14">
            <v>6.2899999999999998E-2</v>
          </cell>
          <cell r="C14">
            <v>5.0500000000000003E-2</v>
          </cell>
          <cell r="D14">
            <v>5.6599999999999998E-2</v>
          </cell>
          <cell r="F14" t="str">
            <v>October</v>
          </cell>
          <cell r="H14">
            <v>1.04</v>
          </cell>
        </row>
        <row r="15">
          <cell r="B15">
            <v>7.0900000000000005E-2</v>
          </cell>
          <cell r="C15">
            <v>5.4300000000000001E-2</v>
          </cell>
          <cell r="D15">
            <v>6.25E-2</v>
          </cell>
          <cell r="F15" t="str">
            <v>November</v>
          </cell>
          <cell r="H15">
            <v>1.04</v>
          </cell>
        </row>
        <row r="16">
          <cell r="B16">
            <v>7.7200000000000005E-2</v>
          </cell>
          <cell r="C16">
            <v>6.2899999999999998E-2</v>
          </cell>
          <cell r="D16">
            <v>6.9900000000000004E-2</v>
          </cell>
          <cell r="F16" t="str">
            <v>December</v>
          </cell>
          <cell r="H16">
            <v>1.06</v>
          </cell>
        </row>
        <row r="17">
          <cell r="B17">
            <v>7.9699999999999993E-2</v>
          </cell>
          <cell r="C17">
            <v>7.1199999999999999E-2</v>
          </cell>
          <cell r="D17">
            <v>7.5399999999999995E-2</v>
          </cell>
        </row>
        <row r="18">
          <cell r="B18">
            <v>7.6200000000000004E-2</v>
          </cell>
          <cell r="C18">
            <v>7.5200000000000003E-2</v>
          </cell>
          <cell r="D18">
            <v>7.5700000000000003E-2</v>
          </cell>
        </row>
        <row r="19">
          <cell r="B19">
            <v>7.3300000000000004E-2</v>
          </cell>
          <cell r="C19">
            <v>7.6200000000000004E-2</v>
          </cell>
          <cell r="D19">
            <v>7.4700000000000003E-2</v>
          </cell>
        </row>
        <row r="20">
          <cell r="B20">
            <v>7.3400000000000007E-2</v>
          </cell>
          <cell r="C20">
            <v>8.0799999999999997E-2</v>
          </cell>
          <cell r="D20">
            <v>7.7200000000000005E-2</v>
          </cell>
        </row>
        <row r="21">
          <cell r="B21">
            <v>7.5700000000000003E-2</v>
          </cell>
          <cell r="C21">
            <v>8.5000000000000006E-2</v>
          </cell>
          <cell r="D21">
            <v>8.0500000000000002E-2</v>
          </cell>
        </row>
        <row r="22">
          <cell r="B22">
            <v>7.1800000000000003E-2</v>
          </cell>
          <cell r="C22">
            <v>8.9499999999999996E-2</v>
          </cell>
          <cell r="D22">
            <v>8.0799999999999997E-2</v>
          </cell>
        </row>
        <row r="23">
          <cell r="B23">
            <v>5.5399999999999998E-2</v>
          </cell>
          <cell r="C23">
            <v>7.3300000000000004E-2</v>
          </cell>
          <cell r="D23">
            <v>6.4500000000000002E-2</v>
          </cell>
        </row>
        <row r="24">
          <cell r="B24">
            <v>4.1300000000000003E-2</v>
          </cell>
          <cell r="C24">
            <v>5.4699999999999999E-2</v>
          </cell>
          <cell r="D24">
            <v>4.8099999999999997E-2</v>
          </cell>
        </row>
        <row r="25">
          <cell r="B25">
            <v>3.0099999999999998E-2</v>
          </cell>
          <cell r="C25">
            <v>4.0599999999999997E-2</v>
          </cell>
          <cell r="D25">
            <v>3.5400000000000001E-2</v>
          </cell>
        </row>
        <row r="26">
          <cell r="B26">
            <v>2.12E-2</v>
          </cell>
          <cell r="C26">
            <v>2.8899999999999999E-2</v>
          </cell>
          <cell r="D26">
            <v>2.5100000000000001E-2</v>
          </cell>
        </row>
        <row r="27">
          <cell r="B27">
            <v>1.43E-2</v>
          </cell>
          <cell r="C27">
            <v>1.9E-2</v>
          </cell>
          <cell r="D27">
            <v>1.67E-2</v>
          </cell>
        </row>
        <row r="28">
          <cell r="B28">
            <v>8.5000000000000006E-3</v>
          </cell>
          <cell r="C28">
            <v>1.15E-2</v>
          </cell>
          <cell r="D28">
            <v>0.01</v>
          </cell>
        </row>
      </sheetData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1.0699999999999999E-2</v>
          </cell>
          <cell r="C5">
            <v>6.8999999999999999E-3</v>
          </cell>
          <cell r="D5">
            <v>8.8000000000000005E-3</v>
          </cell>
          <cell r="F5" t="str">
            <v>January</v>
          </cell>
          <cell r="H5">
            <v>1.05</v>
          </cell>
        </row>
        <row r="6">
          <cell r="B6">
            <v>8.0000000000000002E-3</v>
          </cell>
          <cell r="C6">
            <v>4.1999999999999997E-3</v>
          </cell>
          <cell r="D6">
            <v>6.1000000000000004E-3</v>
          </cell>
          <cell r="F6" t="str">
            <v>February</v>
          </cell>
          <cell r="H6">
            <v>1.1100000000000001</v>
          </cell>
        </row>
        <row r="7">
          <cell r="B7">
            <v>5.5999999999999999E-3</v>
          </cell>
          <cell r="C7">
            <v>2.8E-3</v>
          </cell>
          <cell r="D7">
            <v>4.1999999999999997E-3</v>
          </cell>
          <cell r="F7" t="str">
            <v>March</v>
          </cell>
          <cell r="H7">
            <v>1.1299999999999999</v>
          </cell>
        </row>
        <row r="8">
          <cell r="B8">
            <v>3.0999999999999999E-3</v>
          </cell>
          <cell r="C8">
            <v>2E-3</v>
          </cell>
          <cell r="D8">
            <v>2.5000000000000001E-3</v>
          </cell>
          <cell r="F8" t="str">
            <v>April</v>
          </cell>
          <cell r="H8">
            <v>1.1100000000000001</v>
          </cell>
        </row>
        <row r="9">
          <cell r="B9">
            <v>4.1999999999999997E-3</v>
          </cell>
          <cell r="C9">
            <v>3.2000000000000002E-3</v>
          </cell>
          <cell r="D9">
            <v>3.7000000000000002E-3</v>
          </cell>
          <cell r="F9" t="str">
            <v>May</v>
          </cell>
          <cell r="H9">
            <v>0.99</v>
          </cell>
        </row>
        <row r="10">
          <cell r="B10">
            <v>6.8999999999999999E-3</v>
          </cell>
          <cell r="C10">
            <v>9.7999999999999997E-3</v>
          </cell>
          <cell r="D10">
            <v>8.3000000000000001E-3</v>
          </cell>
          <cell r="F10" t="str">
            <v>June</v>
          </cell>
          <cell r="H10">
            <v>0.92</v>
          </cell>
        </row>
        <row r="11">
          <cell r="B11">
            <v>1.61E-2</v>
          </cell>
          <cell r="C11">
            <v>3.2000000000000001E-2</v>
          </cell>
          <cell r="D11">
            <v>2.4E-2</v>
          </cell>
          <cell r="F11" t="str">
            <v>July</v>
          </cell>
          <cell r="H11">
            <v>0.99</v>
          </cell>
        </row>
        <row r="12">
          <cell r="B12">
            <v>3.0300000000000001E-2</v>
          </cell>
          <cell r="C12">
            <v>5.9499999999999997E-2</v>
          </cell>
          <cell r="D12">
            <v>4.4900000000000002E-2</v>
          </cell>
          <cell r="F12" t="str">
            <v>August</v>
          </cell>
          <cell r="H12">
            <v>0.84</v>
          </cell>
        </row>
        <row r="13">
          <cell r="B13">
            <v>4.4400000000000002E-2</v>
          </cell>
          <cell r="C13">
            <v>6.7500000000000004E-2</v>
          </cell>
          <cell r="D13">
            <v>5.6000000000000001E-2</v>
          </cell>
          <cell r="F13" t="str">
            <v>September</v>
          </cell>
          <cell r="H13">
            <v>0.82</v>
          </cell>
        </row>
        <row r="14">
          <cell r="B14">
            <v>5.4199999999999998E-2</v>
          </cell>
          <cell r="C14">
            <v>6.9199999999999998E-2</v>
          </cell>
          <cell r="D14">
            <v>6.1699999999999998E-2</v>
          </cell>
          <cell r="F14" t="str">
            <v>October</v>
          </cell>
          <cell r="H14">
            <v>0.93</v>
          </cell>
        </row>
        <row r="15">
          <cell r="B15">
            <v>5.9400000000000001E-2</v>
          </cell>
          <cell r="C15">
            <v>6.8900000000000003E-2</v>
          </cell>
          <cell r="D15">
            <v>6.4199999999999993E-2</v>
          </cell>
          <cell r="F15" t="str">
            <v>November</v>
          </cell>
          <cell r="H15">
            <v>1.04</v>
          </cell>
        </row>
        <row r="16">
          <cell r="B16">
            <v>5.91E-2</v>
          </cell>
          <cell r="C16">
            <v>7.0699999999999999E-2</v>
          </cell>
          <cell r="D16">
            <v>6.4899999999999999E-2</v>
          </cell>
          <cell r="F16" t="str">
            <v>December</v>
          </cell>
          <cell r="H16">
            <v>0.99</v>
          </cell>
        </row>
        <row r="17">
          <cell r="B17">
            <v>5.9799999999999999E-2</v>
          </cell>
          <cell r="C17">
            <v>7.0499999999999993E-2</v>
          </cell>
          <cell r="D17">
            <v>6.5199999999999994E-2</v>
          </cell>
        </row>
        <row r="18">
          <cell r="B18">
            <v>6.3700000000000007E-2</v>
          </cell>
          <cell r="C18">
            <v>6.7500000000000004E-2</v>
          </cell>
          <cell r="D18">
            <v>6.5600000000000006E-2</v>
          </cell>
        </row>
        <row r="19">
          <cell r="B19">
            <v>7.2700000000000001E-2</v>
          </cell>
          <cell r="C19">
            <v>6.6699999999999995E-2</v>
          </cell>
          <cell r="D19">
            <v>6.9699999999999998E-2</v>
          </cell>
        </row>
        <row r="20">
          <cell r="B20">
            <v>8.1000000000000003E-2</v>
          </cell>
          <cell r="C20">
            <v>6.7400000000000002E-2</v>
          </cell>
          <cell r="D20">
            <v>7.4200000000000002E-2</v>
          </cell>
        </row>
        <row r="21">
          <cell r="B21">
            <v>8.2299999999999998E-2</v>
          </cell>
          <cell r="C21">
            <v>6.7900000000000002E-2</v>
          </cell>
          <cell r="D21">
            <v>7.51E-2</v>
          </cell>
        </row>
        <row r="22">
          <cell r="B22">
            <v>7.2800000000000004E-2</v>
          </cell>
          <cell r="C22">
            <v>6.59E-2</v>
          </cell>
          <cell r="D22">
            <v>6.93E-2</v>
          </cell>
        </row>
        <row r="23">
          <cell r="B23">
            <v>6.13E-2</v>
          </cell>
          <cell r="C23">
            <v>5.8000000000000003E-2</v>
          </cell>
          <cell r="D23">
            <v>5.9700000000000003E-2</v>
          </cell>
        </row>
        <row r="24">
          <cell r="B24">
            <v>5.21E-2</v>
          </cell>
          <cell r="C24">
            <v>4.6300000000000001E-2</v>
          </cell>
          <cell r="D24">
            <v>4.9200000000000001E-2</v>
          </cell>
        </row>
        <row r="25">
          <cell r="B25">
            <v>4.9299999999999997E-2</v>
          </cell>
          <cell r="C25">
            <v>3.5000000000000003E-2</v>
          </cell>
          <cell r="D25">
            <v>4.2099999999999999E-2</v>
          </cell>
        </row>
        <row r="26">
          <cell r="B26">
            <v>4.5100000000000001E-2</v>
          </cell>
          <cell r="C26">
            <v>2.76E-2</v>
          </cell>
          <cell r="D26">
            <v>3.6299999999999999E-2</v>
          </cell>
        </row>
        <row r="27">
          <cell r="B27">
            <v>3.6999999999999998E-2</v>
          </cell>
          <cell r="C27">
            <v>1.9199999999999998E-2</v>
          </cell>
          <cell r="D27">
            <v>2.81E-2</v>
          </cell>
        </row>
        <row r="28">
          <cell r="B28">
            <v>2.1000000000000001E-2</v>
          </cell>
          <cell r="C28">
            <v>1.14E-2</v>
          </cell>
          <cell r="D28">
            <v>1.6199999999999999E-2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1.12E-2</v>
          </cell>
          <cell r="C5">
            <v>1.23E-2</v>
          </cell>
          <cell r="D5">
            <v>1.17E-2</v>
          </cell>
          <cell r="F5" t="str">
            <v>January</v>
          </cell>
          <cell r="H5">
            <v>1.1100000000000001</v>
          </cell>
        </row>
        <row r="6">
          <cell r="B6">
            <v>8.3999999999999995E-3</v>
          </cell>
          <cell r="C6">
            <v>8.6E-3</v>
          </cell>
          <cell r="D6">
            <v>8.5000000000000006E-3</v>
          </cell>
          <cell r="F6" t="str">
            <v>February</v>
          </cell>
          <cell r="H6">
            <v>1.17</v>
          </cell>
        </row>
        <row r="7">
          <cell r="B7">
            <v>7.6E-3</v>
          </cell>
          <cell r="C7">
            <v>6.3E-3</v>
          </cell>
          <cell r="D7">
            <v>7.0000000000000001E-3</v>
          </cell>
          <cell r="F7" t="str">
            <v>March</v>
          </cell>
          <cell r="H7">
            <v>1.1499999999999999</v>
          </cell>
        </row>
        <row r="8">
          <cell r="B8">
            <v>6.7000000000000002E-3</v>
          </cell>
          <cell r="C8">
            <v>4.5999999999999999E-3</v>
          </cell>
          <cell r="D8">
            <v>5.7000000000000002E-3</v>
          </cell>
          <cell r="F8" t="str">
            <v>April</v>
          </cell>
          <cell r="H8">
            <v>1.0900000000000001</v>
          </cell>
        </row>
        <row r="9">
          <cell r="B9">
            <v>8.6E-3</v>
          </cell>
          <cell r="C9">
            <v>6.1999999999999998E-3</v>
          </cell>
          <cell r="D9">
            <v>7.4000000000000003E-3</v>
          </cell>
          <cell r="F9" t="str">
            <v>May</v>
          </cell>
          <cell r="H9">
            <v>0.96</v>
          </cell>
        </row>
        <row r="10">
          <cell r="B10">
            <v>1.78E-2</v>
          </cell>
          <cell r="C10">
            <v>1.2699999999999999E-2</v>
          </cell>
          <cell r="D10">
            <v>1.54E-2</v>
          </cell>
          <cell r="F10" t="str">
            <v>June</v>
          </cell>
          <cell r="H10">
            <v>0.95</v>
          </cell>
        </row>
        <row r="11">
          <cell r="B11">
            <v>3.9100000000000003E-2</v>
          </cell>
          <cell r="C11">
            <v>3.2000000000000001E-2</v>
          </cell>
          <cell r="D11">
            <v>3.5700000000000003E-2</v>
          </cell>
          <cell r="F11" t="str">
            <v>July</v>
          </cell>
          <cell r="H11">
            <v>0.81</v>
          </cell>
        </row>
        <row r="12">
          <cell r="B12">
            <v>5.5899999999999998E-2</v>
          </cell>
          <cell r="C12">
            <v>5.6599999999999998E-2</v>
          </cell>
          <cell r="D12">
            <v>5.62E-2</v>
          </cell>
          <cell r="F12" t="str">
            <v>August</v>
          </cell>
          <cell r="H12">
            <v>0.91</v>
          </cell>
        </row>
        <row r="13">
          <cell r="B13">
            <v>6.0299999999999999E-2</v>
          </cell>
          <cell r="C13">
            <v>6.4399999999999999E-2</v>
          </cell>
          <cell r="D13">
            <v>6.2300000000000001E-2</v>
          </cell>
          <cell r="F13" t="str">
            <v>September</v>
          </cell>
          <cell r="H13">
            <v>0.96</v>
          </cell>
        </row>
        <row r="14">
          <cell r="B14">
            <v>5.6399999999999999E-2</v>
          </cell>
          <cell r="C14">
            <v>5.8900000000000001E-2</v>
          </cell>
          <cell r="D14">
            <v>5.7599999999999998E-2</v>
          </cell>
          <cell r="F14" t="str">
            <v>October</v>
          </cell>
          <cell r="H14">
            <v>1.01</v>
          </cell>
        </row>
        <row r="15">
          <cell r="B15">
            <v>5.5599999999999997E-2</v>
          </cell>
          <cell r="C15">
            <v>5.6599999999999998E-2</v>
          </cell>
          <cell r="D15">
            <v>5.6099999999999997E-2</v>
          </cell>
          <cell r="F15" t="str">
            <v>November</v>
          </cell>
          <cell r="H15">
            <v>0.97</v>
          </cell>
        </row>
        <row r="16">
          <cell r="B16">
            <v>5.8500000000000003E-2</v>
          </cell>
          <cell r="C16">
            <v>5.8200000000000002E-2</v>
          </cell>
          <cell r="D16">
            <v>5.8400000000000001E-2</v>
          </cell>
          <cell r="F16" t="str">
            <v>December</v>
          </cell>
          <cell r="H16">
            <v>0.96</v>
          </cell>
        </row>
        <row r="17">
          <cell r="B17">
            <v>6.0199999999999997E-2</v>
          </cell>
          <cell r="C17">
            <v>6.1400000000000003E-2</v>
          </cell>
          <cell r="D17">
            <v>6.08E-2</v>
          </cell>
        </row>
        <row r="18">
          <cell r="B18">
            <v>6.1699999999999998E-2</v>
          </cell>
          <cell r="C18">
            <v>6.4299999999999996E-2</v>
          </cell>
          <cell r="D18">
            <v>6.2899999999999998E-2</v>
          </cell>
        </row>
        <row r="19">
          <cell r="B19">
            <v>6.2899999999999998E-2</v>
          </cell>
          <cell r="C19">
            <v>6.5500000000000003E-2</v>
          </cell>
          <cell r="D19">
            <v>6.4199999999999993E-2</v>
          </cell>
        </row>
        <row r="20">
          <cell r="B20">
            <v>6.7000000000000004E-2</v>
          </cell>
          <cell r="C20">
            <v>6.8099999999999994E-2</v>
          </cell>
          <cell r="D20">
            <v>6.7500000000000004E-2</v>
          </cell>
        </row>
        <row r="21">
          <cell r="B21">
            <v>7.3499999999999996E-2</v>
          </cell>
          <cell r="C21">
            <v>7.3800000000000004E-2</v>
          </cell>
          <cell r="D21">
            <v>7.3599999999999999E-2</v>
          </cell>
        </row>
        <row r="22">
          <cell r="B22">
            <v>7.4899999999999994E-2</v>
          </cell>
          <cell r="C22">
            <v>7.6600000000000001E-2</v>
          </cell>
          <cell r="D22">
            <v>7.5700000000000003E-2</v>
          </cell>
        </row>
        <row r="23">
          <cell r="B23">
            <v>5.91E-2</v>
          </cell>
          <cell r="C23">
            <v>6.3100000000000003E-2</v>
          </cell>
          <cell r="D23">
            <v>6.0999999999999999E-2</v>
          </cell>
        </row>
        <row r="24">
          <cell r="B24">
            <v>4.5499999999999999E-2</v>
          </cell>
          <cell r="C24">
            <v>4.82E-2</v>
          </cell>
          <cell r="D24">
            <v>4.6800000000000001E-2</v>
          </cell>
        </row>
        <row r="25">
          <cell r="B25">
            <v>3.6799999999999999E-2</v>
          </cell>
          <cell r="C25">
            <v>3.61E-2</v>
          </cell>
          <cell r="D25">
            <v>3.6499999999999998E-2</v>
          </cell>
        </row>
        <row r="26">
          <cell r="B26">
            <v>3.0499999999999999E-2</v>
          </cell>
          <cell r="C26">
            <v>2.7199999999999998E-2</v>
          </cell>
          <cell r="D26">
            <v>2.8899999999999999E-2</v>
          </cell>
        </row>
        <row r="27">
          <cell r="B27">
            <v>2.41E-2</v>
          </cell>
          <cell r="C27">
            <v>2.1899999999999999E-2</v>
          </cell>
          <cell r="D27">
            <v>2.3099999999999999E-2</v>
          </cell>
        </row>
        <row r="28">
          <cell r="B28">
            <v>1.77E-2</v>
          </cell>
          <cell r="C28">
            <v>1.6400000000000001E-2</v>
          </cell>
          <cell r="D28">
            <v>1.7100000000000001E-2</v>
          </cell>
        </row>
      </sheetData>
      <sheetData sheetId="1"/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1.0699999999999999E-2</v>
          </cell>
          <cell r="C5">
            <v>1.2E-2</v>
          </cell>
          <cell r="D5">
            <v>1.1299999999999999E-2</v>
          </cell>
          <cell r="F5" t="str">
            <v>January</v>
          </cell>
          <cell r="H5">
            <v>0.98</v>
          </cell>
        </row>
        <row r="6">
          <cell r="B6">
            <v>8.8000000000000005E-3</v>
          </cell>
          <cell r="C6">
            <v>7.9000000000000008E-3</v>
          </cell>
          <cell r="D6">
            <v>8.3999999999999995E-3</v>
          </cell>
          <cell r="F6" t="str">
            <v>February</v>
          </cell>
          <cell r="H6">
            <v>1.04</v>
          </cell>
        </row>
        <row r="7">
          <cell r="B7">
            <v>8.0000000000000002E-3</v>
          </cell>
          <cell r="C7">
            <v>6.3E-3</v>
          </cell>
          <cell r="D7">
            <v>7.1999999999999998E-3</v>
          </cell>
          <cell r="F7" t="str">
            <v>March</v>
          </cell>
          <cell r="H7">
            <v>1.08</v>
          </cell>
        </row>
        <row r="8">
          <cell r="B8">
            <v>6.6E-3</v>
          </cell>
          <cell r="C8">
            <v>4.8999999999999998E-3</v>
          </cell>
          <cell r="D8">
            <v>5.7000000000000002E-3</v>
          </cell>
          <cell r="F8" t="str">
            <v>April</v>
          </cell>
          <cell r="H8">
            <v>1.02</v>
          </cell>
        </row>
        <row r="9">
          <cell r="B9">
            <v>8.8999999999999999E-3</v>
          </cell>
          <cell r="C9">
            <v>6.7000000000000002E-3</v>
          </cell>
          <cell r="D9">
            <v>7.7999999999999996E-3</v>
          </cell>
          <cell r="F9" t="str">
            <v>May</v>
          </cell>
          <cell r="H9">
            <v>1.03</v>
          </cell>
        </row>
        <row r="10">
          <cell r="B10">
            <v>1.9099999999999999E-2</v>
          </cell>
          <cell r="C10">
            <v>1.41E-2</v>
          </cell>
          <cell r="D10">
            <v>1.66E-2</v>
          </cell>
          <cell r="F10" t="str">
            <v>June</v>
          </cell>
          <cell r="H10">
            <v>1.04</v>
          </cell>
        </row>
        <row r="11">
          <cell r="B11">
            <v>4.2099999999999999E-2</v>
          </cell>
          <cell r="C11">
            <v>3.5299999999999998E-2</v>
          </cell>
          <cell r="D11">
            <v>3.8699999999999998E-2</v>
          </cell>
          <cell r="F11" t="str">
            <v>July</v>
          </cell>
          <cell r="H11">
            <v>0.97</v>
          </cell>
        </row>
        <row r="12">
          <cell r="B12">
            <v>5.8299999999999998E-2</v>
          </cell>
          <cell r="C12">
            <v>5.8799999999999998E-2</v>
          </cell>
          <cell r="D12">
            <v>5.8500000000000003E-2</v>
          </cell>
          <cell r="F12" t="str">
            <v>August</v>
          </cell>
          <cell r="H12">
            <v>1.02</v>
          </cell>
        </row>
        <row r="13">
          <cell r="B13">
            <v>5.96E-2</v>
          </cell>
          <cell r="C13">
            <v>6.2899999999999998E-2</v>
          </cell>
          <cell r="D13">
            <v>6.1199999999999997E-2</v>
          </cell>
          <cell r="F13" t="str">
            <v>September</v>
          </cell>
          <cell r="H13">
            <v>0.81</v>
          </cell>
        </row>
        <row r="14">
          <cell r="B14">
            <v>5.5100000000000003E-2</v>
          </cell>
          <cell r="C14">
            <v>5.6899999999999999E-2</v>
          </cell>
          <cell r="D14">
            <v>5.6000000000000001E-2</v>
          </cell>
          <cell r="F14" t="str">
            <v>October</v>
          </cell>
          <cell r="H14">
            <v>1.04</v>
          </cell>
        </row>
        <row r="15">
          <cell r="B15">
            <v>5.6099999999999997E-2</v>
          </cell>
          <cell r="C15">
            <v>5.57E-2</v>
          </cell>
          <cell r="D15">
            <v>5.5899999999999998E-2</v>
          </cell>
          <cell r="F15" t="str">
            <v>November</v>
          </cell>
          <cell r="H15">
            <v>1.01</v>
          </cell>
        </row>
        <row r="16">
          <cell r="B16">
            <v>5.9200000000000003E-2</v>
          </cell>
          <cell r="C16">
            <v>5.8099999999999999E-2</v>
          </cell>
          <cell r="D16">
            <v>5.8700000000000002E-2</v>
          </cell>
          <cell r="F16" t="str">
            <v>December</v>
          </cell>
          <cell r="H16">
            <v>1.01</v>
          </cell>
        </row>
        <row r="17">
          <cell r="B17">
            <v>6.0199999999999997E-2</v>
          </cell>
          <cell r="C17">
            <v>6.2E-2</v>
          </cell>
          <cell r="D17">
            <v>6.1100000000000002E-2</v>
          </cell>
        </row>
        <row r="18">
          <cell r="B18">
            <v>6.0900000000000003E-2</v>
          </cell>
          <cell r="C18">
            <v>6.4199999999999993E-2</v>
          </cell>
          <cell r="D18">
            <v>6.2600000000000003E-2</v>
          </cell>
        </row>
        <row r="19">
          <cell r="B19">
            <v>6.2899999999999998E-2</v>
          </cell>
          <cell r="C19">
            <v>6.6299999999999998E-2</v>
          </cell>
          <cell r="D19">
            <v>6.4600000000000005E-2</v>
          </cell>
        </row>
        <row r="20">
          <cell r="B20">
            <v>6.8599999999999994E-2</v>
          </cell>
          <cell r="C20">
            <v>6.9900000000000004E-2</v>
          </cell>
          <cell r="D20">
            <v>6.9199999999999998E-2</v>
          </cell>
        </row>
        <row r="21">
          <cell r="B21">
            <v>7.4700000000000003E-2</v>
          </cell>
          <cell r="C21">
            <v>7.2999999999999995E-2</v>
          </cell>
          <cell r="D21">
            <v>7.3899999999999993E-2</v>
          </cell>
        </row>
        <row r="22">
          <cell r="B22">
            <v>7.4399999999999994E-2</v>
          </cell>
          <cell r="C22">
            <v>7.6300000000000007E-2</v>
          </cell>
          <cell r="D22">
            <v>7.5300000000000006E-2</v>
          </cell>
        </row>
        <row r="23">
          <cell r="B23">
            <v>5.4899999999999997E-2</v>
          </cell>
          <cell r="C23">
            <v>6.08E-2</v>
          </cell>
          <cell r="D23">
            <v>5.79E-2</v>
          </cell>
        </row>
        <row r="24">
          <cell r="B24">
            <v>4.3099999999999999E-2</v>
          </cell>
          <cell r="C24">
            <v>4.5900000000000003E-2</v>
          </cell>
          <cell r="D24">
            <v>4.4499999999999998E-2</v>
          </cell>
        </row>
        <row r="25">
          <cell r="B25">
            <v>3.6700000000000003E-2</v>
          </cell>
          <cell r="C25">
            <v>3.5400000000000001E-2</v>
          </cell>
          <cell r="D25">
            <v>3.61E-2</v>
          </cell>
        </row>
        <row r="26">
          <cell r="B26">
            <v>3.0599999999999999E-2</v>
          </cell>
          <cell r="C26">
            <v>2.8199999999999999E-2</v>
          </cell>
          <cell r="D26">
            <v>2.9399999999999999E-2</v>
          </cell>
        </row>
        <row r="27">
          <cell r="B27">
            <v>2.3400000000000001E-2</v>
          </cell>
          <cell r="C27">
            <v>2.23E-2</v>
          </cell>
          <cell r="D27">
            <v>2.29E-2</v>
          </cell>
        </row>
        <row r="28">
          <cell r="B28">
            <v>1.7000000000000001E-2</v>
          </cell>
          <cell r="C28">
            <v>1.61E-2</v>
          </cell>
          <cell r="D28">
            <v>1.66E-2</v>
          </cell>
        </row>
      </sheetData>
      <sheetData sheetId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4.3E-3</v>
          </cell>
          <cell r="D5">
            <v>5.3E-3</v>
          </cell>
          <cell r="F5" t="str">
            <v>January</v>
          </cell>
          <cell r="H5">
            <v>1.02</v>
          </cell>
        </row>
        <row r="6">
          <cell r="B6">
            <v>3.7000000000000002E-3</v>
          </cell>
          <cell r="C6">
            <v>2.8E-3</v>
          </cell>
          <cell r="D6">
            <v>3.2000000000000002E-3</v>
          </cell>
          <cell r="F6" t="str">
            <v>February</v>
          </cell>
          <cell r="H6">
            <v>1.1100000000000001</v>
          </cell>
        </row>
        <row r="7">
          <cell r="B7">
            <v>2.8999999999999998E-3</v>
          </cell>
          <cell r="C7">
            <v>2.7000000000000001E-3</v>
          </cell>
          <cell r="D7">
            <v>2.8E-3</v>
          </cell>
          <cell r="F7" t="str">
            <v>March</v>
          </cell>
          <cell r="H7">
            <v>1.1599999999999999</v>
          </cell>
        </row>
        <row r="8">
          <cell r="B8">
            <v>2.2000000000000001E-3</v>
          </cell>
          <cell r="C8">
            <v>2.8E-3</v>
          </cell>
          <cell r="D8">
            <v>2.5000000000000001E-3</v>
          </cell>
          <cell r="F8" t="str">
            <v>April</v>
          </cell>
          <cell r="H8">
            <v>1.05</v>
          </cell>
        </row>
        <row r="9">
          <cell r="B9">
            <v>3.2000000000000002E-3</v>
          </cell>
          <cell r="C9">
            <v>5.3E-3</v>
          </cell>
          <cell r="D9">
            <v>4.1999999999999997E-3</v>
          </cell>
          <cell r="F9" t="str">
            <v>May</v>
          </cell>
          <cell r="H9">
            <v>0.94</v>
          </cell>
        </row>
        <row r="10">
          <cell r="B10">
            <v>7.7000000000000002E-3</v>
          </cell>
          <cell r="C10">
            <v>1.6E-2</v>
          </cell>
          <cell r="D10">
            <v>1.1900000000000001E-2</v>
          </cell>
          <cell r="F10" t="str">
            <v>June</v>
          </cell>
          <cell r="H10">
            <v>0.83</v>
          </cell>
        </row>
        <row r="11">
          <cell r="B11">
            <v>1.9699999999999999E-2</v>
          </cell>
          <cell r="C11">
            <v>4.0099999999999997E-2</v>
          </cell>
          <cell r="D11">
            <v>2.9899999999999999E-2</v>
          </cell>
          <cell r="F11" t="str">
            <v>July</v>
          </cell>
        </row>
        <row r="12">
          <cell r="B12">
            <v>3.15E-2</v>
          </cell>
          <cell r="C12">
            <v>6.8000000000000005E-2</v>
          </cell>
          <cell r="D12">
            <v>4.99E-2</v>
          </cell>
          <cell r="F12" t="str">
            <v>August</v>
          </cell>
        </row>
        <row r="13">
          <cell r="B13">
            <v>4.0599999999999997E-2</v>
          </cell>
          <cell r="C13">
            <v>7.6100000000000001E-2</v>
          </cell>
          <cell r="D13">
            <v>5.8500000000000003E-2</v>
          </cell>
          <cell r="F13" t="str">
            <v>September</v>
          </cell>
          <cell r="H13">
            <v>0.89</v>
          </cell>
        </row>
        <row r="14">
          <cell r="B14">
            <v>4.7600000000000003E-2</v>
          </cell>
          <cell r="C14">
            <v>6.8500000000000005E-2</v>
          </cell>
          <cell r="D14">
            <v>5.8099999999999999E-2</v>
          </cell>
          <cell r="F14" t="str">
            <v>October</v>
          </cell>
          <cell r="H14">
            <v>0.93</v>
          </cell>
        </row>
        <row r="15">
          <cell r="B15">
            <v>5.8000000000000003E-2</v>
          </cell>
          <cell r="C15">
            <v>6.7500000000000004E-2</v>
          </cell>
          <cell r="D15">
            <v>6.2799999999999995E-2</v>
          </cell>
          <cell r="F15" t="str">
            <v>November</v>
          </cell>
          <cell r="H15">
            <v>1.04</v>
          </cell>
        </row>
        <row r="16">
          <cell r="B16">
            <v>6.7500000000000004E-2</v>
          </cell>
          <cell r="C16">
            <v>7.0000000000000007E-2</v>
          </cell>
          <cell r="D16">
            <v>6.88E-2</v>
          </cell>
          <cell r="F16" t="str">
            <v>December</v>
          </cell>
          <cell r="H16">
            <v>1.05</v>
          </cell>
        </row>
        <row r="17">
          <cell r="B17">
            <v>7.3499999999999996E-2</v>
          </cell>
          <cell r="C17">
            <v>7.2800000000000004E-2</v>
          </cell>
          <cell r="D17">
            <v>7.3200000000000001E-2</v>
          </cell>
        </row>
        <row r="18">
          <cell r="B18">
            <v>7.3599999999999999E-2</v>
          </cell>
          <cell r="C18">
            <v>7.2099999999999997E-2</v>
          </cell>
          <cell r="D18">
            <v>7.2800000000000004E-2</v>
          </cell>
        </row>
        <row r="19">
          <cell r="B19">
            <v>7.6200000000000004E-2</v>
          </cell>
          <cell r="C19">
            <v>7.0800000000000002E-2</v>
          </cell>
          <cell r="D19">
            <v>7.3499999999999996E-2</v>
          </cell>
        </row>
        <row r="20">
          <cell r="B20">
            <v>8.4900000000000003E-2</v>
          </cell>
          <cell r="C20">
            <v>6.8900000000000003E-2</v>
          </cell>
          <cell r="D20">
            <v>7.6899999999999996E-2</v>
          </cell>
        </row>
        <row r="21">
          <cell r="B21">
            <v>8.8900000000000007E-2</v>
          </cell>
          <cell r="C21">
            <v>6.6400000000000001E-2</v>
          </cell>
          <cell r="D21">
            <v>7.7600000000000002E-2</v>
          </cell>
        </row>
        <row r="22">
          <cell r="B22">
            <v>9.0700000000000003E-2</v>
          </cell>
          <cell r="C22">
            <v>6.3700000000000007E-2</v>
          </cell>
          <cell r="D22">
            <v>7.7100000000000002E-2</v>
          </cell>
        </row>
        <row r="23">
          <cell r="B23">
            <v>6.9400000000000003E-2</v>
          </cell>
          <cell r="C23">
            <v>5.1700000000000003E-2</v>
          </cell>
          <cell r="D23">
            <v>6.0499999999999998E-2</v>
          </cell>
        </row>
        <row r="24">
          <cell r="B24">
            <v>4.8800000000000003E-2</v>
          </cell>
          <cell r="C24">
            <v>3.78E-2</v>
          </cell>
          <cell r="D24">
            <v>4.3299999999999998E-2</v>
          </cell>
        </row>
        <row r="25">
          <cell r="B25">
            <v>3.7999999999999999E-2</v>
          </cell>
          <cell r="C25">
            <v>2.8000000000000001E-2</v>
          </cell>
          <cell r="D25">
            <v>3.3000000000000002E-2</v>
          </cell>
        </row>
        <row r="26">
          <cell r="B26">
            <v>3.1300000000000001E-2</v>
          </cell>
          <cell r="C26">
            <v>2.1499999999999998E-2</v>
          </cell>
          <cell r="D26">
            <v>2.64E-2</v>
          </cell>
        </row>
        <row r="27">
          <cell r="B27">
            <v>2.1899999999999999E-2</v>
          </cell>
          <cell r="C27">
            <v>1.44E-2</v>
          </cell>
          <cell r="D27">
            <v>1.8100000000000002E-2</v>
          </cell>
        </row>
        <row r="28">
          <cell r="B28">
            <v>1.21E-2</v>
          </cell>
          <cell r="C28">
            <v>7.7000000000000002E-3</v>
          </cell>
          <cell r="D28">
            <v>9.9000000000000008E-3</v>
          </cell>
        </row>
      </sheetData>
      <sheetData sheetId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6.4999999999999997E-3</v>
          </cell>
          <cell r="D5">
            <v>7.1000000000000004E-3</v>
          </cell>
          <cell r="F5" t="str">
            <v>January</v>
          </cell>
        </row>
        <row r="6">
          <cell r="B6">
            <v>6.0000000000000001E-3</v>
          </cell>
          <cell r="C6">
            <v>5.4999999999999997E-3</v>
          </cell>
          <cell r="D6">
            <v>5.7000000000000002E-3</v>
          </cell>
          <cell r="F6" t="str">
            <v>February</v>
          </cell>
        </row>
        <row r="7">
          <cell r="B7">
            <v>6.1000000000000004E-3</v>
          </cell>
          <cell r="C7">
            <v>6.4000000000000003E-3</v>
          </cell>
          <cell r="D7">
            <v>6.1000000000000004E-3</v>
          </cell>
          <cell r="F7" t="str">
            <v>March</v>
          </cell>
        </row>
        <row r="8">
          <cell r="B8">
            <v>6.4999999999999997E-3</v>
          </cell>
          <cell r="C8">
            <v>7.9000000000000008E-3</v>
          </cell>
          <cell r="D8">
            <v>7.1000000000000004E-3</v>
          </cell>
          <cell r="F8" t="str">
            <v>April</v>
          </cell>
        </row>
        <row r="9">
          <cell r="B9">
            <v>8.6999999999999994E-3</v>
          </cell>
          <cell r="C9">
            <v>1.09E-2</v>
          </cell>
          <cell r="D9">
            <v>9.7000000000000003E-3</v>
          </cell>
          <cell r="F9" t="str">
            <v>May</v>
          </cell>
          <cell r="H9">
            <v>1.1000000000000001</v>
          </cell>
        </row>
        <row r="10">
          <cell r="B10">
            <v>1.4200000000000001E-2</v>
          </cell>
          <cell r="C10">
            <v>2.0500000000000001E-2</v>
          </cell>
          <cell r="D10">
            <v>1.7399999999999999E-2</v>
          </cell>
          <cell r="F10" t="str">
            <v>June</v>
          </cell>
          <cell r="H10">
            <v>1.03</v>
          </cell>
        </row>
        <row r="11">
          <cell r="B11">
            <v>3.3399999999999999E-2</v>
          </cell>
          <cell r="C11">
            <v>4.4200000000000003E-2</v>
          </cell>
          <cell r="D11">
            <v>3.8899999999999997E-2</v>
          </cell>
          <cell r="F11" t="str">
            <v>July</v>
          </cell>
          <cell r="H11">
            <v>0.97</v>
          </cell>
        </row>
        <row r="12">
          <cell r="B12">
            <v>5.5599999999999997E-2</v>
          </cell>
          <cell r="C12">
            <v>7.1199999999999999E-2</v>
          </cell>
          <cell r="D12">
            <v>6.3399999999999998E-2</v>
          </cell>
          <cell r="F12" t="str">
            <v>August</v>
          </cell>
          <cell r="H12">
            <v>0.97</v>
          </cell>
        </row>
        <row r="13">
          <cell r="B13">
            <v>5.7000000000000002E-2</v>
          </cell>
          <cell r="C13">
            <v>7.4099999999999999E-2</v>
          </cell>
          <cell r="D13">
            <v>6.5500000000000003E-2</v>
          </cell>
          <cell r="F13" t="str">
            <v>September</v>
          </cell>
          <cell r="H13">
            <v>0.93</v>
          </cell>
        </row>
        <row r="14">
          <cell r="B14">
            <v>5.4300000000000001E-2</v>
          </cell>
          <cell r="C14">
            <v>6.4199999999999993E-2</v>
          </cell>
          <cell r="D14">
            <v>5.9200000000000003E-2</v>
          </cell>
          <cell r="F14" t="str">
            <v>October</v>
          </cell>
          <cell r="H14">
            <v>1.08</v>
          </cell>
        </row>
        <row r="15">
          <cell r="B15">
            <v>5.6500000000000002E-2</v>
          </cell>
          <cell r="C15">
            <v>6.2700000000000006E-2</v>
          </cell>
          <cell r="D15">
            <v>5.96E-2</v>
          </cell>
          <cell r="F15" t="str">
            <v>November</v>
          </cell>
          <cell r="H15">
            <v>1.1499999999999999</v>
          </cell>
        </row>
        <row r="16">
          <cell r="B16">
            <v>6.1600000000000002E-2</v>
          </cell>
          <cell r="C16">
            <v>6.5799999999999997E-2</v>
          </cell>
          <cell r="D16">
            <v>6.3700000000000007E-2</v>
          </cell>
          <cell r="F16" t="str">
            <v>December</v>
          </cell>
          <cell r="H16">
            <v>1.18</v>
          </cell>
        </row>
        <row r="17">
          <cell r="B17">
            <v>6.6600000000000006E-2</v>
          </cell>
          <cell r="C17">
            <v>6.8099999999999994E-2</v>
          </cell>
          <cell r="D17">
            <v>6.7299999999999999E-2</v>
          </cell>
        </row>
        <row r="18">
          <cell r="B18">
            <v>6.7900000000000002E-2</v>
          </cell>
          <cell r="C18">
            <v>6.6600000000000006E-2</v>
          </cell>
          <cell r="D18">
            <v>6.7199999999999996E-2</v>
          </cell>
        </row>
        <row r="19">
          <cell r="B19">
            <v>7.1199999999999999E-2</v>
          </cell>
          <cell r="C19">
            <v>6.5000000000000002E-2</v>
          </cell>
          <cell r="D19">
            <v>6.8199999999999997E-2</v>
          </cell>
        </row>
        <row r="20">
          <cell r="B20">
            <v>7.3800000000000004E-2</v>
          </cell>
          <cell r="C20">
            <v>6.5600000000000006E-2</v>
          </cell>
          <cell r="D20">
            <v>6.9800000000000001E-2</v>
          </cell>
        </row>
        <row r="21">
          <cell r="B21">
            <v>7.8E-2</v>
          </cell>
          <cell r="C21">
            <v>6.7199999999999996E-2</v>
          </cell>
          <cell r="D21">
            <v>7.2700000000000001E-2</v>
          </cell>
        </row>
        <row r="22">
          <cell r="B22">
            <v>0.08</v>
          </cell>
          <cell r="C22">
            <v>6.7799999999999999E-2</v>
          </cell>
          <cell r="D22">
            <v>7.3999999999999996E-2</v>
          </cell>
        </row>
        <row r="23">
          <cell r="B23">
            <v>6.08E-2</v>
          </cell>
          <cell r="C23">
            <v>4.7100000000000003E-2</v>
          </cell>
          <cell r="D23">
            <v>5.3999999999999999E-2</v>
          </cell>
        </row>
        <row r="24">
          <cell r="B24">
            <v>3.9800000000000002E-2</v>
          </cell>
          <cell r="C24">
            <v>3.5000000000000003E-2</v>
          </cell>
          <cell r="D24">
            <v>3.7400000000000003E-2</v>
          </cell>
        </row>
        <row r="25">
          <cell r="B25">
            <v>3.15E-2</v>
          </cell>
          <cell r="C25">
            <v>2.76E-2</v>
          </cell>
          <cell r="D25">
            <v>2.9600000000000001E-2</v>
          </cell>
        </row>
        <row r="26">
          <cell r="B26">
            <v>2.7900000000000001E-2</v>
          </cell>
          <cell r="C26">
            <v>2.29E-2</v>
          </cell>
          <cell r="D26">
            <v>2.5499999999999998E-2</v>
          </cell>
        </row>
        <row r="27">
          <cell r="B27">
            <v>2.1000000000000001E-2</v>
          </cell>
          <cell r="C27">
            <v>1.67E-2</v>
          </cell>
          <cell r="D27">
            <v>1.89E-2</v>
          </cell>
        </row>
        <row r="28">
          <cell r="B28">
            <v>1.3599999999999999E-2</v>
          </cell>
          <cell r="C28">
            <v>1.0500000000000001E-2</v>
          </cell>
          <cell r="D28">
            <v>1.21E-2</v>
          </cell>
        </row>
      </sheetData>
      <sheetData sheetId="1">
        <row r="1">
          <cell r="C1">
            <v>7.9000000000000008E-3</v>
          </cell>
          <cell r="D1">
            <v>6.4999999999999997E-3</v>
          </cell>
          <cell r="E1">
            <v>7.1000000000000004E-3</v>
          </cell>
        </row>
        <row r="2">
          <cell r="C2">
            <v>6.0000000000000001E-3</v>
          </cell>
          <cell r="D2">
            <v>5.4999999999999997E-3</v>
          </cell>
          <cell r="E2">
            <v>5.7000000000000002E-3</v>
          </cell>
        </row>
        <row r="3">
          <cell r="C3">
            <v>6.1000000000000004E-3</v>
          </cell>
          <cell r="D3">
            <v>6.4000000000000003E-3</v>
          </cell>
          <cell r="E3">
            <v>6.1000000000000004E-3</v>
          </cell>
        </row>
        <row r="4">
          <cell r="C4">
            <v>6.4999999999999997E-3</v>
          </cell>
          <cell r="D4">
            <v>7.9000000000000008E-3</v>
          </cell>
          <cell r="E4">
            <v>7.1000000000000004E-3</v>
          </cell>
        </row>
        <row r="5">
          <cell r="C5">
            <v>8.6999999999999994E-3</v>
          </cell>
          <cell r="D5">
            <v>1.09E-2</v>
          </cell>
          <cell r="E5">
            <v>9.7000000000000003E-3</v>
          </cell>
        </row>
        <row r="6">
          <cell r="C6">
            <v>1.4200000000000001E-2</v>
          </cell>
          <cell r="D6">
            <v>2.0500000000000001E-2</v>
          </cell>
          <cell r="E6">
            <v>1.7399999999999999E-2</v>
          </cell>
        </row>
        <row r="7">
          <cell r="C7">
            <v>3.3399999999999999E-2</v>
          </cell>
          <cell r="D7">
            <v>4.4200000000000003E-2</v>
          </cell>
          <cell r="E7">
            <v>3.8899999999999997E-2</v>
          </cell>
        </row>
        <row r="8">
          <cell r="C8">
            <v>5.5599999999999997E-2</v>
          </cell>
          <cell r="D8">
            <v>7.1199999999999999E-2</v>
          </cell>
          <cell r="E8">
            <v>6.3399999999999998E-2</v>
          </cell>
        </row>
        <row r="9">
          <cell r="C9">
            <v>5.7000000000000002E-2</v>
          </cell>
          <cell r="D9">
            <v>7.4099999999999999E-2</v>
          </cell>
          <cell r="E9">
            <v>6.5500000000000003E-2</v>
          </cell>
        </row>
        <row r="10">
          <cell r="C10">
            <v>5.4300000000000001E-2</v>
          </cell>
          <cell r="D10">
            <v>6.4199999999999993E-2</v>
          </cell>
          <cell r="E10">
            <v>5.9200000000000003E-2</v>
          </cell>
        </row>
        <row r="11">
          <cell r="C11">
            <v>5.6500000000000002E-2</v>
          </cell>
          <cell r="D11">
            <v>6.2700000000000006E-2</v>
          </cell>
          <cell r="E11">
            <v>5.96E-2</v>
          </cell>
        </row>
        <row r="12">
          <cell r="C12">
            <v>6.1600000000000002E-2</v>
          </cell>
          <cell r="D12">
            <v>6.5799999999999997E-2</v>
          </cell>
          <cell r="E12">
            <v>6.3700000000000007E-2</v>
          </cell>
        </row>
        <row r="13">
          <cell r="C13">
            <v>6.6600000000000006E-2</v>
          </cell>
          <cell r="D13">
            <v>6.8099999999999994E-2</v>
          </cell>
          <cell r="E13">
            <v>6.7299999999999999E-2</v>
          </cell>
        </row>
        <row r="14">
          <cell r="C14">
            <v>6.7900000000000002E-2</v>
          </cell>
          <cell r="D14">
            <v>6.6600000000000006E-2</v>
          </cell>
          <cell r="E14">
            <v>6.7199999999999996E-2</v>
          </cell>
        </row>
        <row r="15">
          <cell r="C15">
            <v>7.1199999999999999E-2</v>
          </cell>
          <cell r="D15">
            <v>6.5000000000000002E-2</v>
          </cell>
          <cell r="E15">
            <v>6.8199999999999997E-2</v>
          </cell>
        </row>
        <row r="16">
          <cell r="C16">
            <v>7.3800000000000004E-2</v>
          </cell>
          <cell r="D16">
            <v>6.5600000000000006E-2</v>
          </cell>
          <cell r="E16">
            <v>6.9800000000000001E-2</v>
          </cell>
        </row>
        <row r="17">
          <cell r="C17">
            <v>7.8E-2</v>
          </cell>
          <cell r="D17">
            <v>6.7199999999999996E-2</v>
          </cell>
          <cell r="E17">
            <v>7.2700000000000001E-2</v>
          </cell>
        </row>
        <row r="18">
          <cell r="C18">
            <v>0.08</v>
          </cell>
          <cell r="D18">
            <v>6.7799999999999999E-2</v>
          </cell>
          <cell r="E18">
            <v>7.3999999999999996E-2</v>
          </cell>
        </row>
        <row r="19">
          <cell r="C19">
            <v>6.08E-2</v>
          </cell>
          <cell r="D19">
            <v>4.7100000000000003E-2</v>
          </cell>
          <cell r="E19">
            <v>5.3999999999999999E-2</v>
          </cell>
        </row>
        <row r="20">
          <cell r="C20">
            <v>3.9800000000000002E-2</v>
          </cell>
          <cell r="D20">
            <v>3.5000000000000003E-2</v>
          </cell>
          <cell r="E20">
            <v>3.7400000000000003E-2</v>
          </cell>
        </row>
        <row r="21">
          <cell r="C21">
            <v>3.15E-2</v>
          </cell>
          <cell r="D21">
            <v>2.76E-2</v>
          </cell>
          <cell r="E21">
            <v>2.9600000000000001E-2</v>
          </cell>
        </row>
        <row r="22">
          <cell r="C22">
            <v>2.7900000000000001E-2</v>
          </cell>
          <cell r="D22">
            <v>2.29E-2</v>
          </cell>
          <cell r="E22">
            <v>2.5499999999999998E-2</v>
          </cell>
        </row>
        <row r="23">
          <cell r="C23">
            <v>2.1000000000000001E-2</v>
          </cell>
          <cell r="D23">
            <v>1.67E-2</v>
          </cell>
          <cell r="E23">
            <v>1.89E-2</v>
          </cell>
        </row>
        <row r="24">
          <cell r="C24">
            <v>1.3599999999999999E-2</v>
          </cell>
          <cell r="D24">
            <v>1.0500000000000001E-2</v>
          </cell>
          <cell r="E24">
            <v>1.21E-2</v>
          </cell>
        </row>
      </sheetData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1.0500000000000001E-2</v>
          </cell>
          <cell r="C5">
            <v>7.7000000000000002E-3</v>
          </cell>
          <cell r="D5">
            <v>9.1000000000000004E-3</v>
          </cell>
          <cell r="F5" t="str">
            <v>January</v>
          </cell>
          <cell r="H5">
            <v>0.99</v>
          </cell>
        </row>
        <row r="6">
          <cell r="B6">
            <v>6.4999999999999997E-3</v>
          </cell>
          <cell r="C6">
            <v>5.4000000000000003E-3</v>
          </cell>
          <cell r="D6">
            <v>6.0000000000000001E-3</v>
          </cell>
          <cell r="F6" t="str">
            <v>February</v>
          </cell>
          <cell r="H6">
            <v>1.01</v>
          </cell>
        </row>
        <row r="7">
          <cell r="B7">
            <v>4.7999999999999996E-3</v>
          </cell>
          <cell r="C7">
            <v>4.3E-3</v>
          </cell>
          <cell r="D7">
            <v>4.5999999999999999E-3</v>
          </cell>
          <cell r="F7" t="str">
            <v>March</v>
          </cell>
          <cell r="H7">
            <v>1.05</v>
          </cell>
        </row>
        <row r="8">
          <cell r="B8">
            <v>3.3999999999999998E-3</v>
          </cell>
          <cell r="C8">
            <v>3.8E-3</v>
          </cell>
          <cell r="D8">
            <v>3.5999999999999999E-3</v>
          </cell>
          <cell r="F8" t="str">
            <v>April</v>
          </cell>
          <cell r="H8">
            <v>0.97</v>
          </cell>
        </row>
        <row r="9">
          <cell r="B9">
            <v>3.0000000000000001E-3</v>
          </cell>
          <cell r="C9">
            <v>4.7999999999999996E-3</v>
          </cell>
          <cell r="D9">
            <v>3.8999999999999998E-3</v>
          </cell>
          <cell r="F9" t="str">
            <v>May</v>
          </cell>
          <cell r="H9">
            <v>1.02</v>
          </cell>
        </row>
        <row r="10">
          <cell r="B10">
            <v>5.7999999999999996E-3</v>
          </cell>
          <cell r="C10">
            <v>1.18E-2</v>
          </cell>
          <cell r="D10">
            <v>8.8000000000000005E-3</v>
          </cell>
          <cell r="F10" t="str">
            <v>June</v>
          </cell>
          <cell r="H10">
            <v>1</v>
          </cell>
        </row>
        <row r="11">
          <cell r="B11">
            <v>1.7500000000000002E-2</v>
          </cell>
          <cell r="C11">
            <v>3.0599999999999999E-2</v>
          </cell>
          <cell r="D11">
            <v>2.41E-2</v>
          </cell>
          <cell r="F11" t="str">
            <v>July</v>
          </cell>
          <cell r="H11">
            <v>0.96</v>
          </cell>
        </row>
        <row r="12">
          <cell r="B12">
            <v>3.5200000000000002E-2</v>
          </cell>
          <cell r="C12">
            <v>5.16E-2</v>
          </cell>
          <cell r="D12">
            <v>4.3400000000000001E-2</v>
          </cell>
          <cell r="F12" t="str">
            <v>August</v>
          </cell>
          <cell r="H12">
            <v>1.02</v>
          </cell>
        </row>
        <row r="13">
          <cell r="B13">
            <v>4.3299999999999998E-2</v>
          </cell>
          <cell r="C13">
            <v>5.67E-2</v>
          </cell>
          <cell r="D13">
            <v>0.05</v>
          </cell>
          <cell r="F13" t="str">
            <v>September</v>
          </cell>
        </row>
        <row r="14">
          <cell r="B14">
            <v>4.5499999999999999E-2</v>
          </cell>
          <cell r="C14">
            <v>5.28E-2</v>
          </cell>
          <cell r="D14">
            <v>4.9099999999999998E-2</v>
          </cell>
          <cell r="F14" t="str">
            <v>October</v>
          </cell>
        </row>
        <row r="15">
          <cell r="B15">
            <v>5.2900000000000003E-2</v>
          </cell>
          <cell r="C15">
            <v>5.62E-2</v>
          </cell>
          <cell r="D15">
            <v>5.4600000000000003E-2</v>
          </cell>
          <cell r="F15" t="str">
            <v>November</v>
          </cell>
        </row>
        <row r="16">
          <cell r="B16">
            <v>6.4100000000000004E-2</v>
          </cell>
          <cell r="C16">
            <v>6.6000000000000003E-2</v>
          </cell>
          <cell r="D16">
            <v>6.5100000000000005E-2</v>
          </cell>
          <cell r="F16" t="str">
            <v>December</v>
          </cell>
        </row>
        <row r="17">
          <cell r="B17">
            <v>7.3200000000000001E-2</v>
          </cell>
          <cell r="C17">
            <v>7.4099999999999999E-2</v>
          </cell>
          <cell r="D17">
            <v>7.3599999999999999E-2</v>
          </cell>
        </row>
        <row r="18">
          <cell r="B18">
            <v>7.5899999999999995E-2</v>
          </cell>
          <cell r="C18">
            <v>7.5899999999999995E-2</v>
          </cell>
          <cell r="D18">
            <v>7.5899999999999995E-2</v>
          </cell>
        </row>
        <row r="19">
          <cell r="B19">
            <v>7.6300000000000007E-2</v>
          </cell>
          <cell r="C19">
            <v>7.5300000000000006E-2</v>
          </cell>
          <cell r="D19">
            <v>7.5800000000000006E-2</v>
          </cell>
        </row>
        <row r="20">
          <cell r="B20">
            <v>7.9000000000000001E-2</v>
          </cell>
          <cell r="C20">
            <v>7.4200000000000002E-2</v>
          </cell>
          <cell r="D20">
            <v>7.6600000000000001E-2</v>
          </cell>
        </row>
        <row r="21">
          <cell r="B21">
            <v>8.1600000000000006E-2</v>
          </cell>
          <cell r="C21">
            <v>7.1900000000000006E-2</v>
          </cell>
          <cell r="D21">
            <v>7.6799999999999993E-2</v>
          </cell>
        </row>
        <row r="22">
          <cell r="B22">
            <v>8.2900000000000001E-2</v>
          </cell>
          <cell r="C22">
            <v>7.0199999999999999E-2</v>
          </cell>
          <cell r="D22">
            <v>7.6600000000000001E-2</v>
          </cell>
        </row>
        <row r="23">
          <cell r="B23">
            <v>6.7900000000000002E-2</v>
          </cell>
          <cell r="C23">
            <v>5.8099999999999999E-2</v>
          </cell>
          <cell r="D23">
            <v>6.3E-2</v>
          </cell>
        </row>
        <row r="24">
          <cell r="B24">
            <v>5.3900000000000003E-2</v>
          </cell>
          <cell r="C24">
            <v>4.6899999999999997E-2</v>
          </cell>
          <cell r="D24">
            <v>5.04E-2</v>
          </cell>
        </row>
        <row r="25">
          <cell r="B25">
            <v>4.2200000000000001E-2</v>
          </cell>
          <cell r="C25">
            <v>3.8399999999999997E-2</v>
          </cell>
          <cell r="D25">
            <v>4.0300000000000002E-2</v>
          </cell>
        </row>
        <row r="26">
          <cell r="B26">
            <v>3.2500000000000001E-2</v>
          </cell>
          <cell r="C26">
            <v>0.03</v>
          </cell>
          <cell r="D26">
            <v>3.1199999999999999E-2</v>
          </cell>
        </row>
        <row r="27">
          <cell r="B27">
            <v>2.46E-2</v>
          </cell>
          <cell r="C27">
            <v>2.07E-2</v>
          </cell>
          <cell r="D27">
            <v>2.2700000000000001E-2</v>
          </cell>
        </row>
        <row r="28">
          <cell r="B28">
            <v>1.7500000000000002E-2</v>
          </cell>
          <cell r="C28">
            <v>1.26E-2</v>
          </cell>
          <cell r="D28">
            <v>1.4999999999999999E-2</v>
          </cell>
        </row>
      </sheetData>
      <sheetData sheetId="1">
        <row r="1">
          <cell r="C1">
            <v>1.0500000000000001E-2</v>
          </cell>
          <cell r="D1">
            <v>7.7000000000000002E-3</v>
          </cell>
          <cell r="E1">
            <v>9.1000000000000004E-3</v>
          </cell>
        </row>
        <row r="2">
          <cell r="C2">
            <v>6.4999999999999997E-3</v>
          </cell>
          <cell r="D2">
            <v>5.4000000000000003E-3</v>
          </cell>
          <cell r="E2">
            <v>6.0000000000000001E-3</v>
          </cell>
        </row>
        <row r="3">
          <cell r="C3">
            <v>4.7999999999999996E-3</v>
          </cell>
          <cell r="D3">
            <v>4.3E-3</v>
          </cell>
          <cell r="E3">
            <v>4.5999999999999999E-3</v>
          </cell>
        </row>
        <row r="4">
          <cell r="C4">
            <v>3.3999999999999998E-3</v>
          </cell>
          <cell r="D4">
            <v>3.8E-3</v>
          </cell>
          <cell r="E4">
            <v>3.5999999999999999E-3</v>
          </cell>
        </row>
        <row r="5">
          <cell r="C5">
            <v>3.0000000000000001E-3</v>
          </cell>
          <cell r="D5">
            <v>4.7999999999999996E-3</v>
          </cell>
          <cell r="E5">
            <v>3.8999999999999998E-3</v>
          </cell>
        </row>
        <row r="6">
          <cell r="C6">
            <v>5.7999999999999996E-3</v>
          </cell>
          <cell r="D6">
            <v>1.18E-2</v>
          </cell>
          <cell r="E6">
            <v>8.8000000000000005E-3</v>
          </cell>
        </row>
        <row r="7">
          <cell r="C7">
            <v>1.7500000000000002E-2</v>
          </cell>
          <cell r="D7">
            <v>3.0599999999999999E-2</v>
          </cell>
          <cell r="E7">
            <v>2.41E-2</v>
          </cell>
        </row>
        <row r="8">
          <cell r="C8">
            <v>3.5200000000000002E-2</v>
          </cell>
          <cell r="D8">
            <v>5.16E-2</v>
          </cell>
          <cell r="E8">
            <v>4.3400000000000001E-2</v>
          </cell>
        </row>
        <row r="9">
          <cell r="C9">
            <v>4.3299999999999998E-2</v>
          </cell>
          <cell r="D9">
            <v>5.67E-2</v>
          </cell>
          <cell r="E9">
            <v>0.05</v>
          </cell>
        </row>
        <row r="10">
          <cell r="C10">
            <v>4.5499999999999999E-2</v>
          </cell>
          <cell r="D10">
            <v>5.28E-2</v>
          </cell>
          <cell r="E10">
            <v>4.9099999999999998E-2</v>
          </cell>
        </row>
        <row r="11">
          <cell r="C11">
            <v>5.2900000000000003E-2</v>
          </cell>
          <cell r="D11">
            <v>5.62E-2</v>
          </cell>
          <cell r="E11">
            <v>5.4600000000000003E-2</v>
          </cell>
        </row>
        <row r="12">
          <cell r="C12">
            <v>6.4100000000000004E-2</v>
          </cell>
          <cell r="D12">
            <v>6.6000000000000003E-2</v>
          </cell>
          <cell r="E12">
            <v>6.5100000000000005E-2</v>
          </cell>
        </row>
        <row r="13">
          <cell r="C13">
            <v>7.3200000000000001E-2</v>
          </cell>
          <cell r="D13">
            <v>7.4099999999999999E-2</v>
          </cell>
          <cell r="E13">
            <v>7.3599999999999999E-2</v>
          </cell>
        </row>
        <row r="14">
          <cell r="C14">
            <v>7.5899999999999995E-2</v>
          </cell>
          <cell r="D14">
            <v>7.5899999999999995E-2</v>
          </cell>
          <cell r="E14">
            <v>7.5899999999999995E-2</v>
          </cell>
        </row>
        <row r="15">
          <cell r="C15">
            <v>7.6300000000000007E-2</v>
          </cell>
          <cell r="D15">
            <v>7.5300000000000006E-2</v>
          </cell>
          <cell r="E15">
            <v>7.5800000000000006E-2</v>
          </cell>
        </row>
        <row r="16">
          <cell r="C16">
            <v>7.9000000000000001E-2</v>
          </cell>
          <cell r="D16">
            <v>7.4200000000000002E-2</v>
          </cell>
          <cell r="E16">
            <v>7.6600000000000001E-2</v>
          </cell>
        </row>
        <row r="17">
          <cell r="C17">
            <v>8.1600000000000006E-2</v>
          </cell>
          <cell r="D17">
            <v>7.1900000000000006E-2</v>
          </cell>
          <cell r="E17">
            <v>7.6799999999999993E-2</v>
          </cell>
        </row>
        <row r="18">
          <cell r="C18">
            <v>8.2900000000000001E-2</v>
          </cell>
          <cell r="D18">
            <v>7.0199999999999999E-2</v>
          </cell>
          <cell r="E18">
            <v>7.6600000000000001E-2</v>
          </cell>
        </row>
        <row r="19">
          <cell r="C19">
            <v>6.7900000000000002E-2</v>
          </cell>
          <cell r="D19">
            <v>5.8099999999999999E-2</v>
          </cell>
          <cell r="E19">
            <v>6.3E-2</v>
          </cell>
        </row>
        <row r="20">
          <cell r="C20">
            <v>5.3900000000000003E-2</v>
          </cell>
          <cell r="D20">
            <v>4.6899999999999997E-2</v>
          </cell>
          <cell r="E20">
            <v>5.04E-2</v>
          </cell>
        </row>
        <row r="21">
          <cell r="C21">
            <v>4.2200000000000001E-2</v>
          </cell>
          <cell r="D21">
            <v>3.8399999999999997E-2</v>
          </cell>
          <cell r="E21">
            <v>4.0300000000000002E-2</v>
          </cell>
        </row>
        <row r="22">
          <cell r="C22">
            <v>3.2500000000000001E-2</v>
          </cell>
          <cell r="D22">
            <v>0.03</v>
          </cell>
          <cell r="E22">
            <v>3.1199999999999999E-2</v>
          </cell>
        </row>
        <row r="23">
          <cell r="C23">
            <v>2.46E-2</v>
          </cell>
          <cell r="D23">
            <v>2.07E-2</v>
          </cell>
          <cell r="E23">
            <v>2.2700000000000001E-2</v>
          </cell>
        </row>
        <row r="24">
          <cell r="C24">
            <v>1.7500000000000002E-2</v>
          </cell>
          <cell r="D24">
            <v>1.26E-2</v>
          </cell>
          <cell r="E24">
            <v>1.4999999999999999E-2</v>
          </cell>
        </row>
      </sheetData>
      <sheetData sheetId="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9.5999999999999992E-3</v>
          </cell>
          <cell r="C5">
            <v>7.0000000000000001E-3</v>
          </cell>
          <cell r="D5">
            <v>8.3000000000000001E-3</v>
          </cell>
          <cell r="F5" t="str">
            <v>January</v>
          </cell>
          <cell r="H5">
            <v>1</v>
          </cell>
        </row>
        <row r="6">
          <cell r="B6">
            <v>5.7999999999999996E-3</v>
          </cell>
          <cell r="C6">
            <v>4.8999999999999998E-3</v>
          </cell>
          <cell r="D6">
            <v>5.3E-3</v>
          </cell>
          <cell r="F6" t="str">
            <v>February</v>
          </cell>
          <cell r="H6">
            <v>1.1100000000000001</v>
          </cell>
        </row>
        <row r="7">
          <cell r="B7">
            <v>4.4000000000000003E-3</v>
          </cell>
          <cell r="C7">
            <v>4.1999999999999997E-3</v>
          </cell>
          <cell r="D7">
            <v>4.3E-3</v>
          </cell>
          <cell r="F7" t="str">
            <v>March</v>
          </cell>
          <cell r="H7">
            <v>1.0900000000000001</v>
          </cell>
        </row>
        <row r="8">
          <cell r="B8">
            <v>3.2000000000000002E-3</v>
          </cell>
          <cell r="C8">
            <v>3.3E-3</v>
          </cell>
          <cell r="D8">
            <v>3.2000000000000002E-3</v>
          </cell>
          <cell r="F8" t="str">
            <v>April</v>
          </cell>
          <cell r="H8">
            <v>1.04</v>
          </cell>
        </row>
        <row r="9">
          <cell r="B9">
            <v>3.2000000000000002E-3</v>
          </cell>
          <cell r="C9">
            <v>5.1000000000000004E-3</v>
          </cell>
          <cell r="D9">
            <v>4.1999999999999997E-3</v>
          </cell>
          <cell r="F9" t="str">
            <v>May</v>
          </cell>
          <cell r="H9">
            <v>0.98</v>
          </cell>
        </row>
        <row r="10">
          <cell r="B10">
            <v>6.3E-3</v>
          </cell>
          <cell r="C10">
            <v>1.24E-2</v>
          </cell>
          <cell r="D10">
            <v>9.4000000000000004E-3</v>
          </cell>
          <cell r="F10" t="str">
            <v>June</v>
          </cell>
          <cell r="H10">
            <v>0.94</v>
          </cell>
        </row>
        <row r="11">
          <cell r="B11">
            <v>2.1600000000000001E-2</v>
          </cell>
          <cell r="C11">
            <v>3.3799999999999997E-2</v>
          </cell>
          <cell r="D11">
            <v>2.7699999999999999E-2</v>
          </cell>
          <cell r="F11" t="str">
            <v>July</v>
          </cell>
          <cell r="H11">
            <v>0.91</v>
          </cell>
        </row>
        <row r="12">
          <cell r="B12">
            <v>3.7600000000000001E-2</v>
          </cell>
          <cell r="C12">
            <v>5.4899999999999997E-2</v>
          </cell>
          <cell r="D12">
            <v>4.6199999999999998E-2</v>
          </cell>
          <cell r="F12" t="str">
            <v>August</v>
          </cell>
          <cell r="H12">
            <v>0.97</v>
          </cell>
        </row>
        <row r="13">
          <cell r="B13">
            <v>4.3299999999999998E-2</v>
          </cell>
          <cell r="C13">
            <v>5.5599999999999997E-2</v>
          </cell>
          <cell r="D13">
            <v>4.9500000000000002E-2</v>
          </cell>
          <cell r="F13" t="str">
            <v>September</v>
          </cell>
          <cell r="H13">
            <v>0.98</v>
          </cell>
        </row>
        <row r="14">
          <cell r="B14">
            <v>4.53E-2</v>
          </cell>
          <cell r="C14">
            <v>5.1499999999999997E-2</v>
          </cell>
          <cell r="D14">
            <v>4.8399999999999999E-2</v>
          </cell>
          <cell r="F14" t="str">
            <v>October</v>
          </cell>
          <cell r="H14">
            <v>0.98</v>
          </cell>
        </row>
        <row r="15">
          <cell r="B15">
            <v>5.5100000000000003E-2</v>
          </cell>
          <cell r="C15">
            <v>5.74E-2</v>
          </cell>
          <cell r="D15">
            <v>5.62E-2</v>
          </cell>
          <cell r="F15" t="str">
            <v>November</v>
          </cell>
          <cell r="H15">
            <v>0.97</v>
          </cell>
        </row>
        <row r="16">
          <cell r="B16">
            <v>6.5600000000000006E-2</v>
          </cell>
          <cell r="C16">
            <v>6.7900000000000002E-2</v>
          </cell>
          <cell r="D16">
            <v>6.6699999999999995E-2</v>
          </cell>
          <cell r="F16" t="str">
            <v>December</v>
          </cell>
          <cell r="H16">
            <v>1.01</v>
          </cell>
        </row>
        <row r="17">
          <cell r="B17">
            <v>7.46E-2</v>
          </cell>
          <cell r="C17">
            <v>7.5800000000000006E-2</v>
          </cell>
          <cell r="D17">
            <v>7.5200000000000003E-2</v>
          </cell>
        </row>
        <row r="18">
          <cell r="B18">
            <v>7.6899999999999996E-2</v>
          </cell>
          <cell r="C18">
            <v>7.6999999999999999E-2</v>
          </cell>
          <cell r="D18">
            <v>7.6999999999999999E-2</v>
          </cell>
        </row>
        <row r="19">
          <cell r="B19">
            <v>7.7799999999999994E-2</v>
          </cell>
          <cell r="C19">
            <v>7.5700000000000003E-2</v>
          </cell>
          <cell r="D19">
            <v>7.6799999999999993E-2</v>
          </cell>
        </row>
        <row r="20">
          <cell r="B20">
            <v>7.8299999999999995E-2</v>
          </cell>
          <cell r="C20">
            <v>7.4099999999999999E-2</v>
          </cell>
          <cell r="D20">
            <v>7.6200000000000004E-2</v>
          </cell>
        </row>
        <row r="21">
          <cell r="B21">
            <v>8.1100000000000005E-2</v>
          </cell>
          <cell r="C21">
            <v>7.1900000000000006E-2</v>
          </cell>
          <cell r="D21">
            <v>7.6499999999999999E-2</v>
          </cell>
        </row>
        <row r="22">
          <cell r="B22">
            <v>8.3199999999999996E-2</v>
          </cell>
          <cell r="C22">
            <v>7.1099999999999997E-2</v>
          </cell>
          <cell r="D22">
            <v>7.7100000000000002E-2</v>
          </cell>
        </row>
        <row r="23">
          <cell r="B23">
            <v>6.6900000000000001E-2</v>
          </cell>
          <cell r="C23">
            <v>5.67E-2</v>
          </cell>
          <cell r="D23">
            <v>6.1800000000000001E-2</v>
          </cell>
        </row>
        <row r="24">
          <cell r="B24">
            <v>5.1200000000000002E-2</v>
          </cell>
          <cell r="C24">
            <v>4.5600000000000002E-2</v>
          </cell>
          <cell r="D24">
            <v>4.8399999999999999E-2</v>
          </cell>
        </row>
        <row r="25">
          <cell r="B25">
            <v>3.9699999999999999E-2</v>
          </cell>
          <cell r="C25">
            <v>3.6400000000000002E-2</v>
          </cell>
          <cell r="D25">
            <v>3.7999999999999999E-2</v>
          </cell>
        </row>
        <row r="26">
          <cell r="B26">
            <v>3.0300000000000001E-2</v>
          </cell>
          <cell r="C26">
            <v>2.81E-2</v>
          </cell>
          <cell r="D26">
            <v>2.92E-2</v>
          </cell>
        </row>
        <row r="27">
          <cell r="B27">
            <v>2.3199999999999998E-2</v>
          </cell>
          <cell r="C27">
            <v>1.8599999999999998E-2</v>
          </cell>
          <cell r="D27">
            <v>2.0899999999999998E-2</v>
          </cell>
        </row>
        <row r="28">
          <cell r="B28">
            <v>1.5900000000000001E-2</v>
          </cell>
          <cell r="C28">
            <v>1.11E-2</v>
          </cell>
          <cell r="D28">
            <v>1.35E-2</v>
          </cell>
        </row>
      </sheetData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1.21E-2</v>
          </cell>
          <cell r="C5">
            <v>0.01</v>
          </cell>
          <cell r="D5">
            <v>1.11E-2</v>
          </cell>
          <cell r="F5" t="str">
            <v>January</v>
          </cell>
          <cell r="H5">
            <v>0.96</v>
          </cell>
        </row>
        <row r="6">
          <cell r="B6">
            <v>7.7999999999999996E-3</v>
          </cell>
          <cell r="C6">
            <v>7.6E-3</v>
          </cell>
          <cell r="D6">
            <v>7.7000000000000002E-3</v>
          </cell>
          <cell r="F6" t="str">
            <v>February</v>
          </cell>
          <cell r="H6">
            <v>1.04</v>
          </cell>
        </row>
        <row r="7">
          <cell r="B7">
            <v>5.8999999999999999E-3</v>
          </cell>
          <cell r="C7">
            <v>6.4000000000000003E-3</v>
          </cell>
          <cell r="D7">
            <v>6.1999999999999998E-3</v>
          </cell>
          <cell r="F7" t="str">
            <v>March</v>
          </cell>
          <cell r="H7">
            <v>1.07</v>
          </cell>
        </row>
        <row r="8">
          <cell r="B8">
            <v>4.0000000000000001E-3</v>
          </cell>
          <cell r="C8">
            <v>4.4999999999999997E-3</v>
          </cell>
          <cell r="D8">
            <v>4.1999999999999997E-3</v>
          </cell>
          <cell r="F8" t="str">
            <v>April</v>
          </cell>
          <cell r="H8">
            <v>0.98</v>
          </cell>
        </row>
        <row r="9">
          <cell r="B9">
            <v>3.8E-3</v>
          </cell>
          <cell r="C9">
            <v>4.7999999999999996E-3</v>
          </cell>
          <cell r="D9">
            <v>4.1999999999999997E-3</v>
          </cell>
          <cell r="F9" t="str">
            <v>May</v>
          </cell>
          <cell r="H9">
            <v>1.02</v>
          </cell>
        </row>
        <row r="10">
          <cell r="B10">
            <v>7.1999999999999998E-3</v>
          </cell>
          <cell r="C10">
            <v>1.0500000000000001E-2</v>
          </cell>
          <cell r="D10">
            <v>8.8000000000000005E-3</v>
          </cell>
          <cell r="F10" t="str">
            <v>June</v>
          </cell>
          <cell r="H10">
            <v>1.01</v>
          </cell>
        </row>
        <row r="11">
          <cell r="B11">
            <v>2.18E-2</v>
          </cell>
          <cell r="C11">
            <v>2.8199999999999999E-2</v>
          </cell>
          <cell r="D11">
            <v>2.4899999999999999E-2</v>
          </cell>
          <cell r="F11" t="str">
            <v>July</v>
          </cell>
          <cell r="H11">
            <v>0.95</v>
          </cell>
        </row>
        <row r="12">
          <cell r="B12">
            <v>3.9300000000000002E-2</v>
          </cell>
          <cell r="C12">
            <v>5.2499999999999998E-2</v>
          </cell>
          <cell r="D12">
            <v>4.5699999999999998E-2</v>
          </cell>
          <cell r="F12" t="str">
            <v>August</v>
          </cell>
          <cell r="H12">
            <v>1.01</v>
          </cell>
        </row>
        <row r="13">
          <cell r="B13">
            <v>4.6300000000000001E-2</v>
          </cell>
          <cell r="C13">
            <v>6.0999999999999999E-2</v>
          </cell>
          <cell r="D13">
            <v>5.33E-2</v>
          </cell>
          <cell r="F13" t="str">
            <v>September</v>
          </cell>
        </row>
        <row r="14">
          <cell r="B14">
            <v>4.6199999999999998E-2</v>
          </cell>
          <cell r="C14">
            <v>5.7299999999999997E-2</v>
          </cell>
          <cell r="D14">
            <v>5.1499999999999997E-2</v>
          </cell>
          <cell r="F14" t="str">
            <v>October</v>
          </cell>
        </row>
        <row r="15">
          <cell r="B15">
            <v>5.0299999999999997E-2</v>
          </cell>
          <cell r="C15">
            <v>5.8999999999999997E-2</v>
          </cell>
          <cell r="D15">
            <v>5.45E-2</v>
          </cell>
          <cell r="F15" t="str">
            <v>November</v>
          </cell>
        </row>
        <row r="16">
          <cell r="B16">
            <v>5.8099999999999999E-2</v>
          </cell>
          <cell r="C16">
            <v>6.5100000000000005E-2</v>
          </cell>
          <cell r="D16">
            <v>6.1499999999999999E-2</v>
          </cell>
          <cell r="F16" t="str">
            <v>December</v>
          </cell>
        </row>
        <row r="17">
          <cell r="B17">
            <v>6.6900000000000001E-2</v>
          </cell>
          <cell r="C17">
            <v>7.0499999999999993E-2</v>
          </cell>
          <cell r="D17">
            <v>6.8599999999999994E-2</v>
          </cell>
        </row>
        <row r="18">
          <cell r="B18">
            <v>7.0000000000000007E-2</v>
          </cell>
          <cell r="C18">
            <v>7.0900000000000005E-2</v>
          </cell>
          <cell r="D18">
            <v>7.0400000000000004E-2</v>
          </cell>
        </row>
        <row r="19">
          <cell r="B19">
            <v>7.1599999999999997E-2</v>
          </cell>
          <cell r="C19">
            <v>7.17E-2</v>
          </cell>
          <cell r="D19">
            <v>7.17E-2</v>
          </cell>
        </row>
        <row r="20">
          <cell r="B20">
            <v>7.5600000000000001E-2</v>
          </cell>
          <cell r="C20">
            <v>7.2499999999999995E-2</v>
          </cell>
          <cell r="D20">
            <v>7.4099999999999999E-2</v>
          </cell>
        </row>
        <row r="21">
          <cell r="B21">
            <v>7.8899999999999998E-2</v>
          </cell>
          <cell r="C21">
            <v>7.1599999999999997E-2</v>
          </cell>
          <cell r="D21">
            <v>7.5399999999999995E-2</v>
          </cell>
        </row>
        <row r="22">
          <cell r="B22">
            <v>7.9699999999999993E-2</v>
          </cell>
          <cell r="C22">
            <v>6.9099999999999995E-2</v>
          </cell>
          <cell r="D22">
            <v>7.46E-2</v>
          </cell>
        </row>
        <row r="23">
          <cell r="B23">
            <v>6.88E-2</v>
          </cell>
          <cell r="C23">
            <v>5.5899999999999998E-2</v>
          </cell>
          <cell r="D23">
            <v>6.2600000000000003E-2</v>
          </cell>
        </row>
        <row r="24">
          <cell r="B24">
            <v>5.5100000000000003E-2</v>
          </cell>
          <cell r="C24">
            <v>4.6300000000000001E-2</v>
          </cell>
          <cell r="D24">
            <v>5.0900000000000001E-2</v>
          </cell>
        </row>
        <row r="25">
          <cell r="B25">
            <v>4.5499999999999999E-2</v>
          </cell>
          <cell r="C25">
            <v>3.7199999999999997E-2</v>
          </cell>
          <cell r="D25">
            <v>4.1500000000000002E-2</v>
          </cell>
        </row>
        <row r="26">
          <cell r="B26">
            <v>3.7999999999999999E-2</v>
          </cell>
          <cell r="C26">
            <v>2.92E-2</v>
          </cell>
          <cell r="D26">
            <v>3.3799999999999997E-2</v>
          </cell>
        </row>
        <row r="27">
          <cell r="B27">
            <v>2.7900000000000001E-2</v>
          </cell>
          <cell r="C27">
            <v>2.2800000000000001E-2</v>
          </cell>
          <cell r="D27">
            <v>2.5399999999999999E-2</v>
          </cell>
        </row>
        <row r="28">
          <cell r="B28">
            <v>1.9199999999999998E-2</v>
          </cell>
          <cell r="C28">
            <v>1.55E-2</v>
          </cell>
          <cell r="D28">
            <v>1.7399999999999999E-2</v>
          </cell>
        </row>
      </sheetData>
      <sheetData sheetId="1">
        <row r="1">
          <cell r="C1">
            <v>1.21E-2</v>
          </cell>
          <cell r="D1">
            <v>0.01</v>
          </cell>
          <cell r="E1">
            <v>1.11E-2</v>
          </cell>
        </row>
        <row r="2">
          <cell r="C2">
            <v>7.7999999999999996E-3</v>
          </cell>
          <cell r="D2">
            <v>7.6E-3</v>
          </cell>
          <cell r="E2">
            <v>7.7000000000000002E-3</v>
          </cell>
        </row>
        <row r="3">
          <cell r="C3">
            <v>5.8999999999999999E-3</v>
          </cell>
          <cell r="D3">
            <v>6.4000000000000003E-3</v>
          </cell>
          <cell r="E3">
            <v>6.1999999999999998E-3</v>
          </cell>
        </row>
        <row r="4">
          <cell r="C4">
            <v>4.0000000000000001E-3</v>
          </cell>
          <cell r="D4">
            <v>4.4999999999999997E-3</v>
          </cell>
          <cell r="E4">
            <v>4.1999999999999997E-3</v>
          </cell>
        </row>
        <row r="5">
          <cell r="C5">
            <v>3.8E-3</v>
          </cell>
          <cell r="D5">
            <v>4.7999999999999996E-3</v>
          </cell>
          <cell r="E5">
            <v>4.1999999999999997E-3</v>
          </cell>
        </row>
        <row r="6">
          <cell r="C6">
            <v>7.1999999999999998E-3</v>
          </cell>
          <cell r="D6">
            <v>1.0500000000000001E-2</v>
          </cell>
          <cell r="E6">
            <v>8.8000000000000005E-3</v>
          </cell>
        </row>
        <row r="7">
          <cell r="C7">
            <v>2.18E-2</v>
          </cell>
          <cell r="D7">
            <v>2.8199999999999999E-2</v>
          </cell>
          <cell r="E7">
            <v>2.4899999999999999E-2</v>
          </cell>
        </row>
        <row r="8">
          <cell r="C8">
            <v>3.9300000000000002E-2</v>
          </cell>
          <cell r="D8">
            <v>5.2499999999999998E-2</v>
          </cell>
          <cell r="E8">
            <v>4.5699999999999998E-2</v>
          </cell>
        </row>
        <row r="9">
          <cell r="C9">
            <v>4.6300000000000001E-2</v>
          </cell>
          <cell r="D9">
            <v>6.0999999999999999E-2</v>
          </cell>
          <cell r="E9">
            <v>5.33E-2</v>
          </cell>
        </row>
        <row r="10">
          <cell r="C10">
            <v>4.6199999999999998E-2</v>
          </cell>
          <cell r="D10">
            <v>5.7299999999999997E-2</v>
          </cell>
          <cell r="E10">
            <v>5.1499999999999997E-2</v>
          </cell>
        </row>
        <row r="11">
          <cell r="C11">
            <v>5.0299999999999997E-2</v>
          </cell>
          <cell r="D11">
            <v>5.8999999999999997E-2</v>
          </cell>
          <cell r="E11">
            <v>5.45E-2</v>
          </cell>
        </row>
        <row r="12">
          <cell r="C12">
            <v>5.8099999999999999E-2</v>
          </cell>
          <cell r="D12">
            <v>6.5100000000000005E-2</v>
          </cell>
          <cell r="E12">
            <v>6.1499999999999999E-2</v>
          </cell>
        </row>
        <row r="13">
          <cell r="C13">
            <v>6.6900000000000001E-2</v>
          </cell>
          <cell r="D13">
            <v>7.0499999999999993E-2</v>
          </cell>
          <cell r="E13">
            <v>6.8599999999999994E-2</v>
          </cell>
        </row>
        <row r="14">
          <cell r="C14">
            <v>7.0000000000000007E-2</v>
          </cell>
          <cell r="D14">
            <v>7.0900000000000005E-2</v>
          </cell>
          <cell r="E14">
            <v>7.0400000000000004E-2</v>
          </cell>
        </row>
        <row r="15">
          <cell r="C15">
            <v>7.1599999999999997E-2</v>
          </cell>
          <cell r="D15">
            <v>7.17E-2</v>
          </cell>
          <cell r="E15">
            <v>7.17E-2</v>
          </cell>
        </row>
        <row r="16">
          <cell r="C16">
            <v>7.5600000000000001E-2</v>
          </cell>
          <cell r="D16">
            <v>7.2499999999999995E-2</v>
          </cell>
          <cell r="E16">
            <v>7.4099999999999999E-2</v>
          </cell>
        </row>
        <row r="17">
          <cell r="C17">
            <v>7.8899999999999998E-2</v>
          </cell>
          <cell r="D17">
            <v>7.1599999999999997E-2</v>
          </cell>
          <cell r="E17">
            <v>7.5399999999999995E-2</v>
          </cell>
        </row>
        <row r="18">
          <cell r="C18">
            <v>7.9699999999999993E-2</v>
          </cell>
          <cell r="D18">
            <v>6.9099999999999995E-2</v>
          </cell>
          <cell r="E18">
            <v>7.46E-2</v>
          </cell>
        </row>
        <row r="19">
          <cell r="C19">
            <v>6.88E-2</v>
          </cell>
          <cell r="D19">
            <v>5.5899999999999998E-2</v>
          </cell>
          <cell r="E19">
            <v>6.2600000000000003E-2</v>
          </cell>
        </row>
        <row r="20">
          <cell r="C20">
            <v>5.5100000000000003E-2</v>
          </cell>
          <cell r="D20">
            <v>4.6300000000000001E-2</v>
          </cell>
          <cell r="E20">
            <v>5.0900000000000001E-2</v>
          </cell>
        </row>
        <row r="21">
          <cell r="C21">
            <v>4.5499999999999999E-2</v>
          </cell>
          <cell r="D21">
            <v>3.7199999999999997E-2</v>
          </cell>
          <cell r="E21">
            <v>4.1500000000000002E-2</v>
          </cell>
        </row>
        <row r="22">
          <cell r="C22">
            <v>3.7999999999999999E-2</v>
          </cell>
          <cell r="D22">
            <v>2.92E-2</v>
          </cell>
          <cell r="E22">
            <v>3.3799999999999997E-2</v>
          </cell>
        </row>
        <row r="23">
          <cell r="C23">
            <v>2.7900000000000001E-2</v>
          </cell>
          <cell r="D23">
            <v>2.2800000000000001E-2</v>
          </cell>
          <cell r="E23">
            <v>2.5399999999999999E-2</v>
          </cell>
        </row>
        <row r="24">
          <cell r="C24">
            <v>1.9199999999999998E-2</v>
          </cell>
          <cell r="D24">
            <v>1.55E-2</v>
          </cell>
          <cell r="E24">
            <v>1.7399999999999999E-2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1.09E-2</v>
          </cell>
          <cell r="C5">
            <v>8.8000000000000005E-3</v>
          </cell>
          <cell r="D5">
            <v>9.9000000000000008E-3</v>
          </cell>
          <cell r="F5" t="str">
            <v>January</v>
          </cell>
          <cell r="H5">
            <v>1.02</v>
          </cell>
        </row>
        <row r="6">
          <cell r="B6">
            <v>6.7000000000000002E-3</v>
          </cell>
          <cell r="C6">
            <v>6.4999999999999997E-3</v>
          </cell>
          <cell r="D6">
            <v>6.6E-3</v>
          </cell>
          <cell r="F6" t="str">
            <v>February</v>
          </cell>
          <cell r="H6">
            <v>1.0900000000000001</v>
          </cell>
        </row>
        <row r="7">
          <cell r="B7">
            <v>5.0000000000000001E-3</v>
          </cell>
          <cell r="C7">
            <v>5.7000000000000002E-3</v>
          </cell>
          <cell r="D7">
            <v>5.4000000000000003E-3</v>
          </cell>
          <cell r="F7" t="str">
            <v>March</v>
          </cell>
          <cell r="H7">
            <v>1.04</v>
          </cell>
        </row>
        <row r="8">
          <cell r="B8">
            <v>3.5000000000000001E-3</v>
          </cell>
          <cell r="C8">
            <v>4.1000000000000003E-3</v>
          </cell>
          <cell r="D8">
            <v>3.8E-3</v>
          </cell>
          <cell r="F8" t="str">
            <v>April</v>
          </cell>
          <cell r="H8">
            <v>1.05</v>
          </cell>
        </row>
        <row r="9">
          <cell r="B9">
            <v>4.1000000000000003E-3</v>
          </cell>
          <cell r="C9">
            <v>5.1999999999999998E-3</v>
          </cell>
          <cell r="D9">
            <v>4.5999999999999999E-3</v>
          </cell>
          <cell r="F9" t="str">
            <v>May</v>
          </cell>
          <cell r="H9">
            <v>0.99</v>
          </cell>
        </row>
        <row r="10">
          <cell r="B10">
            <v>8.5000000000000006E-3</v>
          </cell>
          <cell r="C10">
            <v>1.21E-2</v>
          </cell>
          <cell r="D10">
            <v>1.03E-2</v>
          </cell>
          <cell r="F10" t="str">
            <v>June</v>
          </cell>
          <cell r="H10">
            <v>0.89</v>
          </cell>
        </row>
        <row r="11">
          <cell r="B11">
            <v>2.86E-2</v>
          </cell>
          <cell r="C11">
            <v>3.4200000000000001E-2</v>
          </cell>
          <cell r="D11">
            <v>3.1300000000000001E-2</v>
          </cell>
          <cell r="F11" t="str">
            <v>July</v>
          </cell>
          <cell r="H11">
            <v>0.92</v>
          </cell>
        </row>
        <row r="12">
          <cell r="B12">
            <v>4.3499999999999997E-2</v>
          </cell>
          <cell r="C12">
            <v>6.0699999999999997E-2</v>
          </cell>
          <cell r="D12">
            <v>5.1900000000000002E-2</v>
          </cell>
          <cell r="F12" t="str">
            <v>August</v>
          </cell>
          <cell r="H12">
            <v>1.03</v>
          </cell>
        </row>
        <row r="13">
          <cell r="B13">
            <v>4.8500000000000001E-2</v>
          </cell>
          <cell r="C13">
            <v>6.3500000000000001E-2</v>
          </cell>
          <cell r="D13">
            <v>5.5800000000000002E-2</v>
          </cell>
          <cell r="F13" t="str">
            <v>September</v>
          </cell>
          <cell r="H13">
            <v>1</v>
          </cell>
        </row>
        <row r="14">
          <cell r="B14">
            <v>4.6800000000000001E-2</v>
          </cell>
          <cell r="C14">
            <v>5.7099999999999998E-2</v>
          </cell>
          <cell r="D14">
            <v>5.1900000000000002E-2</v>
          </cell>
          <cell r="F14" t="str">
            <v>October</v>
          </cell>
          <cell r="H14">
            <v>0.98</v>
          </cell>
        </row>
        <row r="15">
          <cell r="B15">
            <v>5.1999999999999998E-2</v>
          </cell>
          <cell r="C15">
            <v>5.9900000000000002E-2</v>
          </cell>
          <cell r="D15">
            <v>5.5899999999999998E-2</v>
          </cell>
          <cell r="F15" t="str">
            <v>November</v>
          </cell>
          <cell r="H15">
            <v>0.95</v>
          </cell>
        </row>
        <row r="16">
          <cell r="B16">
            <v>5.91E-2</v>
          </cell>
          <cell r="C16">
            <v>6.6000000000000003E-2</v>
          </cell>
          <cell r="D16">
            <v>6.25E-2</v>
          </cell>
          <cell r="F16" t="str">
            <v>December</v>
          </cell>
          <cell r="H16">
            <v>1</v>
          </cell>
        </row>
        <row r="17">
          <cell r="B17">
            <v>6.8199999999999997E-2</v>
          </cell>
          <cell r="C17">
            <v>7.0400000000000004E-2</v>
          </cell>
          <cell r="D17">
            <v>6.93E-2</v>
          </cell>
        </row>
        <row r="18">
          <cell r="B18">
            <v>7.0499999999999993E-2</v>
          </cell>
          <cell r="C18">
            <v>7.1199999999999999E-2</v>
          </cell>
          <cell r="D18">
            <v>7.0900000000000005E-2</v>
          </cell>
        </row>
        <row r="19">
          <cell r="B19">
            <v>7.22E-2</v>
          </cell>
          <cell r="C19">
            <v>7.1300000000000002E-2</v>
          </cell>
          <cell r="D19">
            <v>7.1800000000000003E-2</v>
          </cell>
        </row>
        <row r="20">
          <cell r="B20">
            <v>7.4099999999999999E-2</v>
          </cell>
          <cell r="C20">
            <v>7.1999999999999995E-2</v>
          </cell>
          <cell r="D20">
            <v>7.2999999999999995E-2</v>
          </cell>
        </row>
        <row r="21">
          <cell r="B21">
            <v>7.6999999999999999E-2</v>
          </cell>
          <cell r="C21">
            <v>6.93E-2</v>
          </cell>
          <cell r="D21">
            <v>7.3200000000000001E-2</v>
          </cell>
        </row>
        <row r="22">
          <cell r="B22">
            <v>7.8200000000000006E-2</v>
          </cell>
          <cell r="C22">
            <v>6.7599999999999993E-2</v>
          </cell>
          <cell r="D22">
            <v>7.2999999999999995E-2</v>
          </cell>
        </row>
        <row r="23">
          <cell r="B23">
            <v>6.7000000000000004E-2</v>
          </cell>
          <cell r="C23">
            <v>5.3499999999999999E-2</v>
          </cell>
          <cell r="D23">
            <v>6.0400000000000002E-2</v>
          </cell>
        </row>
        <row r="24">
          <cell r="B24">
            <v>5.2900000000000003E-2</v>
          </cell>
          <cell r="C24">
            <v>4.4699999999999997E-2</v>
          </cell>
          <cell r="D24">
            <v>4.8899999999999999E-2</v>
          </cell>
        </row>
        <row r="25">
          <cell r="B25">
            <v>4.3400000000000001E-2</v>
          </cell>
          <cell r="C25">
            <v>3.4299999999999997E-2</v>
          </cell>
          <cell r="D25">
            <v>3.8899999999999997E-2</v>
          </cell>
        </row>
        <row r="26">
          <cell r="B26">
            <v>3.5799999999999998E-2</v>
          </cell>
          <cell r="C26">
            <v>2.7400000000000001E-2</v>
          </cell>
          <cell r="D26">
            <v>3.1699999999999999E-2</v>
          </cell>
        </row>
        <row r="27">
          <cell r="B27">
            <v>2.5899999999999999E-2</v>
          </cell>
          <cell r="C27">
            <v>2.0500000000000001E-2</v>
          </cell>
          <cell r="D27">
            <v>2.3300000000000001E-2</v>
          </cell>
        </row>
        <row r="28">
          <cell r="B28">
            <v>1.77E-2</v>
          </cell>
          <cell r="C28">
            <v>1.3899999999999999E-2</v>
          </cell>
          <cell r="D28">
            <v>1.5800000000000002E-2</v>
          </cell>
        </row>
      </sheetData>
      <sheetData sheetId="1"/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1.1900000000000001E-2</v>
          </cell>
          <cell r="C5">
            <v>9.7999999999999997E-3</v>
          </cell>
          <cell r="D5">
            <v>1.11E-2</v>
          </cell>
          <cell r="F5" t="str">
            <v>January</v>
          </cell>
          <cell r="H5">
            <v>1.05</v>
          </cell>
        </row>
        <row r="6">
          <cell r="B6">
            <v>7.6E-3</v>
          </cell>
          <cell r="C6">
            <v>7.1000000000000004E-3</v>
          </cell>
          <cell r="D6">
            <v>7.4000000000000003E-3</v>
          </cell>
          <cell r="F6" t="str">
            <v>February</v>
          </cell>
          <cell r="H6">
            <v>1.0900000000000001</v>
          </cell>
        </row>
        <row r="7">
          <cell r="B7">
            <v>5.8999999999999999E-3</v>
          </cell>
          <cell r="C7">
            <v>5.4999999999999997E-3</v>
          </cell>
          <cell r="D7">
            <v>5.7999999999999996E-3</v>
          </cell>
          <cell r="F7" t="str">
            <v>March</v>
          </cell>
          <cell r="H7">
            <v>1.1599999999999999</v>
          </cell>
        </row>
        <row r="8">
          <cell r="B8">
            <v>4.1999999999999997E-3</v>
          </cell>
          <cell r="C8">
            <v>4.4999999999999997E-3</v>
          </cell>
          <cell r="D8">
            <v>4.3E-3</v>
          </cell>
          <cell r="F8" t="str">
            <v>April</v>
          </cell>
          <cell r="H8">
            <v>1.1000000000000001</v>
          </cell>
        </row>
        <row r="9">
          <cell r="B9">
            <v>3.8999999999999998E-3</v>
          </cell>
          <cell r="C9">
            <v>5.7999999999999996E-3</v>
          </cell>
          <cell r="D9">
            <v>4.5999999999999999E-3</v>
          </cell>
          <cell r="F9" t="str">
            <v>May</v>
          </cell>
          <cell r="H9">
            <v>0.88</v>
          </cell>
        </row>
        <row r="10">
          <cell r="B10">
            <v>7.0000000000000001E-3</v>
          </cell>
          <cell r="C10">
            <v>1.4500000000000001E-2</v>
          </cell>
          <cell r="D10">
            <v>0.01</v>
          </cell>
          <cell r="F10" t="str">
            <v>June</v>
          </cell>
          <cell r="H10">
            <v>0.95</v>
          </cell>
        </row>
        <row r="11">
          <cell r="B11">
            <v>1.7100000000000001E-2</v>
          </cell>
          <cell r="C11">
            <v>4.1399999999999999E-2</v>
          </cell>
          <cell r="D11">
            <v>2.6800000000000001E-2</v>
          </cell>
          <cell r="F11" t="str">
            <v>July</v>
          </cell>
          <cell r="H11">
            <v>0.89</v>
          </cell>
        </row>
        <row r="12">
          <cell r="B12">
            <v>3.5700000000000003E-2</v>
          </cell>
          <cell r="C12">
            <v>7.1499999999999994E-2</v>
          </cell>
          <cell r="D12">
            <v>4.99E-2</v>
          </cell>
          <cell r="F12" t="str">
            <v>August</v>
          </cell>
          <cell r="H12">
            <v>1.02</v>
          </cell>
        </row>
        <row r="13">
          <cell r="B13">
            <v>4.4200000000000003E-2</v>
          </cell>
          <cell r="C13">
            <v>7.4399999999999994E-2</v>
          </cell>
          <cell r="D13">
            <v>5.62E-2</v>
          </cell>
          <cell r="F13" t="str">
            <v>September</v>
          </cell>
        </row>
        <row r="14">
          <cell r="B14">
            <v>4.3900000000000002E-2</v>
          </cell>
          <cell r="C14">
            <v>6.6299999999999998E-2</v>
          </cell>
          <cell r="D14">
            <v>5.28E-2</v>
          </cell>
          <cell r="F14" t="str">
            <v>October</v>
          </cell>
        </row>
        <row r="15">
          <cell r="B15">
            <v>4.8099999999999997E-2</v>
          </cell>
          <cell r="C15">
            <v>6.4500000000000002E-2</v>
          </cell>
          <cell r="D15">
            <v>5.4600000000000003E-2</v>
          </cell>
          <cell r="F15" t="str">
            <v>November</v>
          </cell>
        </row>
        <row r="16">
          <cell r="B16">
            <v>5.6300000000000003E-2</v>
          </cell>
          <cell r="C16">
            <v>6.6500000000000004E-2</v>
          </cell>
          <cell r="D16">
            <v>6.0400000000000002E-2</v>
          </cell>
          <cell r="F16" t="str">
            <v>December</v>
          </cell>
        </row>
        <row r="17">
          <cell r="B17">
            <v>6.5500000000000003E-2</v>
          </cell>
          <cell r="C17">
            <v>6.88E-2</v>
          </cell>
          <cell r="D17">
            <v>6.6799999999999998E-2</v>
          </cell>
        </row>
        <row r="18">
          <cell r="B18">
            <v>6.8900000000000003E-2</v>
          </cell>
          <cell r="C18">
            <v>6.7000000000000004E-2</v>
          </cell>
          <cell r="D18">
            <v>6.8099999999999994E-2</v>
          </cell>
        </row>
        <row r="19">
          <cell r="B19">
            <v>7.2700000000000001E-2</v>
          </cell>
          <cell r="C19">
            <v>6.5500000000000003E-2</v>
          </cell>
          <cell r="D19">
            <v>6.9800000000000001E-2</v>
          </cell>
        </row>
        <row r="20">
          <cell r="B20">
            <v>7.9200000000000007E-2</v>
          </cell>
          <cell r="C20">
            <v>6.3E-2</v>
          </cell>
          <cell r="D20">
            <v>7.2800000000000004E-2</v>
          </cell>
        </row>
        <row r="21">
          <cell r="B21">
            <v>8.4900000000000003E-2</v>
          </cell>
          <cell r="C21">
            <v>6.0900000000000003E-2</v>
          </cell>
          <cell r="D21">
            <v>7.5399999999999995E-2</v>
          </cell>
        </row>
        <row r="22">
          <cell r="B22">
            <v>8.4900000000000003E-2</v>
          </cell>
          <cell r="C22">
            <v>5.74E-2</v>
          </cell>
          <cell r="D22">
            <v>7.3999999999999996E-2</v>
          </cell>
        </row>
        <row r="23">
          <cell r="B23">
            <v>7.0199999999999999E-2</v>
          </cell>
          <cell r="C23">
            <v>4.9399999999999999E-2</v>
          </cell>
          <cell r="D23">
            <v>6.1899999999999997E-2</v>
          </cell>
        </row>
        <row r="24">
          <cell r="B24">
            <v>5.7099999999999998E-2</v>
          </cell>
          <cell r="C24">
            <v>3.9800000000000002E-2</v>
          </cell>
          <cell r="D24">
            <v>5.0200000000000002E-2</v>
          </cell>
        </row>
        <row r="25">
          <cell r="B25">
            <v>4.6199999999999998E-2</v>
          </cell>
          <cell r="C25">
            <v>3.2199999999999999E-2</v>
          </cell>
          <cell r="D25">
            <v>4.0599999999999997E-2</v>
          </cell>
        </row>
        <row r="26">
          <cell r="B26">
            <v>3.7999999999999999E-2</v>
          </cell>
          <cell r="C26">
            <v>2.6800000000000001E-2</v>
          </cell>
          <cell r="D26">
            <v>3.3599999999999998E-2</v>
          </cell>
        </row>
        <row r="27">
          <cell r="B27">
            <v>2.76E-2</v>
          </cell>
          <cell r="C27">
            <v>2.1999999999999999E-2</v>
          </cell>
          <cell r="D27">
            <v>2.5399999999999999E-2</v>
          </cell>
        </row>
        <row r="28">
          <cell r="B28">
            <v>1.9099999999999999E-2</v>
          </cell>
          <cell r="C28">
            <v>1.54E-2</v>
          </cell>
          <cell r="D28">
            <v>1.7600000000000001E-2</v>
          </cell>
        </row>
      </sheetData>
      <sheetData sheetId="1">
        <row r="1">
          <cell r="C1">
            <v>1.1900000000000001E-2</v>
          </cell>
          <cell r="D1">
            <v>9.7999999999999997E-3</v>
          </cell>
          <cell r="E1">
            <v>1.11E-2</v>
          </cell>
        </row>
        <row r="2">
          <cell r="C2">
            <v>7.6E-3</v>
          </cell>
          <cell r="D2">
            <v>7.1000000000000004E-3</v>
          </cell>
          <cell r="E2">
            <v>7.4000000000000003E-3</v>
          </cell>
        </row>
        <row r="3">
          <cell r="C3">
            <v>5.8999999999999999E-3</v>
          </cell>
          <cell r="D3">
            <v>5.4999999999999997E-3</v>
          </cell>
          <cell r="E3">
            <v>5.7999999999999996E-3</v>
          </cell>
        </row>
        <row r="4">
          <cell r="C4">
            <v>4.1999999999999997E-3</v>
          </cell>
          <cell r="D4">
            <v>4.4999999999999997E-3</v>
          </cell>
          <cell r="E4">
            <v>4.3E-3</v>
          </cell>
        </row>
        <row r="5">
          <cell r="C5">
            <v>3.8999999999999998E-3</v>
          </cell>
          <cell r="D5">
            <v>5.7999999999999996E-3</v>
          </cell>
          <cell r="E5">
            <v>4.5999999999999999E-3</v>
          </cell>
        </row>
        <row r="6">
          <cell r="C6">
            <v>7.0000000000000001E-3</v>
          </cell>
          <cell r="D6">
            <v>1.4500000000000001E-2</v>
          </cell>
          <cell r="E6">
            <v>0.01</v>
          </cell>
        </row>
        <row r="7">
          <cell r="C7">
            <v>1.7100000000000001E-2</v>
          </cell>
          <cell r="D7">
            <v>4.1399999999999999E-2</v>
          </cell>
          <cell r="E7">
            <v>2.6800000000000001E-2</v>
          </cell>
        </row>
        <row r="8">
          <cell r="C8">
            <v>3.5700000000000003E-2</v>
          </cell>
          <cell r="D8">
            <v>7.1499999999999994E-2</v>
          </cell>
          <cell r="E8">
            <v>4.99E-2</v>
          </cell>
        </row>
        <row r="9">
          <cell r="C9">
            <v>4.4200000000000003E-2</v>
          </cell>
          <cell r="D9">
            <v>7.4399999999999994E-2</v>
          </cell>
          <cell r="E9">
            <v>5.62E-2</v>
          </cell>
        </row>
        <row r="10">
          <cell r="C10">
            <v>4.3900000000000002E-2</v>
          </cell>
          <cell r="D10">
            <v>6.6299999999999998E-2</v>
          </cell>
          <cell r="E10">
            <v>5.28E-2</v>
          </cell>
        </row>
        <row r="11">
          <cell r="C11">
            <v>4.8099999999999997E-2</v>
          </cell>
          <cell r="D11">
            <v>6.4500000000000002E-2</v>
          </cell>
          <cell r="E11">
            <v>5.4600000000000003E-2</v>
          </cell>
        </row>
        <row r="12">
          <cell r="C12">
            <v>5.6300000000000003E-2</v>
          </cell>
          <cell r="D12">
            <v>6.6500000000000004E-2</v>
          </cell>
          <cell r="E12">
            <v>6.0400000000000002E-2</v>
          </cell>
        </row>
        <row r="13">
          <cell r="C13">
            <v>6.5500000000000003E-2</v>
          </cell>
          <cell r="D13">
            <v>6.88E-2</v>
          </cell>
          <cell r="E13">
            <v>6.6799999999999998E-2</v>
          </cell>
        </row>
        <row r="14">
          <cell r="C14">
            <v>6.8900000000000003E-2</v>
          </cell>
          <cell r="D14">
            <v>6.7000000000000004E-2</v>
          </cell>
          <cell r="E14">
            <v>6.8099999999999994E-2</v>
          </cell>
        </row>
        <row r="15">
          <cell r="C15">
            <v>7.2700000000000001E-2</v>
          </cell>
          <cell r="D15">
            <v>6.5500000000000003E-2</v>
          </cell>
          <cell r="E15">
            <v>6.9800000000000001E-2</v>
          </cell>
        </row>
        <row r="16">
          <cell r="C16">
            <v>7.9200000000000007E-2</v>
          </cell>
          <cell r="D16">
            <v>6.3E-2</v>
          </cell>
          <cell r="E16">
            <v>7.2800000000000004E-2</v>
          </cell>
        </row>
        <row r="17">
          <cell r="C17">
            <v>8.4900000000000003E-2</v>
          </cell>
          <cell r="D17">
            <v>6.0900000000000003E-2</v>
          </cell>
          <cell r="E17">
            <v>7.5399999999999995E-2</v>
          </cell>
        </row>
        <row r="18">
          <cell r="C18">
            <v>8.4900000000000003E-2</v>
          </cell>
          <cell r="D18">
            <v>5.74E-2</v>
          </cell>
          <cell r="E18">
            <v>7.3999999999999996E-2</v>
          </cell>
        </row>
        <row r="19">
          <cell r="C19">
            <v>7.0199999999999999E-2</v>
          </cell>
          <cell r="D19">
            <v>4.9399999999999999E-2</v>
          </cell>
          <cell r="E19">
            <v>6.1899999999999997E-2</v>
          </cell>
        </row>
        <row r="20">
          <cell r="C20">
            <v>5.7099999999999998E-2</v>
          </cell>
          <cell r="D20">
            <v>3.9800000000000002E-2</v>
          </cell>
          <cell r="E20">
            <v>5.0200000000000002E-2</v>
          </cell>
        </row>
        <row r="21">
          <cell r="C21">
            <v>4.6199999999999998E-2</v>
          </cell>
          <cell r="D21">
            <v>3.2199999999999999E-2</v>
          </cell>
          <cell r="E21">
            <v>4.0599999999999997E-2</v>
          </cell>
        </row>
        <row r="22">
          <cell r="C22">
            <v>3.7999999999999999E-2</v>
          </cell>
          <cell r="D22">
            <v>2.6800000000000001E-2</v>
          </cell>
          <cell r="E22">
            <v>3.3599999999999998E-2</v>
          </cell>
        </row>
        <row r="23">
          <cell r="C23">
            <v>2.76E-2</v>
          </cell>
          <cell r="D23">
            <v>2.1999999999999999E-2</v>
          </cell>
          <cell r="E23">
            <v>2.5399999999999999E-2</v>
          </cell>
        </row>
        <row r="24">
          <cell r="C24">
            <v>1.9099999999999999E-2</v>
          </cell>
          <cell r="D24">
            <v>1.54E-2</v>
          </cell>
          <cell r="E24">
            <v>1.7600000000000001E-2</v>
          </cell>
        </row>
      </sheetData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1.17E-2</v>
          </cell>
          <cell r="C5">
            <v>8.5000000000000006E-3</v>
          </cell>
          <cell r="D5">
            <v>1.03E-2</v>
          </cell>
          <cell r="F5" t="str">
            <v>January</v>
          </cell>
          <cell r="H5">
            <v>1.03</v>
          </cell>
        </row>
        <row r="6">
          <cell r="B6">
            <v>7.4999999999999997E-3</v>
          </cell>
          <cell r="C6">
            <v>6.0000000000000001E-3</v>
          </cell>
          <cell r="D6">
            <v>6.8999999999999999E-3</v>
          </cell>
          <cell r="F6" t="str">
            <v>February</v>
          </cell>
          <cell r="H6">
            <v>1.1100000000000001</v>
          </cell>
        </row>
        <row r="7">
          <cell r="B7">
            <v>5.7000000000000002E-3</v>
          </cell>
          <cell r="C7">
            <v>5.1000000000000004E-3</v>
          </cell>
          <cell r="D7">
            <v>5.4000000000000003E-3</v>
          </cell>
          <cell r="F7" t="str">
            <v>March</v>
          </cell>
          <cell r="H7">
            <v>1.0900000000000001</v>
          </cell>
        </row>
        <row r="8">
          <cell r="B8">
            <v>4.0000000000000001E-3</v>
          </cell>
          <cell r="C8">
            <v>4.1000000000000003E-3</v>
          </cell>
          <cell r="D8">
            <v>4.0000000000000001E-3</v>
          </cell>
          <cell r="F8" t="str">
            <v>April</v>
          </cell>
          <cell r="H8">
            <v>1.04</v>
          </cell>
        </row>
        <row r="9">
          <cell r="B9">
            <v>4.1999999999999997E-3</v>
          </cell>
          <cell r="C9">
            <v>6.4999999999999997E-3</v>
          </cell>
          <cell r="D9">
            <v>5.1999999999999998E-3</v>
          </cell>
          <cell r="F9" t="str">
            <v>May</v>
          </cell>
          <cell r="H9">
            <v>0.99</v>
          </cell>
        </row>
        <row r="10">
          <cell r="B10">
            <v>8.0000000000000002E-3</v>
          </cell>
          <cell r="C10">
            <v>1.5699999999999999E-2</v>
          </cell>
          <cell r="D10">
            <v>1.14E-2</v>
          </cell>
          <cell r="F10" t="str">
            <v>June</v>
          </cell>
          <cell r="H10">
            <v>0.94</v>
          </cell>
        </row>
        <row r="11">
          <cell r="B11">
            <v>1.9800000000000002E-2</v>
          </cell>
          <cell r="C11">
            <v>4.8399999999999999E-2</v>
          </cell>
          <cell r="D11">
            <v>3.2300000000000002E-2</v>
          </cell>
          <cell r="F11" t="str">
            <v>July</v>
          </cell>
          <cell r="H11">
            <v>0.92</v>
          </cell>
        </row>
        <row r="12">
          <cell r="B12">
            <v>3.95E-2</v>
          </cell>
          <cell r="C12">
            <v>7.7499999999999999E-2</v>
          </cell>
          <cell r="D12">
            <v>5.6000000000000001E-2</v>
          </cell>
          <cell r="F12" t="str">
            <v>August</v>
          </cell>
          <cell r="H12">
            <v>0.99</v>
          </cell>
        </row>
        <row r="13">
          <cell r="B13">
            <v>4.4900000000000002E-2</v>
          </cell>
          <cell r="C13">
            <v>7.5600000000000001E-2</v>
          </cell>
          <cell r="D13">
            <v>5.8200000000000002E-2</v>
          </cell>
          <cell r="F13" t="str">
            <v>September</v>
          </cell>
          <cell r="H13">
            <v>0.98</v>
          </cell>
        </row>
        <row r="14">
          <cell r="B14">
            <v>4.4499999999999998E-2</v>
          </cell>
          <cell r="C14">
            <v>6.6400000000000001E-2</v>
          </cell>
          <cell r="D14">
            <v>5.3900000000000003E-2</v>
          </cell>
          <cell r="F14" t="str">
            <v>October</v>
          </cell>
          <cell r="H14">
            <v>0.97</v>
          </cell>
        </row>
        <row r="15">
          <cell r="B15">
            <v>4.8899999999999999E-2</v>
          </cell>
          <cell r="C15">
            <v>6.5100000000000005E-2</v>
          </cell>
          <cell r="D15">
            <v>5.5899999999999998E-2</v>
          </cell>
          <cell r="F15" t="str">
            <v>November</v>
          </cell>
          <cell r="H15">
            <v>0.96</v>
          </cell>
        </row>
        <row r="16">
          <cell r="B16">
            <v>5.6300000000000003E-2</v>
          </cell>
          <cell r="C16">
            <v>6.7299999999999999E-2</v>
          </cell>
          <cell r="D16">
            <v>6.1100000000000002E-2</v>
          </cell>
          <cell r="F16" t="str">
            <v>December</v>
          </cell>
          <cell r="H16">
            <v>0.98</v>
          </cell>
        </row>
        <row r="17">
          <cell r="B17">
            <v>6.5199999999999994E-2</v>
          </cell>
          <cell r="C17">
            <v>6.8400000000000002E-2</v>
          </cell>
          <cell r="D17">
            <v>6.6799999999999998E-2</v>
          </cell>
        </row>
        <row r="18">
          <cell r="B18">
            <v>6.8900000000000003E-2</v>
          </cell>
          <cell r="C18">
            <v>6.7100000000000007E-2</v>
          </cell>
          <cell r="D18">
            <v>6.83E-2</v>
          </cell>
        </row>
        <row r="19">
          <cell r="B19">
            <v>7.2700000000000001E-2</v>
          </cell>
          <cell r="C19">
            <v>6.6000000000000003E-2</v>
          </cell>
          <cell r="D19">
            <v>6.9900000000000004E-2</v>
          </cell>
        </row>
        <row r="20">
          <cell r="B20">
            <v>7.8100000000000003E-2</v>
          </cell>
          <cell r="C20">
            <v>6.2700000000000006E-2</v>
          </cell>
          <cell r="D20">
            <v>7.1400000000000005E-2</v>
          </cell>
        </row>
        <row r="21">
          <cell r="B21">
            <v>8.3900000000000002E-2</v>
          </cell>
          <cell r="C21">
            <v>5.9900000000000002E-2</v>
          </cell>
          <cell r="D21">
            <v>7.3499999999999996E-2</v>
          </cell>
        </row>
        <row r="22">
          <cell r="B22">
            <v>8.3199999999999996E-2</v>
          </cell>
          <cell r="C22">
            <v>5.6099999999999997E-2</v>
          </cell>
          <cell r="D22">
            <v>7.1400000000000005E-2</v>
          </cell>
        </row>
        <row r="23">
          <cell r="B23">
            <v>6.9000000000000006E-2</v>
          </cell>
          <cell r="C23">
            <v>4.8800000000000003E-2</v>
          </cell>
          <cell r="D23">
            <v>6.0100000000000001E-2</v>
          </cell>
        </row>
        <row r="24">
          <cell r="B24">
            <v>5.7200000000000001E-2</v>
          </cell>
          <cell r="C24">
            <v>3.8100000000000002E-2</v>
          </cell>
          <cell r="D24">
            <v>4.8800000000000003E-2</v>
          </cell>
        </row>
        <row r="25">
          <cell r="B25">
            <v>4.4600000000000001E-2</v>
          </cell>
          <cell r="C25">
            <v>2.9600000000000001E-2</v>
          </cell>
          <cell r="D25">
            <v>3.8100000000000002E-2</v>
          </cell>
        </row>
        <row r="26">
          <cell r="B26">
            <v>3.7199999999999997E-2</v>
          </cell>
          <cell r="C26">
            <v>2.4400000000000002E-2</v>
          </cell>
          <cell r="D26">
            <v>3.1600000000000003E-2</v>
          </cell>
        </row>
        <row r="27">
          <cell r="B27">
            <v>2.6800000000000001E-2</v>
          </cell>
          <cell r="C27">
            <v>1.9400000000000001E-2</v>
          </cell>
          <cell r="D27">
            <v>2.35E-2</v>
          </cell>
        </row>
        <row r="28">
          <cell r="B28">
            <v>1.8100000000000002E-2</v>
          </cell>
          <cell r="C28">
            <v>1.3299999999999999E-2</v>
          </cell>
          <cell r="D28">
            <v>1.6E-2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8.0000000000000002E-3</v>
          </cell>
          <cell r="C5">
            <v>7.3000000000000001E-3</v>
          </cell>
          <cell r="D5">
            <v>7.7000000000000002E-3</v>
          </cell>
          <cell r="F5" t="str">
            <v>January</v>
          </cell>
          <cell r="H5">
            <v>1.02</v>
          </cell>
        </row>
        <row r="6">
          <cell r="B6">
            <v>5.0000000000000001E-3</v>
          </cell>
          <cell r="C6">
            <v>4.7999999999999996E-3</v>
          </cell>
          <cell r="D6">
            <v>4.8999999999999998E-3</v>
          </cell>
          <cell r="F6" t="str">
            <v>February</v>
          </cell>
          <cell r="H6">
            <v>1.0900000000000001</v>
          </cell>
        </row>
        <row r="7">
          <cell r="B7">
            <v>4.1999999999999997E-3</v>
          </cell>
          <cell r="C7">
            <v>4.4000000000000003E-3</v>
          </cell>
          <cell r="D7">
            <v>4.3E-3</v>
          </cell>
          <cell r="F7" t="str">
            <v>March</v>
          </cell>
          <cell r="H7">
            <v>1.08</v>
          </cell>
        </row>
        <row r="8">
          <cell r="B8">
            <v>3.0999999999999999E-3</v>
          </cell>
          <cell r="C8">
            <v>3.3999999999999998E-3</v>
          </cell>
          <cell r="D8">
            <v>3.2000000000000002E-3</v>
          </cell>
          <cell r="F8" t="str">
            <v>April</v>
          </cell>
          <cell r="H8">
            <v>1.02</v>
          </cell>
        </row>
        <row r="9">
          <cell r="B9">
            <v>4.1000000000000003E-3</v>
          </cell>
          <cell r="C9">
            <v>4.7999999999999996E-3</v>
          </cell>
          <cell r="D9">
            <v>4.4000000000000003E-3</v>
          </cell>
          <cell r="F9" t="str">
            <v>May</v>
          </cell>
          <cell r="H9">
            <v>0.98</v>
          </cell>
        </row>
        <row r="10">
          <cell r="B10">
            <v>9.1999999999999998E-3</v>
          </cell>
          <cell r="C10">
            <v>1.11E-2</v>
          </cell>
          <cell r="D10">
            <v>0.01</v>
          </cell>
          <cell r="F10" t="str">
            <v>June</v>
          </cell>
          <cell r="H10">
            <v>0.94</v>
          </cell>
        </row>
        <row r="11">
          <cell r="B11">
            <v>2.6800000000000001E-2</v>
          </cell>
          <cell r="C11">
            <v>3.2599999999999997E-2</v>
          </cell>
          <cell r="D11">
            <v>2.9399999999999999E-2</v>
          </cell>
          <cell r="F11" t="str">
            <v>July</v>
          </cell>
          <cell r="H11">
            <v>0.92</v>
          </cell>
        </row>
        <row r="12">
          <cell r="B12">
            <v>4.8399999999999999E-2</v>
          </cell>
          <cell r="C12">
            <v>4.99E-2</v>
          </cell>
          <cell r="D12">
            <v>4.9099999999999998E-2</v>
          </cell>
          <cell r="F12" t="str">
            <v>August</v>
          </cell>
          <cell r="H12">
            <v>0.97</v>
          </cell>
        </row>
        <row r="13">
          <cell r="B13">
            <v>5.0900000000000001E-2</v>
          </cell>
          <cell r="C13">
            <v>5.0200000000000002E-2</v>
          </cell>
          <cell r="D13">
            <v>5.0599999999999999E-2</v>
          </cell>
          <cell r="F13" t="str">
            <v>September</v>
          </cell>
          <cell r="H13">
            <v>0.97</v>
          </cell>
        </row>
        <row r="14">
          <cell r="B14">
            <v>5.1499999999999997E-2</v>
          </cell>
          <cell r="C14">
            <v>0.05</v>
          </cell>
          <cell r="D14">
            <v>5.0799999999999998E-2</v>
          </cell>
          <cell r="F14" t="str">
            <v>October</v>
          </cell>
          <cell r="H14">
            <v>5.079999566078186E-2</v>
          </cell>
        </row>
        <row r="15">
          <cell r="B15">
            <v>6.0100000000000001E-2</v>
          </cell>
          <cell r="C15">
            <v>5.8200000000000002E-2</v>
          </cell>
          <cell r="D15">
            <v>5.9200000000000003E-2</v>
          </cell>
          <cell r="F15" t="str">
            <v>November</v>
          </cell>
          <cell r="H15">
            <v>1.0900000000000001</v>
          </cell>
        </row>
        <row r="16">
          <cell r="B16">
            <v>6.93E-2</v>
          </cell>
          <cell r="C16">
            <v>6.9400000000000003E-2</v>
          </cell>
          <cell r="D16">
            <v>6.93E-2</v>
          </cell>
          <cell r="F16" t="str">
            <v>December</v>
          </cell>
          <cell r="H16">
            <v>6.9299995899200439E-2</v>
          </cell>
        </row>
        <row r="17">
          <cell r="B17">
            <v>7.7600000000000002E-2</v>
          </cell>
          <cell r="C17">
            <v>7.8899999999999998E-2</v>
          </cell>
          <cell r="D17">
            <v>7.8200000000000006E-2</v>
          </cell>
        </row>
        <row r="18">
          <cell r="B18">
            <v>7.7399999999999997E-2</v>
          </cell>
          <cell r="C18">
            <v>7.6600000000000001E-2</v>
          </cell>
          <cell r="D18">
            <v>7.6999999999999999E-2</v>
          </cell>
        </row>
        <row r="19">
          <cell r="B19">
            <v>7.5999999999999998E-2</v>
          </cell>
          <cell r="C19">
            <v>7.4499999999999997E-2</v>
          </cell>
          <cell r="D19">
            <v>7.5300000000000006E-2</v>
          </cell>
        </row>
        <row r="20">
          <cell r="B20">
            <v>7.5200000000000003E-2</v>
          </cell>
          <cell r="C20">
            <v>7.4200000000000002E-2</v>
          </cell>
          <cell r="D20">
            <v>7.4700000000000003E-2</v>
          </cell>
        </row>
        <row r="21">
          <cell r="B21">
            <v>7.4999999999999997E-2</v>
          </cell>
          <cell r="C21">
            <v>7.3200000000000001E-2</v>
          </cell>
          <cell r="D21">
            <v>7.4200000000000002E-2</v>
          </cell>
        </row>
        <row r="22">
          <cell r="B22">
            <v>7.46E-2</v>
          </cell>
          <cell r="C22">
            <v>7.1999999999999995E-2</v>
          </cell>
          <cell r="D22">
            <v>7.3400000000000007E-2</v>
          </cell>
        </row>
        <row r="23">
          <cell r="B23">
            <v>5.8900000000000001E-2</v>
          </cell>
          <cell r="C23">
            <v>5.7700000000000001E-2</v>
          </cell>
          <cell r="D23">
            <v>5.8299999999999998E-2</v>
          </cell>
        </row>
        <row r="24">
          <cell r="B24">
            <v>4.53E-2</v>
          </cell>
          <cell r="C24">
            <v>4.58E-2</v>
          </cell>
          <cell r="D24">
            <v>4.5600000000000002E-2</v>
          </cell>
        </row>
        <row r="25">
          <cell r="B25">
            <v>3.6499999999999998E-2</v>
          </cell>
          <cell r="C25">
            <v>3.7100000000000001E-2</v>
          </cell>
          <cell r="D25">
            <v>3.6799999999999999E-2</v>
          </cell>
        </row>
        <row r="26">
          <cell r="B26">
            <v>2.9100000000000001E-2</v>
          </cell>
          <cell r="C26">
            <v>3.04E-2</v>
          </cell>
          <cell r="D26">
            <v>2.9700000000000001E-2</v>
          </cell>
        </row>
        <row r="27">
          <cell r="B27">
            <v>2.0899999999999998E-2</v>
          </cell>
          <cell r="C27">
            <v>2.1100000000000001E-2</v>
          </cell>
          <cell r="D27">
            <v>2.1000000000000001E-2</v>
          </cell>
        </row>
        <row r="28">
          <cell r="B28">
            <v>1.3100000000000001E-2</v>
          </cell>
          <cell r="C28">
            <v>1.23E-2</v>
          </cell>
          <cell r="D28">
            <v>1.2699999999999999E-2</v>
          </cell>
        </row>
      </sheetData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5.1999999999999998E-3</v>
          </cell>
          <cell r="C5">
            <v>6.1000000000000004E-3</v>
          </cell>
          <cell r="D5">
            <v>5.5999999999999999E-3</v>
          </cell>
          <cell r="F5" t="str">
            <v>January</v>
          </cell>
          <cell r="H5">
            <v>1.08</v>
          </cell>
        </row>
        <row r="6">
          <cell r="B6">
            <v>3.5000000000000001E-3</v>
          </cell>
          <cell r="C6">
            <v>4.1999999999999997E-3</v>
          </cell>
          <cell r="D6">
            <v>3.8E-3</v>
          </cell>
          <cell r="F6" t="str">
            <v>February</v>
          </cell>
          <cell r="H6">
            <v>1.22</v>
          </cell>
        </row>
        <row r="7">
          <cell r="B7">
            <v>3.3E-3</v>
          </cell>
          <cell r="C7">
            <v>3.3999999999999998E-3</v>
          </cell>
          <cell r="D7">
            <v>3.3999999999999998E-3</v>
          </cell>
          <cell r="F7" t="str">
            <v>March</v>
          </cell>
          <cell r="H7">
            <v>1.21</v>
          </cell>
        </row>
        <row r="8">
          <cell r="B8">
            <v>4.7999999999999996E-3</v>
          </cell>
          <cell r="C8">
            <v>3.3999999999999998E-3</v>
          </cell>
          <cell r="D8">
            <v>4.1000000000000003E-3</v>
          </cell>
          <cell r="F8" t="str">
            <v>April</v>
          </cell>
          <cell r="H8">
            <v>1.06</v>
          </cell>
        </row>
        <row r="9">
          <cell r="B9">
            <v>8.0000000000000002E-3</v>
          </cell>
          <cell r="C9">
            <v>5.4000000000000003E-3</v>
          </cell>
          <cell r="D9">
            <v>6.7000000000000002E-3</v>
          </cell>
          <cell r="F9" t="str">
            <v>May</v>
          </cell>
          <cell r="H9">
            <v>0.92</v>
          </cell>
        </row>
        <row r="10">
          <cell r="B10">
            <v>1.6799999999999999E-2</v>
          </cell>
          <cell r="C10">
            <v>1.34E-2</v>
          </cell>
          <cell r="D10">
            <v>1.5100000000000001E-2</v>
          </cell>
          <cell r="F10" t="str">
            <v>June</v>
          </cell>
          <cell r="H10">
            <v>0.87</v>
          </cell>
        </row>
        <row r="11">
          <cell r="B11">
            <v>3.2500000000000001E-2</v>
          </cell>
          <cell r="C11">
            <v>3.4599999999999999E-2</v>
          </cell>
          <cell r="D11">
            <v>3.3500000000000002E-2</v>
          </cell>
          <cell r="F11" t="str">
            <v>July</v>
          </cell>
          <cell r="H11">
            <v>0.86</v>
          </cell>
        </row>
        <row r="12">
          <cell r="B12">
            <v>4.7899999999999998E-2</v>
          </cell>
          <cell r="C12">
            <v>5.6099999999999997E-2</v>
          </cell>
          <cell r="D12">
            <v>5.1900000000000002E-2</v>
          </cell>
          <cell r="F12" t="str">
            <v>August</v>
          </cell>
          <cell r="H12">
            <v>0.87</v>
          </cell>
        </row>
        <row r="13">
          <cell r="B13">
            <v>5.6899999999999999E-2</v>
          </cell>
          <cell r="C13">
            <v>6.1499999999999999E-2</v>
          </cell>
          <cell r="D13">
            <v>5.91E-2</v>
          </cell>
          <cell r="F13" t="str">
            <v>September</v>
          </cell>
          <cell r="H13">
            <v>0.88</v>
          </cell>
        </row>
        <row r="14">
          <cell r="B14">
            <v>6.0499999999999998E-2</v>
          </cell>
          <cell r="C14">
            <v>6.8699999999999997E-2</v>
          </cell>
          <cell r="D14">
            <v>6.4500000000000002E-2</v>
          </cell>
          <cell r="F14" t="str">
            <v>October</v>
          </cell>
          <cell r="H14">
            <v>0.94</v>
          </cell>
        </row>
        <row r="15">
          <cell r="B15">
            <v>6.59E-2</v>
          </cell>
          <cell r="C15">
            <v>7.2800000000000004E-2</v>
          </cell>
          <cell r="D15">
            <v>6.93E-2</v>
          </cell>
          <cell r="F15" t="str">
            <v>November</v>
          </cell>
          <cell r="H15">
            <v>1.02</v>
          </cell>
        </row>
        <row r="16">
          <cell r="B16">
            <v>7.0699999999999999E-2</v>
          </cell>
          <cell r="C16">
            <v>7.3499999999999996E-2</v>
          </cell>
          <cell r="D16">
            <v>7.2099999999999997E-2</v>
          </cell>
          <cell r="F16" t="str">
            <v>December</v>
          </cell>
          <cell r="H16">
            <v>1.06</v>
          </cell>
        </row>
        <row r="17">
          <cell r="B17">
            <v>7.3300000000000004E-2</v>
          </cell>
          <cell r="C17">
            <v>7.4499999999999997E-2</v>
          </cell>
          <cell r="D17">
            <v>7.3999999999999996E-2</v>
          </cell>
        </row>
        <row r="18">
          <cell r="B18">
            <v>7.0900000000000005E-2</v>
          </cell>
          <cell r="C18">
            <v>7.2599999999999998E-2</v>
          </cell>
          <cell r="D18">
            <v>7.1800000000000003E-2</v>
          </cell>
        </row>
        <row r="19">
          <cell r="B19">
            <v>7.2700000000000001E-2</v>
          </cell>
          <cell r="C19">
            <v>7.1499999999999994E-2</v>
          </cell>
          <cell r="D19">
            <v>7.2099999999999997E-2</v>
          </cell>
        </row>
        <row r="20">
          <cell r="B20">
            <v>7.7499999999999999E-2</v>
          </cell>
          <cell r="C20">
            <v>7.0000000000000007E-2</v>
          </cell>
          <cell r="D20">
            <v>7.3800000000000004E-2</v>
          </cell>
        </row>
        <row r="21">
          <cell r="B21">
            <v>7.8700000000000006E-2</v>
          </cell>
          <cell r="C21">
            <v>7.0900000000000005E-2</v>
          </cell>
          <cell r="D21">
            <v>7.4899999999999994E-2</v>
          </cell>
        </row>
        <row r="22">
          <cell r="B22">
            <v>7.4300000000000005E-2</v>
          </cell>
          <cell r="C22">
            <v>7.3400000000000007E-2</v>
          </cell>
          <cell r="D22">
            <v>7.3800000000000004E-2</v>
          </cell>
        </row>
        <row r="23">
          <cell r="B23">
            <v>5.5899999999999998E-2</v>
          </cell>
          <cell r="C23">
            <v>5.5300000000000002E-2</v>
          </cell>
          <cell r="D23">
            <v>5.5599999999999997E-2</v>
          </cell>
        </row>
        <row r="24">
          <cell r="B24">
            <v>4.1599999999999998E-2</v>
          </cell>
          <cell r="C24">
            <v>3.7600000000000001E-2</v>
          </cell>
          <cell r="D24">
            <v>3.9600000000000003E-2</v>
          </cell>
        </row>
        <row r="25">
          <cell r="B25">
            <v>3.15E-2</v>
          </cell>
          <cell r="C25">
            <v>2.7E-2</v>
          </cell>
          <cell r="D25">
            <v>2.93E-2</v>
          </cell>
        </row>
        <row r="26">
          <cell r="B26">
            <v>2.29E-2</v>
          </cell>
          <cell r="C26">
            <v>2.06E-2</v>
          </cell>
          <cell r="D26">
            <v>2.18E-2</v>
          </cell>
        </row>
        <row r="27">
          <cell r="B27">
            <v>1.5299999999999999E-2</v>
          </cell>
          <cell r="C27">
            <v>1.4200000000000001E-2</v>
          </cell>
          <cell r="D27">
            <v>1.4800000000000001E-2</v>
          </cell>
        </row>
        <row r="28">
          <cell r="B28">
            <v>9.4000000000000004E-3</v>
          </cell>
          <cell r="C28">
            <v>9.1999999999999998E-3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F5" t="str">
            <v>January</v>
          </cell>
        </row>
        <row r="6">
          <cell r="F6" t="str">
            <v>February</v>
          </cell>
        </row>
        <row r="7">
          <cell r="F7" t="str">
            <v>March</v>
          </cell>
        </row>
        <row r="8">
          <cell r="F8" t="str">
            <v>April</v>
          </cell>
        </row>
        <row r="9">
          <cell r="F9" t="str">
            <v>May</v>
          </cell>
        </row>
        <row r="10">
          <cell r="F10" t="str">
            <v>June</v>
          </cell>
        </row>
        <row r="11">
          <cell r="F11" t="str">
            <v>July</v>
          </cell>
        </row>
        <row r="12">
          <cell r="F12" t="str">
            <v>August</v>
          </cell>
        </row>
        <row r="13">
          <cell r="F13" t="str">
            <v>September</v>
          </cell>
          <cell r="H13">
            <v>0.97</v>
          </cell>
        </row>
        <row r="14">
          <cell r="F14" t="str">
            <v>October</v>
          </cell>
          <cell r="H14">
            <v>0.99</v>
          </cell>
        </row>
        <row r="15">
          <cell r="F15" t="str">
            <v>November</v>
          </cell>
          <cell r="H15">
            <v>1.01</v>
          </cell>
        </row>
        <row r="16">
          <cell r="F16" t="str">
            <v>December</v>
          </cell>
          <cell r="H16">
            <v>1.03</v>
          </cell>
        </row>
      </sheetData>
      <sheetData sheetId="1" refreshError="1"/>
      <sheetData sheetId="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5.4000000000000003E-3</v>
          </cell>
          <cell r="C5">
            <v>6.6E-3</v>
          </cell>
          <cell r="D5">
            <v>6.0000000000000001E-3</v>
          </cell>
          <cell r="F5" t="str">
            <v>January</v>
          </cell>
          <cell r="H5">
            <v>1.1499999999999999</v>
          </cell>
        </row>
        <row r="6">
          <cell r="B6">
            <v>3.5999999999999999E-3</v>
          </cell>
          <cell r="C6">
            <v>4.4999999999999997E-3</v>
          </cell>
          <cell r="D6">
            <v>4.0000000000000001E-3</v>
          </cell>
          <cell r="F6" t="str">
            <v>February</v>
          </cell>
          <cell r="H6">
            <v>1.18</v>
          </cell>
        </row>
        <row r="7">
          <cell r="B7">
            <v>3.8999999999999998E-3</v>
          </cell>
          <cell r="C7">
            <v>3.5999999999999999E-3</v>
          </cell>
          <cell r="D7">
            <v>3.7000000000000002E-3</v>
          </cell>
          <cell r="F7" t="str">
            <v>March</v>
          </cell>
          <cell r="H7">
            <v>1.22</v>
          </cell>
        </row>
        <row r="8">
          <cell r="B8">
            <v>4.8999999999999998E-3</v>
          </cell>
          <cell r="C8">
            <v>3.7000000000000002E-3</v>
          </cell>
          <cell r="D8">
            <v>4.3E-3</v>
          </cell>
          <cell r="F8" t="str">
            <v>April</v>
          </cell>
          <cell r="H8">
            <v>1.1299999999999999</v>
          </cell>
        </row>
        <row r="9">
          <cell r="B9">
            <v>8.6999999999999994E-3</v>
          </cell>
          <cell r="C9">
            <v>6.0000000000000001E-3</v>
          </cell>
          <cell r="D9">
            <v>7.4000000000000003E-3</v>
          </cell>
          <cell r="F9" t="str">
            <v>May</v>
          </cell>
          <cell r="H9">
            <v>0.94</v>
          </cell>
        </row>
        <row r="10">
          <cell r="B10">
            <v>1.6500000000000001E-2</v>
          </cell>
          <cell r="C10">
            <v>1.4E-2</v>
          </cell>
          <cell r="D10">
            <v>1.5299999999999999E-2</v>
          </cell>
          <cell r="F10" t="str">
            <v>June</v>
          </cell>
          <cell r="H10">
            <v>0.87</v>
          </cell>
        </row>
        <row r="11">
          <cell r="B11">
            <v>3.2800000000000003E-2</v>
          </cell>
          <cell r="C11">
            <v>3.4599999999999999E-2</v>
          </cell>
          <cell r="D11">
            <v>3.3700000000000001E-2</v>
          </cell>
          <cell r="F11" t="str">
            <v>July</v>
          </cell>
          <cell r="H11">
            <v>0.86</v>
          </cell>
        </row>
        <row r="12">
          <cell r="B12">
            <v>4.7899999999999998E-2</v>
          </cell>
          <cell r="C12">
            <v>5.4199999999999998E-2</v>
          </cell>
          <cell r="D12">
            <v>5.0999999999999997E-2</v>
          </cell>
          <cell r="F12" t="str">
            <v>August</v>
          </cell>
          <cell r="H12">
            <v>0.88</v>
          </cell>
        </row>
        <row r="13">
          <cell r="B13">
            <v>5.6000000000000001E-2</v>
          </cell>
          <cell r="C13">
            <v>6.0999999999999999E-2</v>
          </cell>
          <cell r="D13">
            <v>5.8500000000000003E-2</v>
          </cell>
          <cell r="F13" t="str">
            <v>September</v>
          </cell>
          <cell r="H13">
            <v>0.89</v>
          </cell>
        </row>
        <row r="14">
          <cell r="B14">
            <v>5.9900000000000002E-2</v>
          </cell>
          <cell r="C14">
            <v>6.8000000000000005E-2</v>
          </cell>
          <cell r="D14">
            <v>6.3899999999999998E-2</v>
          </cell>
          <cell r="F14" t="str">
            <v>October</v>
          </cell>
          <cell r="H14">
            <v>0.99</v>
          </cell>
        </row>
        <row r="15">
          <cell r="B15">
            <v>6.4899999999999999E-2</v>
          </cell>
          <cell r="C15">
            <v>7.1800000000000003E-2</v>
          </cell>
          <cell r="D15">
            <v>6.83E-2</v>
          </cell>
          <cell r="F15" t="str">
            <v>November</v>
          </cell>
          <cell r="H15">
            <v>1.05</v>
          </cell>
        </row>
        <row r="16">
          <cell r="B16">
            <v>7.0400000000000004E-2</v>
          </cell>
          <cell r="C16">
            <v>7.2599999999999998E-2</v>
          </cell>
          <cell r="D16">
            <v>7.1499999999999994E-2</v>
          </cell>
          <cell r="F16" t="str">
            <v>December</v>
          </cell>
          <cell r="H16">
            <v>1.07</v>
          </cell>
        </row>
        <row r="17">
          <cell r="B17">
            <v>7.2400000000000006E-2</v>
          </cell>
          <cell r="C17">
            <v>7.3499999999999996E-2</v>
          </cell>
          <cell r="D17">
            <v>7.2900000000000006E-2</v>
          </cell>
        </row>
        <row r="18">
          <cell r="B18">
            <v>7.1099999999999997E-2</v>
          </cell>
          <cell r="C18">
            <v>7.3200000000000001E-2</v>
          </cell>
          <cell r="D18">
            <v>7.22E-2</v>
          </cell>
        </row>
        <row r="19">
          <cell r="B19">
            <v>7.2099999999999997E-2</v>
          </cell>
          <cell r="C19">
            <v>7.0699999999999999E-2</v>
          </cell>
          <cell r="D19">
            <v>7.1400000000000005E-2</v>
          </cell>
        </row>
        <row r="20">
          <cell r="B20">
            <v>7.6200000000000004E-2</v>
          </cell>
          <cell r="C20">
            <v>6.9599999999999995E-2</v>
          </cell>
          <cell r="D20">
            <v>7.2999999999999995E-2</v>
          </cell>
        </row>
        <row r="21">
          <cell r="B21">
            <v>7.7499999999999999E-2</v>
          </cell>
          <cell r="C21">
            <v>7.1800000000000003E-2</v>
          </cell>
          <cell r="D21">
            <v>7.4700000000000003E-2</v>
          </cell>
        </row>
        <row r="22">
          <cell r="B22">
            <v>7.4399999999999994E-2</v>
          </cell>
          <cell r="C22">
            <v>7.1900000000000006E-2</v>
          </cell>
          <cell r="D22">
            <v>7.3200000000000001E-2</v>
          </cell>
        </row>
        <row r="23">
          <cell r="B23">
            <v>5.7200000000000001E-2</v>
          </cell>
          <cell r="C23">
            <v>5.57E-2</v>
          </cell>
          <cell r="D23">
            <v>5.6500000000000002E-2</v>
          </cell>
        </row>
        <row r="24">
          <cell r="B24">
            <v>4.2799999999999998E-2</v>
          </cell>
          <cell r="C24">
            <v>3.8800000000000001E-2</v>
          </cell>
          <cell r="D24">
            <v>4.0800000000000003E-2</v>
          </cell>
        </row>
        <row r="25">
          <cell r="B25">
            <v>3.2000000000000001E-2</v>
          </cell>
          <cell r="C25">
            <v>2.8299999999999999E-2</v>
          </cell>
          <cell r="D25">
            <v>3.0200000000000001E-2</v>
          </cell>
        </row>
        <row r="26">
          <cell r="B26">
            <v>2.3599999999999999E-2</v>
          </cell>
          <cell r="C26">
            <v>2.1100000000000001E-2</v>
          </cell>
          <cell r="D26">
            <v>2.23E-2</v>
          </cell>
        </row>
        <row r="27">
          <cell r="B27">
            <v>1.61E-2</v>
          </cell>
          <cell r="C27">
            <v>1.49E-2</v>
          </cell>
          <cell r="D27">
            <v>1.55E-2</v>
          </cell>
        </row>
        <row r="28">
          <cell r="B28">
            <v>9.7000000000000003E-3</v>
          </cell>
          <cell r="C28">
            <v>0.01</v>
          </cell>
          <cell r="D28">
            <v>9.7999999999999997E-3</v>
          </cell>
        </row>
      </sheetData>
      <sheetData sheetId="1"/>
      <sheetData sheetId="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3.7000000000000002E-3</v>
          </cell>
          <cell r="D5">
            <v>4.7999999999999996E-3</v>
          </cell>
          <cell r="F5" t="str">
            <v>January</v>
          </cell>
          <cell r="H5">
            <v>1.0714013408852257</v>
          </cell>
        </row>
        <row r="6">
          <cell r="B6">
            <v>2.7000000000000001E-3</v>
          </cell>
          <cell r="C6">
            <v>2.3E-3</v>
          </cell>
          <cell r="D6">
            <v>2.5000000000000001E-3</v>
          </cell>
          <cell r="F6" t="str">
            <v>February</v>
          </cell>
          <cell r="H6">
            <v>1.1923199968023528</v>
          </cell>
        </row>
        <row r="7">
          <cell r="B7">
            <v>1.4E-3</v>
          </cell>
          <cell r="C7">
            <v>1.2999999999999999E-3</v>
          </cell>
          <cell r="D7">
            <v>1.4E-3</v>
          </cell>
          <cell r="F7" t="str">
            <v>March</v>
          </cell>
          <cell r="H7">
            <v>1.2387805519888513</v>
          </cell>
        </row>
        <row r="8">
          <cell r="B8">
            <v>1.1000000000000001E-3</v>
          </cell>
          <cell r="C8">
            <v>1.8E-3</v>
          </cell>
          <cell r="D8">
            <v>1.4E-3</v>
          </cell>
          <cell r="F8" t="str">
            <v>April</v>
          </cell>
          <cell r="H8">
            <v>1.1497771928440916</v>
          </cell>
        </row>
        <row r="9">
          <cell r="B9">
            <v>2.5000000000000001E-3</v>
          </cell>
          <cell r="C9">
            <v>3.3E-3</v>
          </cell>
          <cell r="D9">
            <v>2.8999999999999998E-3</v>
          </cell>
          <cell r="F9" t="str">
            <v>May</v>
          </cell>
          <cell r="H9">
            <v>0.9915357049247171</v>
          </cell>
        </row>
        <row r="10">
          <cell r="B10">
            <v>4.7000000000000002E-3</v>
          </cell>
          <cell r="C10">
            <v>1.0500000000000001E-2</v>
          </cell>
          <cell r="D10">
            <v>7.6E-3</v>
          </cell>
          <cell r="F10" t="str">
            <v>June</v>
          </cell>
          <cell r="H10">
            <v>0.91404079003867078</v>
          </cell>
        </row>
        <row r="11">
          <cell r="B11">
            <v>1.09E-2</v>
          </cell>
          <cell r="C11">
            <v>3.6799999999999999E-2</v>
          </cell>
          <cell r="D11">
            <v>2.3900000000000001E-2</v>
          </cell>
          <cell r="F11" t="str">
            <v>July</v>
          </cell>
          <cell r="H11">
            <v>0.97807126987108628</v>
          </cell>
        </row>
        <row r="12">
          <cell r="B12">
            <v>2.2599999999999999E-2</v>
          </cell>
          <cell r="C12">
            <v>7.9100000000000004E-2</v>
          </cell>
          <cell r="D12">
            <v>5.11E-2</v>
          </cell>
          <cell r="F12" t="str">
            <v>August</v>
          </cell>
          <cell r="H12">
            <v>0.86141218290706711</v>
          </cell>
        </row>
        <row r="13">
          <cell r="B13">
            <v>3.2899999999999999E-2</v>
          </cell>
          <cell r="C13">
            <v>9.69E-2</v>
          </cell>
          <cell r="D13">
            <v>6.5199999999999994E-2</v>
          </cell>
          <cell r="F13" t="str">
            <v>September</v>
          </cell>
          <cell r="H13">
            <v>0.70561343649066033</v>
          </cell>
        </row>
        <row r="14">
          <cell r="B14">
            <v>4.4999999999999998E-2</v>
          </cell>
          <cell r="C14">
            <v>9.06E-2</v>
          </cell>
          <cell r="D14">
            <v>6.83E-2</v>
          </cell>
          <cell r="F14" t="str">
            <v>October</v>
          </cell>
          <cell r="H14">
            <v>0.90103859306750556</v>
          </cell>
        </row>
        <row r="15">
          <cell r="B15">
            <v>5.8799999999999998E-2</v>
          </cell>
          <cell r="C15">
            <v>7.9299999999999995E-2</v>
          </cell>
          <cell r="D15">
            <v>6.93E-2</v>
          </cell>
          <cell r="F15" t="str">
            <v>November</v>
          </cell>
          <cell r="H15">
            <v>0.99258461184619007</v>
          </cell>
        </row>
        <row r="16">
          <cell r="B16">
            <v>6.4699999999999994E-2</v>
          </cell>
          <cell r="C16">
            <v>7.7700000000000005E-2</v>
          </cell>
          <cell r="D16">
            <v>7.1199999999999999E-2</v>
          </cell>
          <cell r="F16" t="str">
            <v>December</v>
          </cell>
          <cell r="H16">
            <v>1.0034243283335795</v>
          </cell>
        </row>
        <row r="17">
          <cell r="B17">
            <v>6.7400000000000002E-2</v>
          </cell>
          <cell r="C17">
            <v>7.4300000000000005E-2</v>
          </cell>
          <cell r="D17">
            <v>7.0999999999999994E-2</v>
          </cell>
        </row>
        <row r="18">
          <cell r="B18">
            <v>7.3300000000000004E-2</v>
          </cell>
          <cell r="C18">
            <v>6.9000000000000006E-2</v>
          </cell>
          <cell r="D18">
            <v>7.1599999999999997E-2</v>
          </cell>
        </row>
        <row r="19">
          <cell r="B19">
            <v>8.14E-2</v>
          </cell>
          <cell r="C19">
            <v>6.9599999999999995E-2</v>
          </cell>
          <cell r="D19">
            <v>7.5800000000000006E-2</v>
          </cell>
        </row>
        <row r="20">
          <cell r="B20">
            <v>9.8599999999999993E-2</v>
          </cell>
          <cell r="C20">
            <v>6.9400000000000003E-2</v>
          </cell>
          <cell r="D20">
            <v>8.3799999999999999E-2</v>
          </cell>
        </row>
        <row r="21">
          <cell r="B21">
            <v>0.1061</v>
          </cell>
          <cell r="C21">
            <v>6.0900000000000003E-2</v>
          </cell>
          <cell r="D21">
            <v>8.3199999999999996E-2</v>
          </cell>
        </row>
        <row r="22">
          <cell r="B22">
            <v>0.1003</v>
          </cell>
          <cell r="C22">
            <v>5.0200000000000002E-2</v>
          </cell>
          <cell r="D22">
            <v>7.4899999999999994E-2</v>
          </cell>
        </row>
        <row r="23">
          <cell r="B23">
            <v>6.88E-2</v>
          </cell>
          <cell r="C23">
            <v>3.7900000000000003E-2</v>
          </cell>
          <cell r="D23">
            <v>5.2999999999999999E-2</v>
          </cell>
        </row>
        <row r="24">
          <cell r="B24">
            <v>4.1599999999999998E-2</v>
          </cell>
          <cell r="C24">
            <v>2.7900000000000001E-2</v>
          </cell>
          <cell r="D24">
            <v>3.4500000000000003E-2</v>
          </cell>
        </row>
        <row r="25">
          <cell r="B25">
            <v>3.0200000000000001E-2</v>
          </cell>
          <cell r="C25">
            <v>2.1299999999999999E-2</v>
          </cell>
          <cell r="D25">
            <v>2.5600000000000001E-2</v>
          </cell>
        </row>
        <row r="26">
          <cell r="B26">
            <v>3.1300000000000001E-2</v>
          </cell>
          <cell r="C26">
            <v>1.7100000000000001E-2</v>
          </cell>
          <cell r="D26">
            <v>2.4E-2</v>
          </cell>
        </row>
        <row r="27">
          <cell r="B27">
            <v>3.0800000000000001E-2</v>
          </cell>
          <cell r="C27">
            <v>1.26E-2</v>
          </cell>
          <cell r="D27">
            <v>2.1499999999999998E-2</v>
          </cell>
        </row>
        <row r="28">
          <cell r="B28">
            <v>1.6799999999999999E-2</v>
          </cell>
          <cell r="C28">
            <v>6.7000000000000002E-3</v>
          </cell>
          <cell r="D28">
            <v>1.1599999999999999E-2</v>
          </cell>
        </row>
      </sheetData>
      <sheetData sheetId="1">
        <row r="1">
          <cell r="C1">
            <v>5.8999999999999999E-3</v>
          </cell>
          <cell r="D1">
            <v>3.7000000000000002E-3</v>
          </cell>
          <cell r="E1">
            <v>4.7999999999999996E-3</v>
          </cell>
        </row>
        <row r="2">
          <cell r="C2">
            <v>2.7000000000000001E-3</v>
          </cell>
          <cell r="D2">
            <v>2.3E-3</v>
          </cell>
          <cell r="E2">
            <v>2.5000000000000001E-3</v>
          </cell>
        </row>
        <row r="3">
          <cell r="C3">
            <v>1.4E-3</v>
          </cell>
          <cell r="D3">
            <v>1.2999999999999999E-3</v>
          </cell>
          <cell r="E3">
            <v>1.4E-3</v>
          </cell>
        </row>
        <row r="4">
          <cell r="C4">
            <v>1.1000000000000001E-3</v>
          </cell>
          <cell r="D4">
            <v>1.8E-3</v>
          </cell>
          <cell r="E4">
            <v>1.4E-3</v>
          </cell>
        </row>
        <row r="5">
          <cell r="C5">
            <v>2.5000000000000001E-3</v>
          </cell>
          <cell r="D5">
            <v>3.3E-3</v>
          </cell>
          <cell r="E5">
            <v>2.8999999999999998E-3</v>
          </cell>
        </row>
        <row r="6">
          <cell r="C6">
            <v>4.7000000000000002E-3</v>
          </cell>
          <cell r="D6">
            <v>1.0500000000000001E-2</v>
          </cell>
          <cell r="E6">
            <v>7.6E-3</v>
          </cell>
        </row>
        <row r="7">
          <cell r="C7">
            <v>1.09E-2</v>
          </cell>
          <cell r="D7">
            <v>3.6799999999999999E-2</v>
          </cell>
          <cell r="E7">
            <v>2.3900000000000001E-2</v>
          </cell>
        </row>
        <row r="8">
          <cell r="C8">
            <v>2.2599999999999999E-2</v>
          </cell>
          <cell r="D8">
            <v>7.9100000000000004E-2</v>
          </cell>
          <cell r="E8">
            <v>5.11E-2</v>
          </cell>
        </row>
        <row r="9">
          <cell r="C9">
            <v>3.2899999999999999E-2</v>
          </cell>
          <cell r="D9">
            <v>9.69E-2</v>
          </cell>
          <cell r="E9">
            <v>6.5199999999999994E-2</v>
          </cell>
        </row>
        <row r="10">
          <cell r="C10">
            <v>4.4999999999999998E-2</v>
          </cell>
          <cell r="D10">
            <v>9.06E-2</v>
          </cell>
          <cell r="E10">
            <v>6.83E-2</v>
          </cell>
        </row>
        <row r="11">
          <cell r="C11">
            <v>5.8799999999999998E-2</v>
          </cell>
          <cell r="D11">
            <v>7.9299999999999995E-2</v>
          </cell>
          <cell r="E11">
            <v>6.93E-2</v>
          </cell>
        </row>
        <row r="12">
          <cell r="C12">
            <v>6.4699999999999994E-2</v>
          </cell>
          <cell r="D12">
            <v>7.7700000000000005E-2</v>
          </cell>
          <cell r="E12">
            <v>7.1199999999999999E-2</v>
          </cell>
        </row>
        <row r="13">
          <cell r="C13">
            <v>6.7400000000000002E-2</v>
          </cell>
          <cell r="D13">
            <v>7.4300000000000005E-2</v>
          </cell>
          <cell r="E13">
            <v>7.0999999999999994E-2</v>
          </cell>
        </row>
        <row r="14">
          <cell r="C14">
            <v>7.3300000000000004E-2</v>
          </cell>
          <cell r="D14">
            <v>6.9000000000000006E-2</v>
          </cell>
          <cell r="E14">
            <v>7.1599999999999997E-2</v>
          </cell>
        </row>
        <row r="15">
          <cell r="C15">
            <v>8.14E-2</v>
          </cell>
          <cell r="D15">
            <v>6.9599999999999995E-2</v>
          </cell>
          <cell r="E15">
            <v>7.5800000000000006E-2</v>
          </cell>
        </row>
        <row r="16">
          <cell r="C16">
            <v>9.8599999999999993E-2</v>
          </cell>
          <cell r="D16">
            <v>6.9400000000000003E-2</v>
          </cell>
          <cell r="E16">
            <v>8.3799999999999999E-2</v>
          </cell>
        </row>
        <row r="17">
          <cell r="C17">
            <v>0.1061</v>
          </cell>
          <cell r="D17">
            <v>6.0900000000000003E-2</v>
          </cell>
          <cell r="E17">
            <v>8.3199999999999996E-2</v>
          </cell>
        </row>
        <row r="18">
          <cell r="C18">
            <v>0.1003</v>
          </cell>
          <cell r="D18">
            <v>5.0200000000000002E-2</v>
          </cell>
          <cell r="E18">
            <v>7.4899999999999994E-2</v>
          </cell>
        </row>
        <row r="19">
          <cell r="C19">
            <v>6.88E-2</v>
          </cell>
          <cell r="D19">
            <v>3.7900000000000003E-2</v>
          </cell>
          <cell r="E19">
            <v>5.2999999999999999E-2</v>
          </cell>
        </row>
        <row r="20">
          <cell r="C20">
            <v>4.1599999999999998E-2</v>
          </cell>
          <cell r="D20">
            <v>2.7900000000000001E-2</v>
          </cell>
          <cell r="E20">
            <v>3.4500000000000003E-2</v>
          </cell>
        </row>
        <row r="21">
          <cell r="C21">
            <v>3.0200000000000001E-2</v>
          </cell>
          <cell r="D21">
            <v>2.1299999999999999E-2</v>
          </cell>
          <cell r="E21">
            <v>2.5600000000000001E-2</v>
          </cell>
        </row>
        <row r="22">
          <cell r="C22">
            <v>3.1300000000000001E-2</v>
          </cell>
          <cell r="D22">
            <v>1.7100000000000001E-2</v>
          </cell>
          <cell r="E22">
            <v>2.4E-2</v>
          </cell>
        </row>
        <row r="23">
          <cell r="C23">
            <v>3.0800000000000001E-2</v>
          </cell>
          <cell r="D23">
            <v>1.26E-2</v>
          </cell>
          <cell r="E23">
            <v>2.1499999999999998E-2</v>
          </cell>
        </row>
        <row r="24">
          <cell r="C24">
            <v>1.6799999999999999E-2</v>
          </cell>
          <cell r="D24">
            <v>6.7000000000000002E-3</v>
          </cell>
          <cell r="E24">
            <v>1.1599999999999999E-2</v>
          </cell>
        </row>
      </sheetData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3.8E-3</v>
          </cell>
          <cell r="D5">
            <v>4.8999999999999998E-3</v>
          </cell>
          <cell r="F5" t="str">
            <v>January</v>
          </cell>
          <cell r="H5">
            <v>0.99</v>
          </cell>
        </row>
        <row r="6">
          <cell r="B6">
            <v>2.8999999999999998E-3</v>
          </cell>
          <cell r="C6">
            <v>2.2000000000000001E-3</v>
          </cell>
          <cell r="D6">
            <v>2.5000000000000001E-3</v>
          </cell>
          <cell r="F6" t="str">
            <v>February</v>
          </cell>
          <cell r="H6">
            <v>1.1299999999999999</v>
          </cell>
        </row>
        <row r="7">
          <cell r="B7">
            <v>1.4E-3</v>
          </cell>
          <cell r="C7">
            <v>1.6000000000000001E-3</v>
          </cell>
          <cell r="D7">
            <v>1.5E-3</v>
          </cell>
          <cell r="F7" t="str">
            <v>March</v>
          </cell>
          <cell r="H7">
            <v>1.23</v>
          </cell>
        </row>
        <row r="8">
          <cell r="B8">
            <v>1.5E-3</v>
          </cell>
          <cell r="C8">
            <v>1.6999999999999999E-3</v>
          </cell>
          <cell r="D8">
            <v>1.6000000000000001E-3</v>
          </cell>
          <cell r="F8" t="str">
            <v>April</v>
          </cell>
          <cell r="H8">
            <v>1.1000000000000001</v>
          </cell>
        </row>
        <row r="9">
          <cell r="B9">
            <v>3.0000000000000001E-3</v>
          </cell>
          <cell r="C9">
            <v>3.5000000000000001E-3</v>
          </cell>
          <cell r="D9">
            <v>3.2000000000000002E-3</v>
          </cell>
          <cell r="F9" t="str">
            <v>May</v>
          </cell>
          <cell r="H9">
            <v>0.95</v>
          </cell>
        </row>
        <row r="10">
          <cell r="B10">
            <v>5.4999999999999997E-3</v>
          </cell>
          <cell r="C10">
            <v>1.24E-2</v>
          </cell>
          <cell r="D10">
            <v>8.8999999999999999E-3</v>
          </cell>
          <cell r="F10" t="str">
            <v>June</v>
          </cell>
          <cell r="H10">
            <v>0.89</v>
          </cell>
        </row>
        <row r="11">
          <cell r="B11">
            <v>1.2200000000000001E-2</v>
          </cell>
          <cell r="C11">
            <v>4.0099999999999997E-2</v>
          </cell>
          <cell r="D11">
            <v>2.5999999999999999E-2</v>
          </cell>
          <cell r="F11" t="str">
            <v>July</v>
          </cell>
          <cell r="H11">
            <v>0.91</v>
          </cell>
        </row>
        <row r="12">
          <cell r="B12">
            <v>2.4E-2</v>
          </cell>
          <cell r="C12">
            <v>7.8399999999999997E-2</v>
          </cell>
          <cell r="D12">
            <v>5.0900000000000001E-2</v>
          </cell>
          <cell r="F12" t="str">
            <v>August</v>
          </cell>
          <cell r="H12">
            <v>0.82</v>
          </cell>
        </row>
        <row r="13">
          <cell r="B13">
            <v>3.4799999999999998E-2</v>
          </cell>
          <cell r="C13">
            <v>9.3799999999999994E-2</v>
          </cell>
          <cell r="D13">
            <v>6.3899999999999998E-2</v>
          </cell>
          <cell r="F13" t="str">
            <v>September</v>
          </cell>
          <cell r="H13">
            <v>6.3899993896484375E-2</v>
          </cell>
        </row>
        <row r="14">
          <cell r="B14">
            <v>4.7100000000000003E-2</v>
          </cell>
          <cell r="C14">
            <v>8.7099999999999997E-2</v>
          </cell>
          <cell r="D14">
            <v>6.7100000000000007E-2</v>
          </cell>
          <cell r="F14" t="str">
            <v>October</v>
          </cell>
          <cell r="H14">
            <v>0.87</v>
          </cell>
        </row>
        <row r="15">
          <cell r="B15">
            <v>6.0400000000000002E-2</v>
          </cell>
          <cell r="C15">
            <v>8.1100000000000005E-2</v>
          </cell>
          <cell r="D15">
            <v>7.0699999999999999E-2</v>
          </cell>
          <cell r="F15" t="str">
            <v>November</v>
          </cell>
          <cell r="H15">
            <v>0.96</v>
          </cell>
        </row>
        <row r="16">
          <cell r="B16">
            <v>6.3500000000000001E-2</v>
          </cell>
          <cell r="C16">
            <v>8.0500000000000002E-2</v>
          </cell>
          <cell r="D16">
            <v>7.2499999999999995E-2</v>
          </cell>
          <cell r="F16" t="str">
            <v>December</v>
          </cell>
          <cell r="H16">
            <v>0.97</v>
          </cell>
        </row>
        <row r="17">
          <cell r="B17">
            <v>6.5600000000000006E-2</v>
          </cell>
          <cell r="C17">
            <v>7.5999999999999998E-2</v>
          </cell>
          <cell r="D17">
            <v>7.1900000000000006E-2</v>
          </cell>
        </row>
        <row r="18">
          <cell r="B18">
            <v>7.0900000000000005E-2</v>
          </cell>
          <cell r="C18">
            <v>6.9699999999999998E-2</v>
          </cell>
          <cell r="D18">
            <v>7.1800000000000003E-2</v>
          </cell>
        </row>
        <row r="19">
          <cell r="B19">
            <v>8.0199999999999994E-2</v>
          </cell>
          <cell r="C19">
            <v>6.7799999999999999E-2</v>
          </cell>
          <cell r="D19">
            <v>7.5499999999999998E-2</v>
          </cell>
        </row>
        <row r="20">
          <cell r="B20">
            <v>9.7500000000000003E-2</v>
          </cell>
          <cell r="C20">
            <v>6.7699999999999996E-2</v>
          </cell>
          <cell r="D20">
            <v>8.3099999999999993E-2</v>
          </cell>
        </row>
        <row r="21">
          <cell r="B21">
            <v>0.1041</v>
          </cell>
          <cell r="C21">
            <v>6.0900000000000003E-2</v>
          </cell>
          <cell r="D21">
            <v>8.1699999999999995E-2</v>
          </cell>
        </row>
        <row r="22">
          <cell r="B22">
            <v>9.5299999999999996E-2</v>
          </cell>
          <cell r="C22">
            <v>4.9399999999999999E-2</v>
          </cell>
          <cell r="D22">
            <v>7.1300000000000002E-2</v>
          </cell>
        </row>
        <row r="23">
          <cell r="B23">
            <v>6.5600000000000006E-2</v>
          </cell>
          <cell r="C23">
            <v>3.73E-2</v>
          </cell>
          <cell r="D23">
            <v>5.0799999999999998E-2</v>
          </cell>
        </row>
        <row r="24">
          <cell r="B24">
            <v>4.1500000000000002E-2</v>
          </cell>
          <cell r="C24">
            <v>2.8000000000000001E-2</v>
          </cell>
          <cell r="D24">
            <v>3.44E-2</v>
          </cell>
        </row>
        <row r="25">
          <cell r="B25">
            <v>3.3599999999999998E-2</v>
          </cell>
          <cell r="C25">
            <v>2.12E-2</v>
          </cell>
          <cell r="D25">
            <v>2.7099999999999999E-2</v>
          </cell>
        </row>
        <row r="26">
          <cell r="B26">
            <v>3.3700000000000001E-2</v>
          </cell>
          <cell r="C26">
            <v>1.7399999999999999E-2</v>
          </cell>
          <cell r="D26">
            <v>2.52E-2</v>
          </cell>
        </row>
        <row r="27">
          <cell r="B27">
            <v>3.2199999999999999E-2</v>
          </cell>
          <cell r="C27">
            <v>1.24E-2</v>
          </cell>
          <cell r="D27">
            <v>2.1899999999999999E-2</v>
          </cell>
        </row>
        <row r="28">
          <cell r="B28">
            <v>1.72E-2</v>
          </cell>
          <cell r="C28">
            <v>6.1000000000000004E-3</v>
          </cell>
          <cell r="D28">
            <v>1.14E-2</v>
          </cell>
        </row>
      </sheetData>
      <sheetData sheetId="1"/>
      <sheetData sheetId="2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1.18E-2</v>
          </cell>
          <cell r="D5">
            <v>8.6999999999999994E-3</v>
          </cell>
        </row>
        <row r="6">
          <cell r="B6">
            <v>4.1000000000000003E-3</v>
          </cell>
          <cell r="C6">
            <v>7.1999999999999998E-3</v>
          </cell>
          <cell r="D6">
            <v>5.4999999999999997E-3</v>
          </cell>
        </row>
        <row r="7">
          <cell r="B7">
            <v>3.5000000000000001E-3</v>
          </cell>
          <cell r="C7">
            <v>5.1999999999999998E-3</v>
          </cell>
          <cell r="D7">
            <v>4.3E-3</v>
          </cell>
        </row>
        <row r="8">
          <cell r="B8">
            <v>3.2000000000000002E-3</v>
          </cell>
          <cell r="C8">
            <v>3.0000000000000001E-3</v>
          </cell>
          <cell r="D8">
            <v>3.0999999999999999E-3</v>
          </cell>
        </row>
        <row r="9">
          <cell r="B9">
            <v>7.0000000000000001E-3</v>
          </cell>
          <cell r="C9">
            <v>2.3E-3</v>
          </cell>
          <cell r="D9">
            <v>4.7999999999999996E-3</v>
          </cell>
          <cell r="F9" t="str">
            <v>May</v>
          </cell>
          <cell r="H9">
            <v>1.05</v>
          </cell>
        </row>
        <row r="10">
          <cell r="B10">
            <v>1.9099999999999999E-2</v>
          </cell>
          <cell r="C10">
            <v>4.5999999999999999E-3</v>
          </cell>
          <cell r="D10">
            <v>1.2200000000000001E-2</v>
          </cell>
          <cell r="F10" t="str">
            <v>June</v>
          </cell>
          <cell r="H10">
            <v>0.92</v>
          </cell>
        </row>
        <row r="11">
          <cell r="B11">
            <v>6.4299999999999996E-2</v>
          </cell>
          <cell r="C11">
            <v>1.12E-2</v>
          </cell>
          <cell r="D11">
            <v>3.9199999999999999E-2</v>
          </cell>
          <cell r="F11" t="str">
            <v>July</v>
          </cell>
          <cell r="H11">
            <v>0.89</v>
          </cell>
        </row>
        <row r="12">
          <cell r="B12">
            <v>0.10639999999999999</v>
          </cell>
          <cell r="C12">
            <v>2.6499999999999999E-2</v>
          </cell>
          <cell r="D12">
            <v>6.8599999999999994E-2</v>
          </cell>
          <cell r="F12" t="str">
            <v>August</v>
          </cell>
          <cell r="H12">
            <v>0.92</v>
          </cell>
        </row>
        <row r="13">
          <cell r="B13">
            <v>9.98E-2</v>
          </cell>
          <cell r="C13">
            <v>3.6900000000000002E-2</v>
          </cell>
          <cell r="D13">
            <v>7.0000000000000007E-2</v>
          </cell>
          <cell r="F13" t="str">
            <v>September</v>
          </cell>
          <cell r="H13">
            <v>1</v>
          </cell>
        </row>
        <row r="14">
          <cell r="B14">
            <v>8.1000000000000003E-2</v>
          </cell>
          <cell r="C14">
            <v>3.78E-2</v>
          </cell>
          <cell r="D14">
            <v>6.0600000000000001E-2</v>
          </cell>
          <cell r="F14" t="str">
            <v>October</v>
          </cell>
          <cell r="H14">
            <v>1.04</v>
          </cell>
        </row>
        <row r="15">
          <cell r="B15">
            <v>7.22E-2</v>
          </cell>
          <cell r="C15">
            <v>4.19E-2</v>
          </cell>
          <cell r="D15">
            <v>5.79E-2</v>
          </cell>
          <cell r="F15" t="str">
            <v>November</v>
          </cell>
          <cell r="H15">
            <v>1.05</v>
          </cell>
        </row>
        <row r="16">
          <cell r="B16">
            <v>6.4899999999999999E-2</v>
          </cell>
          <cell r="C16">
            <v>4.9799999999999997E-2</v>
          </cell>
          <cell r="D16">
            <v>5.7799999999999997E-2</v>
          </cell>
          <cell r="F16" t="str">
            <v>December</v>
          </cell>
          <cell r="H16">
            <v>1.02</v>
          </cell>
        </row>
        <row r="17">
          <cell r="B17">
            <v>6.1199999999999997E-2</v>
          </cell>
          <cell r="C17">
            <v>5.6399999999999999E-2</v>
          </cell>
          <cell r="D17">
            <v>5.8900000000000001E-2</v>
          </cell>
        </row>
        <row r="18">
          <cell r="B18">
            <v>5.6899999999999999E-2</v>
          </cell>
          <cell r="C18">
            <v>6.08E-2</v>
          </cell>
          <cell r="D18">
            <v>5.8700000000000002E-2</v>
          </cell>
        </row>
        <row r="19">
          <cell r="B19">
            <v>5.3600000000000002E-2</v>
          </cell>
          <cell r="C19">
            <v>6.9099999999999995E-2</v>
          </cell>
          <cell r="D19">
            <v>6.0900000000000003E-2</v>
          </cell>
        </row>
        <row r="20">
          <cell r="B20">
            <v>5.16E-2</v>
          </cell>
          <cell r="C20">
            <v>8.2699999999999996E-2</v>
          </cell>
          <cell r="D20">
            <v>6.6299999999999998E-2</v>
          </cell>
        </row>
        <row r="21">
          <cell r="B21">
            <v>4.9599999999999998E-2</v>
          </cell>
          <cell r="C21">
            <v>0.1002</v>
          </cell>
          <cell r="D21">
            <v>7.3499999999999996E-2</v>
          </cell>
        </row>
        <row r="22">
          <cell r="B22">
            <v>5.1900000000000002E-2</v>
          </cell>
          <cell r="C22">
            <v>0.1086</v>
          </cell>
          <cell r="D22">
            <v>7.8700000000000006E-2</v>
          </cell>
        </row>
        <row r="23">
          <cell r="B23">
            <v>4.4699999999999997E-2</v>
          </cell>
          <cell r="C23">
            <v>8.3699999999999997E-2</v>
          </cell>
          <cell r="D23">
            <v>6.3100000000000003E-2</v>
          </cell>
        </row>
        <row r="24">
          <cell r="B24">
            <v>3.09E-2</v>
          </cell>
          <cell r="C24">
            <v>6.0400000000000002E-2</v>
          </cell>
          <cell r="D24">
            <v>4.4900000000000002E-2</v>
          </cell>
        </row>
        <row r="25">
          <cell r="B25">
            <v>2.3099999999999999E-2</v>
          </cell>
          <cell r="C25">
            <v>4.8800000000000003E-2</v>
          </cell>
          <cell r="D25">
            <v>3.5200000000000002E-2</v>
          </cell>
        </row>
        <row r="26">
          <cell r="B26">
            <v>1.9300000000000001E-2</v>
          </cell>
          <cell r="C26">
            <v>3.95E-2</v>
          </cell>
          <cell r="D26">
            <v>2.8799999999999999E-2</v>
          </cell>
        </row>
        <row r="27">
          <cell r="B27">
            <v>1.54E-2</v>
          </cell>
          <cell r="C27">
            <v>3.1199999999999999E-2</v>
          </cell>
          <cell r="D27">
            <v>2.29E-2</v>
          </cell>
        </row>
        <row r="28">
          <cell r="B28">
            <v>1.03E-2</v>
          </cell>
          <cell r="C28">
            <v>2.06E-2</v>
          </cell>
          <cell r="D28">
            <v>1.5100000000000001E-2</v>
          </cell>
        </row>
      </sheetData>
      <sheetData sheetId="1">
        <row r="1">
          <cell r="C1">
            <v>6.0000000000000001E-3</v>
          </cell>
          <cell r="D1">
            <v>1.18E-2</v>
          </cell>
          <cell r="E1">
            <v>8.6999999999999994E-3</v>
          </cell>
        </row>
        <row r="2">
          <cell r="C2">
            <v>4.1000000000000003E-3</v>
          </cell>
          <cell r="D2">
            <v>7.1999999999999998E-3</v>
          </cell>
          <cell r="E2">
            <v>5.4999999999999997E-3</v>
          </cell>
        </row>
        <row r="3">
          <cell r="C3">
            <v>3.5000000000000001E-3</v>
          </cell>
          <cell r="D3">
            <v>5.1999999999999998E-3</v>
          </cell>
          <cell r="E3">
            <v>4.3E-3</v>
          </cell>
        </row>
        <row r="4">
          <cell r="C4">
            <v>3.2000000000000002E-3</v>
          </cell>
          <cell r="D4">
            <v>3.0000000000000001E-3</v>
          </cell>
          <cell r="E4">
            <v>3.0999999999999999E-3</v>
          </cell>
        </row>
        <row r="5">
          <cell r="C5">
            <v>7.0000000000000001E-3</v>
          </cell>
          <cell r="D5">
            <v>2.3E-3</v>
          </cell>
          <cell r="E5">
            <v>4.7999999999999996E-3</v>
          </cell>
        </row>
        <row r="6">
          <cell r="C6">
            <v>1.9099999999999999E-2</v>
          </cell>
          <cell r="D6">
            <v>4.5999999999999999E-3</v>
          </cell>
          <cell r="E6">
            <v>1.2200000000000001E-2</v>
          </cell>
        </row>
        <row r="7">
          <cell r="C7">
            <v>6.4299999999999996E-2</v>
          </cell>
          <cell r="D7">
            <v>1.12E-2</v>
          </cell>
          <cell r="E7">
            <v>3.9199999999999999E-2</v>
          </cell>
        </row>
        <row r="8">
          <cell r="C8">
            <v>0.10639999999999999</v>
          </cell>
          <cell r="D8">
            <v>2.6499999999999999E-2</v>
          </cell>
          <cell r="E8">
            <v>6.8599999999999994E-2</v>
          </cell>
        </row>
        <row r="9">
          <cell r="C9">
            <v>9.98E-2</v>
          </cell>
          <cell r="D9">
            <v>3.6900000000000002E-2</v>
          </cell>
          <cell r="E9">
            <v>7.0000000000000007E-2</v>
          </cell>
        </row>
        <row r="10">
          <cell r="C10">
            <v>8.1000000000000003E-2</v>
          </cell>
          <cell r="D10">
            <v>3.78E-2</v>
          </cell>
          <cell r="E10">
            <v>6.0600000000000001E-2</v>
          </cell>
        </row>
        <row r="11">
          <cell r="C11">
            <v>7.22E-2</v>
          </cell>
          <cell r="D11">
            <v>4.19E-2</v>
          </cell>
          <cell r="E11">
            <v>5.79E-2</v>
          </cell>
        </row>
        <row r="12">
          <cell r="C12">
            <v>6.4899999999999999E-2</v>
          </cell>
          <cell r="D12">
            <v>4.9799999999999997E-2</v>
          </cell>
          <cell r="E12">
            <v>5.7799999999999997E-2</v>
          </cell>
        </row>
        <row r="13">
          <cell r="C13">
            <v>6.1199999999999997E-2</v>
          </cell>
          <cell r="D13">
            <v>5.6399999999999999E-2</v>
          </cell>
          <cell r="E13">
            <v>5.8900000000000001E-2</v>
          </cell>
        </row>
        <row r="14">
          <cell r="C14">
            <v>5.6899999999999999E-2</v>
          </cell>
          <cell r="D14">
            <v>6.08E-2</v>
          </cell>
          <cell r="E14">
            <v>5.8700000000000002E-2</v>
          </cell>
        </row>
        <row r="15">
          <cell r="C15">
            <v>5.3600000000000002E-2</v>
          </cell>
          <cell r="D15">
            <v>6.9099999999999995E-2</v>
          </cell>
          <cell r="E15">
            <v>6.0900000000000003E-2</v>
          </cell>
        </row>
        <row r="16">
          <cell r="C16">
            <v>5.16E-2</v>
          </cell>
          <cell r="D16">
            <v>8.2699999999999996E-2</v>
          </cell>
          <cell r="E16">
            <v>6.6299999999999998E-2</v>
          </cell>
        </row>
        <row r="17">
          <cell r="C17">
            <v>4.9599999999999998E-2</v>
          </cell>
          <cell r="D17">
            <v>0.1002</v>
          </cell>
          <cell r="E17">
            <v>7.3499999999999996E-2</v>
          </cell>
        </row>
        <row r="18">
          <cell r="C18">
            <v>5.1900000000000002E-2</v>
          </cell>
          <cell r="D18">
            <v>0.1086</v>
          </cell>
          <cell r="E18">
            <v>7.8700000000000006E-2</v>
          </cell>
        </row>
        <row r="19">
          <cell r="C19">
            <v>4.4699999999999997E-2</v>
          </cell>
          <cell r="D19">
            <v>8.3699999999999997E-2</v>
          </cell>
          <cell r="E19">
            <v>6.3100000000000003E-2</v>
          </cell>
        </row>
        <row r="20">
          <cell r="C20">
            <v>3.09E-2</v>
          </cell>
          <cell r="D20">
            <v>6.0400000000000002E-2</v>
          </cell>
          <cell r="E20">
            <v>4.4900000000000002E-2</v>
          </cell>
        </row>
        <row r="21">
          <cell r="C21">
            <v>2.3099999999999999E-2</v>
          </cell>
          <cell r="D21">
            <v>4.8800000000000003E-2</v>
          </cell>
          <cell r="E21">
            <v>3.5200000000000002E-2</v>
          </cell>
        </row>
        <row r="22">
          <cell r="C22">
            <v>1.9300000000000001E-2</v>
          </cell>
          <cell r="D22">
            <v>3.95E-2</v>
          </cell>
          <cell r="E22">
            <v>2.8799999999999999E-2</v>
          </cell>
        </row>
        <row r="23">
          <cell r="C23">
            <v>1.54E-2</v>
          </cell>
          <cell r="D23">
            <v>3.1199999999999999E-2</v>
          </cell>
          <cell r="E23">
            <v>2.29E-2</v>
          </cell>
        </row>
        <row r="24">
          <cell r="C24">
            <v>1.03E-2</v>
          </cell>
          <cell r="D24">
            <v>2.06E-2</v>
          </cell>
          <cell r="E24">
            <v>1.5100000000000001E-2</v>
          </cell>
        </row>
      </sheetData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1.2500000000000001E-2</v>
          </cell>
          <cell r="D5">
            <v>8.9999999999999993E-3</v>
          </cell>
          <cell r="F5" t="str">
            <v>January</v>
          </cell>
          <cell r="H5">
            <v>0.98</v>
          </cell>
        </row>
        <row r="6">
          <cell r="B6">
            <v>3.8999999999999998E-3</v>
          </cell>
          <cell r="C6">
            <v>7.6E-3</v>
          </cell>
          <cell r="D6">
            <v>5.7000000000000002E-3</v>
          </cell>
          <cell r="F6" t="str">
            <v>February</v>
          </cell>
          <cell r="H6">
            <v>1.1000000000000001</v>
          </cell>
        </row>
        <row r="7">
          <cell r="B7">
            <v>3.5999999999999999E-3</v>
          </cell>
          <cell r="C7">
            <v>5.7999999999999996E-3</v>
          </cell>
          <cell r="D7">
            <v>4.5999999999999999E-3</v>
          </cell>
          <cell r="F7" t="str">
            <v>March</v>
          </cell>
          <cell r="H7">
            <v>1.1100000000000001</v>
          </cell>
        </row>
        <row r="8">
          <cell r="B8">
            <v>3.5000000000000001E-3</v>
          </cell>
          <cell r="C8">
            <v>3.3E-3</v>
          </cell>
          <cell r="D8">
            <v>3.3999999999999998E-3</v>
          </cell>
          <cell r="F8" t="str">
            <v>April</v>
          </cell>
          <cell r="H8">
            <v>1.05</v>
          </cell>
        </row>
        <row r="9">
          <cell r="B9">
            <v>7.1000000000000004E-3</v>
          </cell>
          <cell r="C9">
            <v>2.5000000000000001E-3</v>
          </cell>
          <cell r="D9">
            <v>4.8999999999999998E-3</v>
          </cell>
          <cell r="F9" t="str">
            <v>May</v>
          </cell>
          <cell r="H9">
            <v>0.97</v>
          </cell>
        </row>
        <row r="10">
          <cell r="B10">
            <v>1.8100000000000002E-2</v>
          </cell>
          <cell r="C10">
            <v>4.1999999999999997E-3</v>
          </cell>
          <cell r="D10">
            <v>1.15E-2</v>
          </cell>
          <cell r="F10" t="str">
            <v>June</v>
          </cell>
          <cell r="H10">
            <v>0.95</v>
          </cell>
        </row>
        <row r="11">
          <cell r="B11">
            <v>5.8799999999999998E-2</v>
          </cell>
          <cell r="C11">
            <v>1.0699999999999999E-2</v>
          </cell>
          <cell r="D11">
            <v>3.6200000000000003E-2</v>
          </cell>
          <cell r="F11" t="str">
            <v>July</v>
          </cell>
          <cell r="H11">
            <v>0.89</v>
          </cell>
        </row>
        <row r="12">
          <cell r="B12">
            <v>0.1052</v>
          </cell>
          <cell r="C12">
            <v>2.58E-2</v>
          </cell>
          <cell r="D12">
            <v>6.7900000000000002E-2</v>
          </cell>
          <cell r="F12" t="str">
            <v>August</v>
          </cell>
          <cell r="H12">
            <v>0.9</v>
          </cell>
        </row>
        <row r="13">
          <cell r="B13">
            <v>0.1009</v>
          </cell>
          <cell r="C13">
            <v>3.5999999999999997E-2</v>
          </cell>
          <cell r="D13">
            <v>7.0400000000000004E-2</v>
          </cell>
          <cell r="F13" t="str">
            <v>September</v>
          </cell>
          <cell r="H13">
            <v>0.93</v>
          </cell>
        </row>
        <row r="14">
          <cell r="B14">
            <v>8.0500000000000002E-2</v>
          </cell>
          <cell r="C14">
            <v>3.7600000000000001E-2</v>
          </cell>
          <cell r="D14">
            <v>6.0299999999999999E-2</v>
          </cell>
          <cell r="F14" t="str">
            <v>October</v>
          </cell>
          <cell r="H14">
            <v>0.98</v>
          </cell>
        </row>
        <row r="15">
          <cell r="B15">
            <v>7.3300000000000004E-2</v>
          </cell>
          <cell r="C15">
            <v>4.1700000000000001E-2</v>
          </cell>
          <cell r="D15">
            <v>5.8500000000000003E-2</v>
          </cell>
          <cell r="F15" t="str">
            <v>November</v>
          </cell>
          <cell r="H15">
            <v>1</v>
          </cell>
        </row>
        <row r="16">
          <cell r="B16">
            <v>6.7199999999999996E-2</v>
          </cell>
          <cell r="C16">
            <v>4.9000000000000002E-2</v>
          </cell>
          <cell r="D16">
            <v>5.8599999999999999E-2</v>
          </cell>
          <cell r="F16" t="str">
            <v>December</v>
          </cell>
          <cell r="H16">
            <v>1</v>
          </cell>
        </row>
        <row r="17">
          <cell r="B17">
            <v>6.3100000000000003E-2</v>
          </cell>
          <cell r="C17">
            <v>5.6500000000000002E-2</v>
          </cell>
          <cell r="D17">
            <v>0.06</v>
          </cell>
        </row>
        <row r="18">
          <cell r="B18">
            <v>5.7799999999999997E-2</v>
          </cell>
          <cell r="C18">
            <v>6.0999999999999999E-2</v>
          </cell>
          <cell r="D18">
            <v>5.9299999999999999E-2</v>
          </cell>
        </row>
        <row r="19">
          <cell r="B19">
            <v>5.4300000000000001E-2</v>
          </cell>
          <cell r="C19">
            <v>6.9099999999999995E-2</v>
          </cell>
          <cell r="D19">
            <v>6.1199999999999997E-2</v>
          </cell>
        </row>
        <row r="20">
          <cell r="B20">
            <v>5.16E-2</v>
          </cell>
          <cell r="C20">
            <v>8.2799999999999999E-2</v>
          </cell>
          <cell r="D20">
            <v>6.6299999999999998E-2</v>
          </cell>
        </row>
        <row r="21">
          <cell r="B21">
            <v>5.0500000000000003E-2</v>
          </cell>
          <cell r="C21">
            <v>9.9099999999999994E-2</v>
          </cell>
          <cell r="D21">
            <v>7.3300000000000004E-2</v>
          </cell>
        </row>
        <row r="22">
          <cell r="B22">
            <v>5.1799999999999999E-2</v>
          </cell>
          <cell r="C22">
            <v>0.1079</v>
          </cell>
          <cell r="D22">
            <v>7.8200000000000006E-2</v>
          </cell>
        </row>
        <row r="23">
          <cell r="B23">
            <v>4.3499999999999997E-2</v>
          </cell>
          <cell r="C23">
            <v>8.1699999999999995E-2</v>
          </cell>
          <cell r="D23">
            <v>6.1400000000000003E-2</v>
          </cell>
        </row>
        <row r="24">
          <cell r="B24">
            <v>3.1099999999999999E-2</v>
          </cell>
          <cell r="C24">
            <v>6.0100000000000001E-2</v>
          </cell>
          <cell r="D24">
            <v>4.4699999999999997E-2</v>
          </cell>
        </row>
        <row r="25">
          <cell r="B25">
            <v>2.3400000000000001E-2</v>
          </cell>
          <cell r="C25">
            <v>4.8899999999999999E-2</v>
          </cell>
          <cell r="D25">
            <v>3.5400000000000001E-2</v>
          </cell>
        </row>
        <row r="26">
          <cell r="B26">
            <v>1.9699999999999999E-2</v>
          </cell>
          <cell r="C26">
            <v>4.1399999999999999E-2</v>
          </cell>
          <cell r="D26">
            <v>2.9899999999999999E-2</v>
          </cell>
        </row>
        <row r="27">
          <cell r="B27">
            <v>1.5299999999999999E-2</v>
          </cell>
          <cell r="C27">
            <v>3.3500000000000002E-2</v>
          </cell>
          <cell r="D27">
            <v>2.3900000000000001E-2</v>
          </cell>
        </row>
        <row r="28">
          <cell r="B28">
            <v>1.01E-2</v>
          </cell>
          <cell r="C28">
            <v>2.1499999999999998E-2</v>
          </cell>
          <cell r="D28">
            <v>1.55E-2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7.4000000000000003E-3</v>
          </cell>
          <cell r="D5">
            <v>7.7000000000000002E-3</v>
          </cell>
          <cell r="F5" t="str">
            <v>January</v>
          </cell>
          <cell r="H5">
            <v>1.03</v>
          </cell>
        </row>
        <row r="6">
          <cell r="B6">
            <v>4.7999999999999996E-3</v>
          </cell>
          <cell r="C6">
            <v>4.5999999999999999E-3</v>
          </cell>
          <cell r="D6">
            <v>4.7000000000000002E-3</v>
          </cell>
          <cell r="F6" t="str">
            <v>February</v>
          </cell>
          <cell r="H6">
            <v>1.06</v>
          </cell>
        </row>
        <row r="7">
          <cell r="B7">
            <v>3.8999999999999998E-3</v>
          </cell>
          <cell r="C7">
            <v>3.8999999999999998E-3</v>
          </cell>
          <cell r="D7">
            <v>3.8999999999999998E-3</v>
          </cell>
          <cell r="F7" t="str">
            <v>March</v>
          </cell>
          <cell r="H7">
            <v>1.0900000000000001</v>
          </cell>
        </row>
        <row r="8">
          <cell r="B8">
            <v>2.8E-3</v>
          </cell>
          <cell r="C8">
            <v>3.3E-3</v>
          </cell>
          <cell r="D8">
            <v>3.0000000000000001E-3</v>
          </cell>
          <cell r="F8" t="str">
            <v>April</v>
          </cell>
          <cell r="H8">
            <v>0.99</v>
          </cell>
        </row>
        <row r="9">
          <cell r="B9">
            <v>3.8999999999999998E-3</v>
          </cell>
          <cell r="C9">
            <v>4.7000000000000002E-3</v>
          </cell>
          <cell r="D9">
            <v>4.1999999999999997E-3</v>
          </cell>
          <cell r="F9" t="str">
            <v>May</v>
          </cell>
          <cell r="H9">
            <v>0.98</v>
          </cell>
        </row>
        <row r="10">
          <cell r="B10">
            <v>8.8999999999999999E-3</v>
          </cell>
          <cell r="C10">
            <v>1.1900000000000001E-2</v>
          </cell>
          <cell r="D10">
            <v>1.03E-2</v>
          </cell>
          <cell r="F10" t="str">
            <v>June</v>
          </cell>
          <cell r="H10">
            <v>0.97</v>
          </cell>
        </row>
        <row r="11">
          <cell r="B11">
            <v>2.6499999999999999E-2</v>
          </cell>
          <cell r="C11">
            <v>3.2599999999999997E-2</v>
          </cell>
          <cell r="D11">
            <v>2.92E-2</v>
          </cell>
          <cell r="F11" t="str">
            <v>July</v>
          </cell>
          <cell r="H11">
            <v>0.93</v>
          </cell>
        </row>
        <row r="12">
          <cell r="B12">
            <v>4.82E-2</v>
          </cell>
          <cell r="C12">
            <v>5.0200000000000002E-2</v>
          </cell>
          <cell r="D12">
            <v>4.9099999999999998E-2</v>
          </cell>
          <cell r="F12" t="str">
            <v>August</v>
          </cell>
          <cell r="H12">
            <v>0.97</v>
          </cell>
        </row>
        <row r="13">
          <cell r="B13">
            <v>5.1799999999999999E-2</v>
          </cell>
          <cell r="C13">
            <v>5.1200000000000002E-2</v>
          </cell>
          <cell r="D13">
            <v>5.16E-2</v>
          </cell>
          <cell r="F13" t="str">
            <v>September</v>
          </cell>
          <cell r="H13">
            <v>0.84</v>
          </cell>
        </row>
        <row r="14">
          <cell r="B14">
            <v>5.2600000000000001E-2</v>
          </cell>
          <cell r="C14">
            <v>5.1200000000000002E-2</v>
          </cell>
          <cell r="D14">
            <v>5.1999999999999998E-2</v>
          </cell>
          <cell r="F14" t="str">
            <v>October</v>
          </cell>
          <cell r="H14">
            <v>1.03</v>
          </cell>
        </row>
        <row r="15">
          <cell r="B15">
            <v>6.0400000000000002E-2</v>
          </cell>
          <cell r="C15">
            <v>5.8299999999999998E-2</v>
          </cell>
          <cell r="D15">
            <v>5.9400000000000001E-2</v>
          </cell>
          <cell r="F15" t="str">
            <v>November</v>
          </cell>
          <cell r="H15">
            <v>1.03</v>
          </cell>
        </row>
        <row r="16">
          <cell r="B16">
            <v>6.9699999999999998E-2</v>
          </cell>
          <cell r="C16">
            <v>6.9099999999999995E-2</v>
          </cell>
          <cell r="D16">
            <v>6.9500000000000006E-2</v>
          </cell>
          <cell r="F16" t="str">
            <v>December</v>
          </cell>
          <cell r="H16">
            <v>1.04</v>
          </cell>
        </row>
        <row r="17">
          <cell r="B17">
            <v>7.7200000000000005E-2</v>
          </cell>
          <cell r="C17">
            <v>7.8E-2</v>
          </cell>
          <cell r="D17">
            <v>7.7600000000000002E-2</v>
          </cell>
        </row>
        <row r="18">
          <cell r="B18">
            <v>7.7399999999999997E-2</v>
          </cell>
          <cell r="C18">
            <v>7.6200000000000004E-2</v>
          </cell>
          <cell r="D18">
            <v>7.6899999999999996E-2</v>
          </cell>
        </row>
        <row r="19">
          <cell r="B19">
            <v>7.6399999999999996E-2</v>
          </cell>
          <cell r="C19">
            <v>7.4399999999999994E-2</v>
          </cell>
          <cell r="D19">
            <v>7.5499999999999998E-2</v>
          </cell>
        </row>
        <row r="20">
          <cell r="B20">
            <v>7.5399999999999995E-2</v>
          </cell>
          <cell r="C20">
            <v>7.4099999999999999E-2</v>
          </cell>
          <cell r="D20">
            <v>7.4800000000000005E-2</v>
          </cell>
        </row>
        <row r="21">
          <cell r="B21">
            <v>7.46E-2</v>
          </cell>
          <cell r="C21">
            <v>7.2499999999999995E-2</v>
          </cell>
          <cell r="D21">
            <v>7.3599999999999999E-2</v>
          </cell>
        </row>
        <row r="22">
          <cell r="B22">
            <v>7.3800000000000004E-2</v>
          </cell>
          <cell r="C22">
            <v>7.1499999999999994E-2</v>
          </cell>
          <cell r="D22">
            <v>7.2800000000000004E-2</v>
          </cell>
        </row>
        <row r="23">
          <cell r="B23">
            <v>5.9799999999999999E-2</v>
          </cell>
          <cell r="C23">
            <v>5.8000000000000003E-2</v>
          </cell>
          <cell r="D23">
            <v>5.8999999999999997E-2</v>
          </cell>
        </row>
        <row r="24">
          <cell r="B24">
            <v>4.5699999999999998E-2</v>
          </cell>
          <cell r="C24">
            <v>4.5999999999999999E-2</v>
          </cell>
          <cell r="D24">
            <v>4.58E-2</v>
          </cell>
        </row>
        <row r="25">
          <cell r="B25">
            <v>3.5999999999999997E-2</v>
          </cell>
          <cell r="C25">
            <v>3.6999999999999998E-2</v>
          </cell>
          <cell r="D25">
            <v>3.6499999999999998E-2</v>
          </cell>
        </row>
        <row r="26">
          <cell r="B26">
            <v>2.8500000000000001E-2</v>
          </cell>
          <cell r="C26">
            <v>3.04E-2</v>
          </cell>
          <cell r="D26">
            <v>2.9399999999999999E-2</v>
          </cell>
        </row>
        <row r="27">
          <cell r="B27">
            <v>2.0500000000000001E-2</v>
          </cell>
          <cell r="C27">
            <v>2.0899999999999998E-2</v>
          </cell>
          <cell r="D27">
            <v>2.07E-2</v>
          </cell>
        </row>
        <row r="28">
          <cell r="B28">
            <v>1.32E-2</v>
          </cell>
          <cell r="C28">
            <v>1.2800000000000001E-2</v>
          </cell>
          <cell r="D28">
            <v>1.2999999999999999E-2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1.23E-2</v>
          </cell>
          <cell r="D5">
            <v>9.4999999999999998E-3</v>
          </cell>
          <cell r="F5" t="str">
            <v>January</v>
          </cell>
          <cell r="H5">
            <v>1.04</v>
          </cell>
        </row>
        <row r="6">
          <cell r="B6">
            <v>4.7000000000000002E-3</v>
          </cell>
          <cell r="C6">
            <v>8.3000000000000001E-3</v>
          </cell>
          <cell r="D6">
            <v>6.4000000000000003E-3</v>
          </cell>
          <cell r="F6" t="str">
            <v>February</v>
          </cell>
          <cell r="H6">
            <v>1.1299999999999999</v>
          </cell>
        </row>
        <row r="7">
          <cell r="B7">
            <v>3.5000000000000001E-3</v>
          </cell>
          <cell r="C7">
            <v>5.7000000000000002E-3</v>
          </cell>
          <cell r="D7">
            <v>4.5999999999999999E-3</v>
          </cell>
          <cell r="F7" t="str">
            <v>March</v>
          </cell>
          <cell r="H7">
            <v>1.18</v>
          </cell>
        </row>
        <row r="8">
          <cell r="B8">
            <v>3.8999999999999998E-3</v>
          </cell>
          <cell r="C8">
            <v>3.5000000000000001E-3</v>
          </cell>
          <cell r="D8">
            <v>3.7000000000000002E-3</v>
          </cell>
          <cell r="F8" t="str">
            <v>April</v>
          </cell>
          <cell r="H8">
            <v>1.08</v>
          </cell>
        </row>
        <row r="9">
          <cell r="B9">
            <v>7.9000000000000008E-3</v>
          </cell>
          <cell r="C9">
            <v>5.1000000000000004E-3</v>
          </cell>
          <cell r="D9">
            <v>6.4999999999999997E-3</v>
          </cell>
          <cell r="F9" t="str">
            <v>May</v>
          </cell>
          <cell r="H9">
            <v>0.93</v>
          </cell>
        </row>
        <row r="10">
          <cell r="B10">
            <v>1.5900000000000001E-2</v>
          </cell>
          <cell r="C10">
            <v>1.41E-2</v>
          </cell>
          <cell r="D10">
            <v>1.4999999999999999E-2</v>
          </cell>
          <cell r="F10" t="str">
            <v>June</v>
          </cell>
          <cell r="H10">
            <v>0.91</v>
          </cell>
        </row>
        <row r="11">
          <cell r="B11">
            <v>3.8600000000000002E-2</v>
          </cell>
          <cell r="C11">
            <v>4.07E-2</v>
          </cell>
          <cell r="D11">
            <v>3.9600000000000003E-2</v>
          </cell>
          <cell r="F11" t="str">
            <v>July</v>
          </cell>
          <cell r="H11">
            <v>0.88</v>
          </cell>
        </row>
        <row r="12">
          <cell r="B12">
            <v>6.4299999999999996E-2</v>
          </cell>
          <cell r="C12">
            <v>5.28E-2</v>
          </cell>
          <cell r="D12">
            <v>5.8700000000000002E-2</v>
          </cell>
          <cell r="F12" t="str">
            <v>August</v>
          </cell>
          <cell r="H12">
            <v>0.94</v>
          </cell>
        </row>
        <row r="13">
          <cell r="B13">
            <v>6.3500000000000001E-2</v>
          </cell>
          <cell r="C13">
            <v>4.9200000000000001E-2</v>
          </cell>
          <cell r="D13">
            <v>5.6500000000000002E-2</v>
          </cell>
          <cell r="F13" t="str">
            <v>September</v>
          </cell>
          <cell r="H13">
            <v>0.95</v>
          </cell>
        </row>
        <row r="14">
          <cell r="B14">
            <v>5.9200000000000003E-2</v>
          </cell>
          <cell r="C14">
            <v>4.19E-2</v>
          </cell>
          <cell r="D14">
            <v>5.0799999999999998E-2</v>
          </cell>
          <cell r="F14" t="str">
            <v>October</v>
          </cell>
          <cell r="H14">
            <v>0.97</v>
          </cell>
        </row>
        <row r="15">
          <cell r="B15">
            <v>6.1100000000000002E-2</v>
          </cell>
          <cell r="C15">
            <v>4.65E-2</v>
          </cell>
          <cell r="D15">
            <v>5.3999999999999999E-2</v>
          </cell>
          <cell r="F15" t="str">
            <v>November</v>
          </cell>
          <cell r="H15">
            <v>1.01</v>
          </cell>
        </row>
        <row r="16">
          <cell r="B16">
            <v>6.6699999999999995E-2</v>
          </cell>
          <cell r="C16">
            <v>5.3999999999999999E-2</v>
          </cell>
          <cell r="D16">
            <v>6.0499999999999998E-2</v>
          </cell>
          <cell r="F16" t="str">
            <v>December</v>
          </cell>
          <cell r="H16">
            <v>1</v>
          </cell>
        </row>
        <row r="17">
          <cell r="B17">
            <v>6.7799999999999999E-2</v>
          </cell>
          <cell r="C17">
            <v>6.3500000000000001E-2</v>
          </cell>
          <cell r="D17">
            <v>6.5699999999999995E-2</v>
          </cell>
        </row>
        <row r="18">
          <cell r="B18">
            <v>6.2399999999999997E-2</v>
          </cell>
          <cell r="C18">
            <v>6.59E-2</v>
          </cell>
          <cell r="D18">
            <v>6.4100000000000004E-2</v>
          </cell>
        </row>
        <row r="19">
          <cell r="B19">
            <v>6.1199999999999997E-2</v>
          </cell>
          <cell r="C19">
            <v>6.6900000000000001E-2</v>
          </cell>
          <cell r="D19">
            <v>6.4000000000000001E-2</v>
          </cell>
        </row>
        <row r="20">
          <cell r="B20">
            <v>6.7699999999999996E-2</v>
          </cell>
          <cell r="C20">
            <v>7.2499999999999995E-2</v>
          </cell>
          <cell r="D20">
            <v>7.0000000000000007E-2</v>
          </cell>
        </row>
        <row r="21">
          <cell r="B21">
            <v>7.7399999999999997E-2</v>
          </cell>
          <cell r="C21">
            <v>7.6600000000000001E-2</v>
          </cell>
          <cell r="D21">
            <v>7.7100000000000002E-2</v>
          </cell>
        </row>
        <row r="22">
          <cell r="B22">
            <v>8.3199999999999996E-2</v>
          </cell>
          <cell r="C22">
            <v>8.0600000000000005E-2</v>
          </cell>
          <cell r="D22">
            <v>8.1900000000000001E-2</v>
          </cell>
        </row>
        <row r="23">
          <cell r="B23">
            <v>6.13E-2</v>
          </cell>
          <cell r="C23">
            <v>6.3399999999999998E-2</v>
          </cell>
          <cell r="D23">
            <v>6.2300000000000001E-2</v>
          </cell>
        </row>
        <row r="24">
          <cell r="B24">
            <v>4.1799999999999997E-2</v>
          </cell>
          <cell r="C24">
            <v>5.0200000000000002E-2</v>
          </cell>
          <cell r="D24">
            <v>4.5900000000000003E-2</v>
          </cell>
        </row>
        <row r="25">
          <cell r="B25">
            <v>0.03</v>
          </cell>
          <cell r="C25">
            <v>4.2799999999999998E-2</v>
          </cell>
          <cell r="D25">
            <v>3.6200000000000003E-2</v>
          </cell>
        </row>
        <row r="26">
          <cell r="B26">
            <v>2.2700000000000001E-2</v>
          </cell>
          <cell r="C26">
            <v>3.7600000000000001E-2</v>
          </cell>
          <cell r="D26">
            <v>0.03</v>
          </cell>
        </row>
        <row r="27">
          <cell r="B27">
            <v>1.7100000000000001E-2</v>
          </cell>
          <cell r="C27">
            <v>2.76E-2</v>
          </cell>
          <cell r="D27">
            <v>2.2200000000000001E-2</v>
          </cell>
        </row>
        <row r="28">
          <cell r="B28">
            <v>1.15E-2</v>
          </cell>
          <cell r="C28">
            <v>1.84E-2</v>
          </cell>
          <cell r="D28">
            <v>1.49E-2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6.7000000000000002E-3</v>
          </cell>
          <cell r="C5">
            <v>1.14E-2</v>
          </cell>
          <cell r="D5">
            <v>8.9999999999999993E-3</v>
          </cell>
          <cell r="F5" t="str">
            <v>January</v>
          </cell>
          <cell r="H5">
            <v>1.02</v>
          </cell>
        </row>
        <row r="6">
          <cell r="B6">
            <v>4.7000000000000002E-3</v>
          </cell>
          <cell r="C6">
            <v>7.3000000000000001E-3</v>
          </cell>
          <cell r="D6">
            <v>6.0000000000000001E-3</v>
          </cell>
          <cell r="F6" t="str">
            <v>February</v>
          </cell>
          <cell r="H6">
            <v>1.1100000000000001</v>
          </cell>
        </row>
        <row r="7">
          <cell r="B7">
            <v>3.3E-3</v>
          </cell>
          <cell r="C7">
            <v>5.1000000000000004E-3</v>
          </cell>
          <cell r="D7">
            <v>4.1999999999999997E-3</v>
          </cell>
          <cell r="F7" t="str">
            <v>March</v>
          </cell>
          <cell r="H7">
            <v>1.1499999999999999</v>
          </cell>
        </row>
        <row r="8">
          <cell r="B8">
            <v>4.0000000000000001E-3</v>
          </cell>
          <cell r="C8">
            <v>3.3999999999999998E-3</v>
          </cell>
          <cell r="D8">
            <v>3.7000000000000002E-3</v>
          </cell>
          <cell r="F8" t="str">
            <v>April</v>
          </cell>
          <cell r="H8">
            <v>1.06</v>
          </cell>
        </row>
        <row r="9">
          <cell r="B9">
            <v>8.2000000000000007E-3</v>
          </cell>
          <cell r="C9">
            <v>5.0000000000000001E-3</v>
          </cell>
          <cell r="D9">
            <v>6.6E-3</v>
          </cell>
          <cell r="F9" t="str">
            <v>May</v>
          </cell>
          <cell r="H9">
            <v>0.96</v>
          </cell>
        </row>
        <row r="10">
          <cell r="B10">
            <v>1.6299999999999999E-2</v>
          </cell>
          <cell r="C10">
            <v>1.54E-2</v>
          </cell>
          <cell r="D10">
            <v>1.5900000000000001E-2</v>
          </cell>
          <cell r="F10" t="str">
            <v>June</v>
          </cell>
          <cell r="H10">
            <v>0.92</v>
          </cell>
        </row>
        <row r="11">
          <cell r="B11">
            <v>3.8100000000000002E-2</v>
          </cell>
          <cell r="C11">
            <v>4.2799999999999998E-2</v>
          </cell>
          <cell r="D11">
            <v>4.0399999999999998E-2</v>
          </cell>
          <cell r="F11" t="str">
            <v>July</v>
          </cell>
          <cell r="H11">
            <v>0.83</v>
          </cell>
        </row>
        <row r="12">
          <cell r="B12">
            <v>6.1899999999999997E-2</v>
          </cell>
          <cell r="C12">
            <v>5.3900000000000003E-2</v>
          </cell>
          <cell r="D12">
            <v>5.8000000000000003E-2</v>
          </cell>
          <cell r="F12" t="str">
            <v>August</v>
          </cell>
          <cell r="H12">
            <v>0.93</v>
          </cell>
        </row>
        <row r="13">
          <cell r="B13">
            <v>6.2399999999999997E-2</v>
          </cell>
          <cell r="C13">
            <v>5.0500000000000003E-2</v>
          </cell>
          <cell r="D13">
            <v>5.6599999999999998E-2</v>
          </cell>
          <cell r="F13" t="str">
            <v>September</v>
          </cell>
          <cell r="H13">
            <v>0.79</v>
          </cell>
        </row>
        <row r="14">
          <cell r="B14">
            <v>5.9200000000000003E-2</v>
          </cell>
          <cell r="C14">
            <v>4.2900000000000001E-2</v>
          </cell>
          <cell r="D14">
            <v>5.1200000000000002E-2</v>
          </cell>
          <cell r="F14" t="str">
            <v>October</v>
          </cell>
          <cell r="H14">
            <v>1.04</v>
          </cell>
        </row>
        <row r="15">
          <cell r="B15">
            <v>6.1600000000000002E-2</v>
          </cell>
          <cell r="C15">
            <v>4.8300000000000003E-2</v>
          </cell>
          <cell r="D15">
            <v>5.5100000000000003E-2</v>
          </cell>
          <cell r="F15" t="str">
            <v>November</v>
          </cell>
          <cell r="H15">
            <v>1.04</v>
          </cell>
        </row>
        <row r="16">
          <cell r="B16">
            <v>6.7299999999999999E-2</v>
          </cell>
          <cell r="C16">
            <v>5.5399999999999998E-2</v>
          </cell>
          <cell r="D16">
            <v>6.1499999999999999E-2</v>
          </cell>
          <cell r="F16" t="str">
            <v>December</v>
          </cell>
          <cell r="H16">
            <v>1.02</v>
          </cell>
        </row>
        <row r="17">
          <cell r="B17">
            <v>6.83E-2</v>
          </cell>
          <cell r="C17">
            <v>6.3500000000000001E-2</v>
          </cell>
          <cell r="D17">
            <v>6.6000000000000003E-2</v>
          </cell>
        </row>
        <row r="18">
          <cell r="B18">
            <v>6.3E-2</v>
          </cell>
          <cell r="C18">
            <v>6.6100000000000006E-2</v>
          </cell>
          <cell r="D18">
            <v>6.4500000000000002E-2</v>
          </cell>
        </row>
        <row r="19">
          <cell r="B19">
            <v>6.1600000000000002E-2</v>
          </cell>
          <cell r="C19">
            <v>6.7000000000000004E-2</v>
          </cell>
          <cell r="D19">
            <v>6.4299999999999996E-2</v>
          </cell>
        </row>
        <row r="20">
          <cell r="B20">
            <v>6.8400000000000002E-2</v>
          </cell>
          <cell r="C20">
            <v>7.2300000000000003E-2</v>
          </cell>
          <cell r="D20">
            <v>7.0300000000000001E-2</v>
          </cell>
        </row>
        <row r="21">
          <cell r="B21">
            <v>7.7200000000000005E-2</v>
          </cell>
          <cell r="C21">
            <v>7.6399999999999996E-2</v>
          </cell>
          <cell r="D21">
            <v>7.6799999999999993E-2</v>
          </cell>
        </row>
        <row r="22">
          <cell r="B22">
            <v>8.3099999999999993E-2</v>
          </cell>
          <cell r="C22">
            <v>7.85E-2</v>
          </cell>
          <cell r="D22">
            <v>8.0799999999999997E-2</v>
          </cell>
        </row>
        <row r="23">
          <cell r="B23">
            <v>6.1600000000000002E-2</v>
          </cell>
          <cell r="C23">
            <v>6.2E-2</v>
          </cell>
          <cell r="D23">
            <v>6.1800000000000001E-2</v>
          </cell>
        </row>
        <row r="24">
          <cell r="B24">
            <v>4.2200000000000001E-2</v>
          </cell>
          <cell r="C24">
            <v>0.05</v>
          </cell>
          <cell r="D24">
            <v>4.5999999999999999E-2</v>
          </cell>
        </row>
        <row r="25">
          <cell r="B25">
            <v>3.04E-2</v>
          </cell>
          <cell r="C25">
            <v>4.2500000000000003E-2</v>
          </cell>
          <cell r="D25">
            <v>3.6299999999999999E-2</v>
          </cell>
        </row>
        <row r="26">
          <cell r="B26">
            <v>2.2499999999999999E-2</v>
          </cell>
          <cell r="C26">
            <v>3.6200000000000003E-2</v>
          </cell>
          <cell r="D26">
            <v>2.92E-2</v>
          </cell>
        </row>
        <row r="27">
          <cell r="B27">
            <v>1.6799999999999999E-2</v>
          </cell>
          <cell r="C27">
            <v>2.6499999999999999E-2</v>
          </cell>
          <cell r="D27">
            <v>2.1499999999999998E-2</v>
          </cell>
        </row>
        <row r="28">
          <cell r="B28">
            <v>1.11E-2</v>
          </cell>
          <cell r="C28">
            <v>1.77E-2</v>
          </cell>
          <cell r="D28">
            <v>1.43E-2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6.4999999999999997E-3</v>
          </cell>
          <cell r="D5">
            <v>5.7999999999999996E-3</v>
          </cell>
          <cell r="F5" t="str">
            <v>January</v>
          </cell>
          <cell r="H5">
            <v>1.01</v>
          </cell>
        </row>
        <row r="6">
          <cell r="B6">
            <v>2.8999999999999998E-3</v>
          </cell>
          <cell r="C6">
            <v>4.1000000000000003E-3</v>
          </cell>
          <cell r="D6">
            <v>3.5000000000000001E-3</v>
          </cell>
          <cell r="F6" t="str">
            <v>February</v>
          </cell>
          <cell r="H6">
            <v>1.07</v>
          </cell>
        </row>
        <row r="7">
          <cell r="B7">
            <v>2.7000000000000001E-3</v>
          </cell>
          <cell r="C7">
            <v>3.2000000000000002E-3</v>
          </cell>
          <cell r="D7">
            <v>2.8999999999999998E-3</v>
          </cell>
          <cell r="F7" t="str">
            <v>March</v>
          </cell>
          <cell r="H7">
            <v>1.08</v>
          </cell>
        </row>
        <row r="8">
          <cell r="B8">
            <v>2.3999999999999998E-3</v>
          </cell>
          <cell r="C8">
            <v>1.9E-3</v>
          </cell>
          <cell r="D8">
            <v>2.0999999999999999E-3</v>
          </cell>
          <cell r="F8" t="str">
            <v>April</v>
          </cell>
          <cell r="H8">
            <v>1.08</v>
          </cell>
        </row>
        <row r="9">
          <cell r="B9">
            <v>5.5999999999999999E-3</v>
          </cell>
          <cell r="C9">
            <v>6.4999999999999997E-3</v>
          </cell>
          <cell r="D9">
            <v>6.0000000000000001E-3</v>
          </cell>
          <cell r="F9" t="str">
            <v>May</v>
          </cell>
          <cell r="H9">
            <v>0.87</v>
          </cell>
        </row>
        <row r="10">
          <cell r="B10">
            <v>1.9900000000000001E-2</v>
          </cell>
          <cell r="C10">
            <v>1.5900000000000001E-2</v>
          </cell>
          <cell r="D10">
            <v>1.7899999999999999E-2</v>
          </cell>
          <cell r="F10" t="str">
            <v>June</v>
          </cell>
          <cell r="H10">
            <v>0.91</v>
          </cell>
        </row>
        <row r="11">
          <cell r="B11">
            <v>6.5799999999999997E-2</v>
          </cell>
          <cell r="C11">
            <v>3.9600000000000003E-2</v>
          </cell>
          <cell r="D11">
            <v>5.28E-2</v>
          </cell>
          <cell r="F11" t="str">
            <v>July</v>
          </cell>
          <cell r="H11">
            <v>0.85</v>
          </cell>
        </row>
        <row r="12">
          <cell r="B12">
            <v>6.2300000000000001E-2</v>
          </cell>
          <cell r="C12">
            <v>4.7E-2</v>
          </cell>
          <cell r="D12">
            <v>5.4600000000000003E-2</v>
          </cell>
          <cell r="F12" t="str">
            <v>August</v>
          </cell>
          <cell r="H12">
            <v>0.98</v>
          </cell>
        </row>
        <row r="13">
          <cell r="B13">
            <v>6.1699999999999998E-2</v>
          </cell>
          <cell r="C13">
            <v>5.4199999999999998E-2</v>
          </cell>
          <cell r="D13">
            <v>5.79E-2</v>
          </cell>
          <cell r="F13" t="str">
            <v>September</v>
          </cell>
          <cell r="H13">
            <v>1.07</v>
          </cell>
        </row>
        <row r="14">
          <cell r="B14">
            <v>5.5899999999999998E-2</v>
          </cell>
          <cell r="C14">
            <v>5.1200000000000002E-2</v>
          </cell>
          <cell r="D14">
            <v>5.3600000000000002E-2</v>
          </cell>
          <cell r="F14" t="str">
            <v>October</v>
          </cell>
          <cell r="H14">
            <v>1.02</v>
          </cell>
        </row>
        <row r="15">
          <cell r="B15">
            <v>5.5800000000000002E-2</v>
          </cell>
          <cell r="C15">
            <v>5.0999999999999997E-2</v>
          </cell>
          <cell r="D15">
            <v>5.3400000000000003E-2</v>
          </cell>
          <cell r="F15" t="str">
            <v>November</v>
          </cell>
          <cell r="H15">
            <v>1</v>
          </cell>
        </row>
        <row r="16">
          <cell r="B16">
            <v>5.5800000000000002E-2</v>
          </cell>
          <cell r="C16">
            <v>5.4899999999999997E-2</v>
          </cell>
          <cell r="D16">
            <v>5.5300000000000002E-2</v>
          </cell>
          <cell r="F16" t="str">
            <v>December</v>
          </cell>
          <cell r="H16">
            <v>1.04</v>
          </cell>
        </row>
        <row r="17">
          <cell r="B17">
            <v>5.8299999999999998E-2</v>
          </cell>
          <cell r="C17">
            <v>6.3899999999999998E-2</v>
          </cell>
          <cell r="D17">
            <v>6.1100000000000002E-2</v>
          </cell>
        </row>
        <row r="18">
          <cell r="B18">
            <v>6.6299999999999998E-2</v>
          </cell>
          <cell r="C18">
            <v>7.6499999999999999E-2</v>
          </cell>
          <cell r="D18">
            <v>7.1400000000000005E-2</v>
          </cell>
        </row>
        <row r="19">
          <cell r="B19">
            <v>6.0299999999999999E-2</v>
          </cell>
          <cell r="C19">
            <v>6.7599999999999993E-2</v>
          </cell>
          <cell r="D19">
            <v>6.4000000000000001E-2</v>
          </cell>
        </row>
        <row r="20">
          <cell r="B20">
            <v>6.6799999999999998E-2</v>
          </cell>
          <cell r="C20">
            <v>7.6899999999999996E-2</v>
          </cell>
          <cell r="D20">
            <v>7.1800000000000003E-2</v>
          </cell>
        </row>
        <row r="21">
          <cell r="B21">
            <v>7.7200000000000005E-2</v>
          </cell>
          <cell r="C21">
            <v>7.9000000000000001E-2</v>
          </cell>
          <cell r="D21">
            <v>7.8100000000000003E-2</v>
          </cell>
        </row>
        <row r="22">
          <cell r="B22">
            <v>7.7899999999999997E-2</v>
          </cell>
          <cell r="C22">
            <v>8.2600000000000007E-2</v>
          </cell>
          <cell r="D22">
            <v>8.0199999999999994E-2</v>
          </cell>
        </row>
        <row r="23">
          <cell r="B23">
            <v>6.3700000000000007E-2</v>
          </cell>
          <cell r="C23">
            <v>6.4799999999999996E-2</v>
          </cell>
          <cell r="D23">
            <v>6.4199999999999993E-2</v>
          </cell>
        </row>
        <row r="24">
          <cell r="B24">
            <v>4.4999999999999998E-2</v>
          </cell>
          <cell r="C24">
            <v>5.0200000000000002E-2</v>
          </cell>
          <cell r="D24">
            <v>4.7600000000000003E-2</v>
          </cell>
        </row>
        <row r="25">
          <cell r="B25">
            <v>3.4700000000000002E-2</v>
          </cell>
          <cell r="C25">
            <v>4.1000000000000002E-2</v>
          </cell>
          <cell r="D25">
            <v>3.7900000000000003E-2</v>
          </cell>
        </row>
        <row r="26">
          <cell r="B26">
            <v>2.6100000000000002E-2</v>
          </cell>
          <cell r="C26">
            <v>2.9499999999999998E-2</v>
          </cell>
          <cell r="D26">
            <v>2.7799999999999998E-2</v>
          </cell>
        </row>
        <row r="27">
          <cell r="B27">
            <v>1.7299999999999999E-2</v>
          </cell>
          <cell r="C27">
            <v>2.0299999999999999E-2</v>
          </cell>
          <cell r="D27">
            <v>1.8800000000000001E-2</v>
          </cell>
        </row>
        <row r="28">
          <cell r="B28">
            <v>1.0699999999999999E-2</v>
          </cell>
          <cell r="C28">
            <v>1.17E-2</v>
          </cell>
          <cell r="D28">
            <v>1.12E-2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6.4000000000000003E-3</v>
          </cell>
          <cell r="D5">
            <v>5.5999999999999999E-3</v>
          </cell>
          <cell r="F5" t="str">
            <v>January</v>
          </cell>
          <cell r="H5">
            <v>1.05</v>
          </cell>
        </row>
        <row r="6">
          <cell r="B6">
            <v>2.8E-3</v>
          </cell>
          <cell r="C6">
            <v>4.3E-3</v>
          </cell>
          <cell r="D6">
            <v>3.5999999999999999E-3</v>
          </cell>
          <cell r="F6" t="str">
            <v>February</v>
          </cell>
          <cell r="H6">
            <v>1.05</v>
          </cell>
        </row>
        <row r="7">
          <cell r="B7">
            <v>2E-3</v>
          </cell>
          <cell r="C7">
            <v>2.7000000000000001E-3</v>
          </cell>
          <cell r="D7">
            <v>2.3E-3</v>
          </cell>
          <cell r="F7" t="str">
            <v>March</v>
          </cell>
          <cell r="H7">
            <v>1.1100000000000001</v>
          </cell>
        </row>
        <row r="8">
          <cell r="B8">
            <v>2.8E-3</v>
          </cell>
          <cell r="C8">
            <v>2.5999999999999999E-3</v>
          </cell>
          <cell r="D8">
            <v>2.5999999999999999E-3</v>
          </cell>
          <cell r="F8" t="str">
            <v>April</v>
          </cell>
          <cell r="H8">
            <v>1.02</v>
          </cell>
        </row>
        <row r="9">
          <cell r="B9">
            <v>6.7000000000000002E-3</v>
          </cell>
          <cell r="C9">
            <v>7.0000000000000001E-3</v>
          </cell>
          <cell r="D9">
            <v>6.8999999999999999E-3</v>
          </cell>
          <cell r="F9" t="str">
            <v>May</v>
          </cell>
          <cell r="H9">
            <v>1</v>
          </cell>
        </row>
        <row r="10">
          <cell r="B10">
            <v>2.0299999999999999E-2</v>
          </cell>
          <cell r="C10">
            <v>1.5599999999999999E-2</v>
          </cell>
          <cell r="D10">
            <v>1.7999999999999999E-2</v>
          </cell>
          <cell r="F10" t="str">
            <v>June</v>
          </cell>
          <cell r="H10">
            <v>0.84</v>
          </cell>
        </row>
        <row r="11">
          <cell r="B11">
            <v>6.6799999999999998E-2</v>
          </cell>
          <cell r="C11">
            <v>4.1200000000000001E-2</v>
          </cell>
          <cell r="D11">
            <v>5.3999999999999999E-2</v>
          </cell>
          <cell r="F11" t="str">
            <v>July</v>
          </cell>
          <cell r="H11">
            <v>0.84</v>
          </cell>
        </row>
        <row r="12">
          <cell r="B12">
            <v>6.0600000000000001E-2</v>
          </cell>
          <cell r="C12">
            <v>4.82E-2</v>
          </cell>
          <cell r="D12">
            <v>5.45E-2</v>
          </cell>
          <cell r="F12" t="str">
            <v>August</v>
          </cell>
          <cell r="H12">
            <v>0.97</v>
          </cell>
        </row>
        <row r="13">
          <cell r="B13">
            <v>6.5500000000000003E-2</v>
          </cell>
          <cell r="C13">
            <v>5.67E-2</v>
          </cell>
          <cell r="D13">
            <v>6.0100000000000001E-2</v>
          </cell>
          <cell r="F13" t="str">
            <v>September</v>
          </cell>
          <cell r="H13">
            <v>0.9</v>
          </cell>
        </row>
        <row r="14">
          <cell r="B14">
            <v>5.8400000000000001E-2</v>
          </cell>
          <cell r="C14">
            <v>5.3199999999999997E-2</v>
          </cell>
          <cell r="D14">
            <v>5.5199999999999999E-2</v>
          </cell>
          <cell r="F14" t="str">
            <v>October</v>
          </cell>
          <cell r="H14">
            <v>1.05</v>
          </cell>
        </row>
        <row r="15">
          <cell r="B15">
            <v>5.7799999999999997E-2</v>
          </cell>
          <cell r="C15">
            <v>5.28E-2</v>
          </cell>
          <cell r="D15">
            <v>5.4699999999999999E-2</v>
          </cell>
          <cell r="F15" t="str">
            <v>November</v>
          </cell>
          <cell r="H15">
            <v>1.03</v>
          </cell>
        </row>
        <row r="16">
          <cell r="B16">
            <v>5.8500000000000003E-2</v>
          </cell>
          <cell r="C16">
            <v>5.67E-2</v>
          </cell>
          <cell r="D16">
            <v>5.6599999999999998E-2</v>
          </cell>
          <cell r="F16" t="str">
            <v>December</v>
          </cell>
          <cell r="H16">
            <v>1.1000000000000001</v>
          </cell>
        </row>
        <row r="17">
          <cell r="B17">
            <v>5.9299999999999999E-2</v>
          </cell>
          <cell r="C17">
            <v>6.4299999999999996E-2</v>
          </cell>
          <cell r="D17">
            <v>6.1800000000000001E-2</v>
          </cell>
        </row>
        <row r="18">
          <cell r="B18">
            <v>6.7199999999999996E-2</v>
          </cell>
          <cell r="C18">
            <v>7.6899999999999996E-2</v>
          </cell>
          <cell r="D18">
            <v>7.2300000000000003E-2</v>
          </cell>
        </row>
        <row r="19">
          <cell r="B19">
            <v>6.1899999999999997E-2</v>
          </cell>
          <cell r="C19">
            <v>6.6900000000000001E-2</v>
          </cell>
          <cell r="D19">
            <v>6.4699999999999994E-2</v>
          </cell>
        </row>
        <row r="20">
          <cell r="B20">
            <v>6.6199999999999995E-2</v>
          </cell>
          <cell r="C20">
            <v>7.6100000000000001E-2</v>
          </cell>
          <cell r="D20">
            <v>7.1599999999999997E-2</v>
          </cell>
        </row>
        <row r="21">
          <cell r="B21">
            <v>7.4300000000000005E-2</v>
          </cell>
          <cell r="C21">
            <v>7.85E-2</v>
          </cell>
          <cell r="D21">
            <v>7.6799999999999993E-2</v>
          </cell>
        </row>
        <row r="22">
          <cell r="B22">
            <v>7.5800000000000006E-2</v>
          </cell>
          <cell r="C22">
            <v>8.2900000000000001E-2</v>
          </cell>
          <cell r="D22">
            <v>7.9799999999999996E-2</v>
          </cell>
        </row>
        <row r="23">
          <cell r="B23">
            <v>6.3100000000000003E-2</v>
          </cell>
          <cell r="C23">
            <v>6.3299999999999995E-2</v>
          </cell>
          <cell r="D23">
            <v>6.3500000000000001E-2</v>
          </cell>
        </row>
        <row r="24">
          <cell r="B24">
            <v>4.4499999999999998E-2</v>
          </cell>
          <cell r="C24">
            <v>4.8899999999999999E-2</v>
          </cell>
          <cell r="D24">
            <v>4.7E-2</v>
          </cell>
        </row>
        <row r="25">
          <cell r="B25">
            <v>3.32E-2</v>
          </cell>
          <cell r="C25">
            <v>3.8800000000000001E-2</v>
          </cell>
          <cell r="D25">
            <v>3.6299999999999999E-2</v>
          </cell>
        </row>
        <row r="26">
          <cell r="B26">
            <v>2.3599999999999999E-2</v>
          </cell>
          <cell r="C26">
            <v>2.76E-2</v>
          </cell>
          <cell r="D26">
            <v>2.58E-2</v>
          </cell>
        </row>
        <row r="27">
          <cell r="B27">
            <v>1.4999999999999999E-2</v>
          </cell>
          <cell r="C27">
            <v>1.7999999999999999E-2</v>
          </cell>
          <cell r="D27">
            <v>1.66E-2</v>
          </cell>
        </row>
        <row r="28">
          <cell r="B28">
            <v>8.8999999999999999E-3</v>
          </cell>
          <cell r="C28">
            <v>1.04E-2</v>
          </cell>
          <cell r="D28">
            <v>9.7000000000000003E-3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3.3999999999999998E-3</v>
          </cell>
          <cell r="C5">
            <v>7.7999999999999996E-3</v>
          </cell>
          <cell r="D5">
            <v>5.5999999999999999E-3</v>
          </cell>
          <cell r="F5" t="str">
            <v>January</v>
          </cell>
          <cell r="H5">
            <v>1.01</v>
          </cell>
        </row>
        <row r="6">
          <cell r="B6">
            <v>2.3E-3</v>
          </cell>
          <cell r="C6">
            <v>4.8999999999999998E-3</v>
          </cell>
          <cell r="D6">
            <v>3.5999999999999999E-3</v>
          </cell>
          <cell r="F6" t="str">
            <v>February</v>
          </cell>
          <cell r="H6">
            <v>1.1499999999999999</v>
          </cell>
        </row>
        <row r="7">
          <cell r="B7">
            <v>2.7000000000000001E-3</v>
          </cell>
          <cell r="C7">
            <v>4.0000000000000001E-3</v>
          </cell>
          <cell r="D7">
            <v>3.3E-3</v>
          </cell>
          <cell r="F7" t="str">
            <v>March</v>
          </cell>
          <cell r="H7">
            <v>1.19</v>
          </cell>
        </row>
        <row r="8">
          <cell r="B8">
            <v>5.8999999999999999E-3</v>
          </cell>
          <cell r="C8">
            <v>3.0000000000000001E-3</v>
          </cell>
          <cell r="D8">
            <v>4.4999999999999997E-3</v>
          </cell>
          <cell r="F8" t="str">
            <v>April</v>
          </cell>
          <cell r="H8">
            <v>1.07</v>
          </cell>
        </row>
        <row r="9">
          <cell r="B9">
            <v>1.0999999999999999E-2</v>
          </cell>
          <cell r="C9">
            <v>4.4999999999999997E-3</v>
          </cell>
          <cell r="D9">
            <v>7.7000000000000002E-3</v>
          </cell>
          <cell r="F9" t="str">
            <v>May</v>
          </cell>
          <cell r="H9">
            <v>0.94</v>
          </cell>
        </row>
        <row r="10">
          <cell r="B10">
            <v>2.58E-2</v>
          </cell>
          <cell r="C10">
            <v>0.01</v>
          </cell>
          <cell r="D10">
            <v>1.78E-2</v>
          </cell>
          <cell r="F10" t="str">
            <v>June</v>
          </cell>
          <cell r="H10">
            <v>0.89</v>
          </cell>
        </row>
        <row r="11">
          <cell r="B11">
            <v>4.7300000000000002E-2</v>
          </cell>
          <cell r="C11">
            <v>2.4400000000000002E-2</v>
          </cell>
          <cell r="D11">
            <v>3.5799999999999998E-2</v>
          </cell>
          <cell r="F11" t="str">
            <v>July</v>
          </cell>
          <cell r="H11">
            <v>0.91</v>
          </cell>
        </row>
        <row r="12">
          <cell r="B12">
            <v>7.4899999999999994E-2</v>
          </cell>
          <cell r="C12">
            <v>3.8399999999999997E-2</v>
          </cell>
          <cell r="D12">
            <v>5.6599999999999998E-2</v>
          </cell>
          <cell r="F12" t="str">
            <v>August</v>
          </cell>
          <cell r="H12">
            <v>0.88</v>
          </cell>
        </row>
        <row r="13">
          <cell r="B13">
            <v>7.1300000000000002E-2</v>
          </cell>
          <cell r="C13">
            <v>4.4900000000000002E-2</v>
          </cell>
          <cell r="D13">
            <v>5.8000000000000003E-2</v>
          </cell>
          <cell r="F13" t="str">
            <v>September</v>
          </cell>
          <cell r="H13">
            <v>0.89</v>
          </cell>
        </row>
        <row r="14">
          <cell r="B14">
            <v>6.9199999999999998E-2</v>
          </cell>
          <cell r="C14">
            <v>5.0700000000000002E-2</v>
          </cell>
          <cell r="D14">
            <v>5.9900000000000002E-2</v>
          </cell>
          <cell r="F14" t="str">
            <v>October</v>
          </cell>
          <cell r="H14">
            <v>0.96</v>
          </cell>
        </row>
        <row r="15">
          <cell r="B15">
            <v>7.1300000000000002E-2</v>
          </cell>
          <cell r="C15">
            <v>5.7500000000000002E-2</v>
          </cell>
          <cell r="D15">
            <v>6.4399999999999999E-2</v>
          </cell>
          <cell r="F15" t="str">
            <v>November</v>
          </cell>
          <cell r="H15">
            <v>1.02</v>
          </cell>
        </row>
        <row r="16">
          <cell r="B16">
            <v>7.0699999999999999E-2</v>
          </cell>
          <cell r="C16">
            <v>6.5500000000000003E-2</v>
          </cell>
          <cell r="D16">
            <v>6.8000000000000005E-2</v>
          </cell>
          <cell r="F16" t="str">
            <v>December</v>
          </cell>
          <cell r="H16">
            <v>1.02</v>
          </cell>
        </row>
        <row r="17">
          <cell r="B17">
            <v>7.0499999999999993E-2</v>
          </cell>
          <cell r="C17">
            <v>6.9900000000000004E-2</v>
          </cell>
          <cell r="D17">
            <v>7.0199999999999999E-2</v>
          </cell>
        </row>
        <row r="18">
          <cell r="B18">
            <v>6.6100000000000006E-2</v>
          </cell>
          <cell r="C18">
            <v>7.3599999999999999E-2</v>
          </cell>
          <cell r="D18">
            <v>6.9900000000000004E-2</v>
          </cell>
        </row>
        <row r="19">
          <cell r="B19">
            <v>6.6699999999999995E-2</v>
          </cell>
          <cell r="C19">
            <v>7.5999999999999998E-2</v>
          </cell>
          <cell r="D19">
            <v>7.1400000000000005E-2</v>
          </cell>
        </row>
        <row r="20">
          <cell r="B20">
            <v>6.5100000000000005E-2</v>
          </cell>
          <cell r="C20">
            <v>7.9399999999999998E-2</v>
          </cell>
          <cell r="D20">
            <v>7.2300000000000003E-2</v>
          </cell>
        </row>
        <row r="21">
          <cell r="B21">
            <v>6.4699999999999994E-2</v>
          </cell>
          <cell r="C21">
            <v>8.7999999999999995E-2</v>
          </cell>
          <cell r="D21">
            <v>7.6399999999999996E-2</v>
          </cell>
        </row>
        <row r="22">
          <cell r="B22">
            <v>5.9799999999999999E-2</v>
          </cell>
          <cell r="C22">
            <v>9.0300000000000005E-2</v>
          </cell>
          <cell r="D22">
            <v>7.51E-2</v>
          </cell>
        </row>
        <row r="23">
          <cell r="B23">
            <v>4.9099999999999998E-2</v>
          </cell>
          <cell r="C23">
            <v>6.5199999999999994E-2</v>
          </cell>
          <cell r="D23">
            <v>5.7200000000000001E-2</v>
          </cell>
        </row>
        <row r="24">
          <cell r="B24">
            <v>3.5400000000000001E-2</v>
          </cell>
          <cell r="C24">
            <v>4.6199999999999998E-2</v>
          </cell>
          <cell r="D24">
            <v>4.0800000000000003E-2</v>
          </cell>
        </row>
        <row r="25">
          <cell r="B25">
            <v>2.75E-2</v>
          </cell>
          <cell r="C25">
            <v>3.5499999999999997E-2</v>
          </cell>
          <cell r="D25">
            <v>3.15E-2</v>
          </cell>
        </row>
        <row r="26">
          <cell r="B26">
            <v>0.02</v>
          </cell>
          <cell r="C26">
            <v>2.7699999999999999E-2</v>
          </cell>
          <cell r="D26">
            <v>2.3900000000000001E-2</v>
          </cell>
        </row>
        <row r="27">
          <cell r="B27">
            <v>1.23E-2</v>
          </cell>
          <cell r="C27">
            <v>1.9900000000000001E-2</v>
          </cell>
          <cell r="D27">
            <v>1.61E-2</v>
          </cell>
        </row>
        <row r="28">
          <cell r="B28">
            <v>6.7999999999999996E-3</v>
          </cell>
          <cell r="C28">
            <v>1.2800000000000001E-2</v>
          </cell>
          <cell r="D28">
            <v>9.7999999999999997E-3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3.5999999999999999E-3</v>
          </cell>
          <cell r="C5">
            <v>8.0999999999999996E-3</v>
          </cell>
          <cell r="D5">
            <v>5.8999999999999999E-3</v>
          </cell>
          <cell r="F5" t="str">
            <v>January</v>
          </cell>
          <cell r="H5">
            <v>1.08</v>
          </cell>
        </row>
        <row r="6">
          <cell r="B6">
            <v>2.8E-3</v>
          </cell>
          <cell r="C6">
            <v>5.1999999999999998E-3</v>
          </cell>
          <cell r="D6">
            <v>4.0000000000000001E-3</v>
          </cell>
          <cell r="F6" t="str">
            <v>February</v>
          </cell>
          <cell r="H6">
            <v>1.19</v>
          </cell>
        </row>
        <row r="7">
          <cell r="B7">
            <v>3.0000000000000001E-3</v>
          </cell>
          <cell r="C7">
            <v>3.7000000000000002E-3</v>
          </cell>
          <cell r="D7">
            <v>3.3999999999999998E-3</v>
          </cell>
          <cell r="F7" t="str">
            <v>March</v>
          </cell>
          <cell r="H7">
            <v>1.22</v>
          </cell>
        </row>
        <row r="8">
          <cell r="B8">
            <v>6.1999999999999998E-3</v>
          </cell>
          <cell r="C8">
            <v>3.2000000000000002E-3</v>
          </cell>
          <cell r="D8">
            <v>4.7000000000000002E-3</v>
          </cell>
          <cell r="F8" t="str">
            <v>April</v>
          </cell>
          <cell r="H8">
            <v>1.0900000000000001</v>
          </cell>
        </row>
        <row r="9">
          <cell r="B9">
            <v>1.2500000000000001E-2</v>
          </cell>
          <cell r="C9">
            <v>4.3E-3</v>
          </cell>
          <cell r="D9">
            <v>8.3999999999999995E-3</v>
          </cell>
          <cell r="F9" t="str">
            <v>May</v>
          </cell>
          <cell r="H9">
            <v>0.97</v>
          </cell>
        </row>
        <row r="10">
          <cell r="B10">
            <v>2.5700000000000001E-2</v>
          </cell>
          <cell r="C10">
            <v>1.0699999999999999E-2</v>
          </cell>
          <cell r="D10">
            <v>1.8200000000000001E-2</v>
          </cell>
          <cell r="F10" t="str">
            <v>June</v>
          </cell>
          <cell r="H10">
            <v>0.9</v>
          </cell>
        </row>
        <row r="11">
          <cell r="B11">
            <v>4.8399999999999999E-2</v>
          </cell>
          <cell r="C11">
            <v>2.3599999999999999E-2</v>
          </cell>
          <cell r="D11">
            <v>3.5900000000000001E-2</v>
          </cell>
          <cell r="F11" t="str">
            <v>July</v>
          </cell>
          <cell r="H11">
            <v>0.91</v>
          </cell>
        </row>
        <row r="12">
          <cell r="B12">
            <v>7.4499999999999997E-2</v>
          </cell>
          <cell r="C12">
            <v>3.5299999999999998E-2</v>
          </cell>
          <cell r="D12">
            <v>5.4800000000000001E-2</v>
          </cell>
          <cell r="F12" t="str">
            <v>August</v>
          </cell>
          <cell r="H12">
            <v>0.81</v>
          </cell>
        </row>
        <row r="13">
          <cell r="B13">
            <v>7.1900000000000006E-2</v>
          </cell>
          <cell r="C13">
            <v>4.3499999999999997E-2</v>
          </cell>
          <cell r="D13">
            <v>5.7599999999999998E-2</v>
          </cell>
          <cell r="F13" t="str">
            <v>September</v>
          </cell>
          <cell r="H13">
            <v>0.82</v>
          </cell>
        </row>
        <row r="14">
          <cell r="B14">
            <v>7.0300000000000001E-2</v>
          </cell>
          <cell r="C14">
            <v>5.0099999999999999E-2</v>
          </cell>
          <cell r="D14">
            <v>6.0100000000000001E-2</v>
          </cell>
          <cell r="F14" t="str">
            <v>October</v>
          </cell>
          <cell r="H14">
            <v>0.97</v>
          </cell>
        </row>
        <row r="15">
          <cell r="B15">
            <v>7.2400000000000006E-2</v>
          </cell>
          <cell r="C15">
            <v>5.7700000000000001E-2</v>
          </cell>
          <cell r="D15">
            <v>6.5000000000000002E-2</v>
          </cell>
          <cell r="F15" t="str">
            <v>November</v>
          </cell>
          <cell r="H15">
            <v>1.01</v>
          </cell>
        </row>
        <row r="16">
          <cell r="B16">
            <v>7.1800000000000003E-2</v>
          </cell>
          <cell r="C16">
            <v>6.59E-2</v>
          </cell>
          <cell r="D16">
            <v>6.8900000000000003E-2</v>
          </cell>
          <cell r="F16" t="str">
            <v>December</v>
          </cell>
          <cell r="H16">
            <v>1.01</v>
          </cell>
        </row>
        <row r="17">
          <cell r="B17">
            <v>7.0599999999999996E-2</v>
          </cell>
          <cell r="C17">
            <v>7.1099999999999997E-2</v>
          </cell>
          <cell r="D17">
            <v>7.0900000000000005E-2</v>
          </cell>
        </row>
        <row r="18">
          <cell r="B18">
            <v>6.6699999999999995E-2</v>
          </cell>
          <cell r="C18">
            <v>7.3200000000000001E-2</v>
          </cell>
          <cell r="D18">
            <v>7.0000000000000007E-2</v>
          </cell>
        </row>
        <row r="19">
          <cell r="B19">
            <v>6.4699999999999994E-2</v>
          </cell>
          <cell r="C19">
            <v>7.5899999999999995E-2</v>
          </cell>
          <cell r="D19">
            <v>7.0300000000000001E-2</v>
          </cell>
        </row>
        <row r="20">
          <cell r="B20">
            <v>6.4199999999999993E-2</v>
          </cell>
          <cell r="C20">
            <v>8.0299999999999996E-2</v>
          </cell>
          <cell r="D20">
            <v>7.2300000000000003E-2</v>
          </cell>
        </row>
        <row r="21">
          <cell r="B21">
            <v>6.3799999999999996E-2</v>
          </cell>
          <cell r="C21">
            <v>9.0200000000000002E-2</v>
          </cell>
          <cell r="D21">
            <v>7.7100000000000002E-2</v>
          </cell>
        </row>
        <row r="22">
          <cell r="B22">
            <v>5.8299999999999998E-2</v>
          </cell>
          <cell r="C22">
            <v>9.0499999999999997E-2</v>
          </cell>
          <cell r="D22">
            <v>7.4499999999999997E-2</v>
          </cell>
        </row>
        <row r="23">
          <cell r="B23">
            <v>4.7800000000000002E-2</v>
          </cell>
          <cell r="C23">
            <v>6.4000000000000001E-2</v>
          </cell>
          <cell r="D23">
            <v>5.5899999999999998E-2</v>
          </cell>
        </row>
        <row r="24">
          <cell r="B24">
            <v>3.5700000000000003E-2</v>
          </cell>
          <cell r="C24">
            <v>4.5699999999999998E-2</v>
          </cell>
          <cell r="D24">
            <v>4.07E-2</v>
          </cell>
        </row>
        <row r="25">
          <cell r="B25">
            <v>2.69E-2</v>
          </cell>
          <cell r="C25">
            <v>3.6200000000000003E-2</v>
          </cell>
          <cell r="D25">
            <v>3.1600000000000003E-2</v>
          </cell>
        </row>
        <row r="26">
          <cell r="B26">
            <v>1.9800000000000002E-2</v>
          </cell>
          <cell r="C26">
            <v>2.7300000000000001E-2</v>
          </cell>
          <cell r="D26">
            <v>2.3599999999999999E-2</v>
          </cell>
        </row>
        <row r="27">
          <cell r="B27">
            <v>1.15E-2</v>
          </cell>
          <cell r="C27">
            <v>2.0299999999999999E-2</v>
          </cell>
          <cell r="D27">
            <v>1.5900000000000001E-2</v>
          </cell>
        </row>
        <row r="28">
          <cell r="B28">
            <v>6.7999999999999996E-3</v>
          </cell>
          <cell r="C28">
            <v>1.37E-2</v>
          </cell>
          <cell r="D28">
            <v>1.0200000000000001E-2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9.7000000000000003E-3</v>
          </cell>
          <cell r="C5">
            <v>6.1999999999999998E-3</v>
          </cell>
          <cell r="D5">
            <v>8.0999999999999996E-3</v>
          </cell>
          <cell r="F5" t="str">
            <v>January</v>
          </cell>
          <cell r="H5">
            <v>1.02</v>
          </cell>
        </row>
        <row r="6">
          <cell r="B6">
            <v>7.0000000000000001E-3</v>
          </cell>
          <cell r="C6">
            <v>3.8999999999999998E-3</v>
          </cell>
          <cell r="D6">
            <v>5.7000000000000002E-3</v>
          </cell>
          <cell r="F6" t="str">
            <v>February</v>
          </cell>
          <cell r="H6">
            <v>1.0900000000000001</v>
          </cell>
        </row>
        <row r="7">
          <cell r="B7">
            <v>6.4999999999999997E-3</v>
          </cell>
          <cell r="C7">
            <v>3.2000000000000002E-3</v>
          </cell>
          <cell r="D7">
            <v>5.0000000000000001E-3</v>
          </cell>
          <cell r="F7" t="str">
            <v>March</v>
          </cell>
          <cell r="H7">
            <v>1.1100000000000001</v>
          </cell>
        </row>
        <row r="8">
          <cell r="B8">
            <v>3.8999999999999998E-3</v>
          </cell>
          <cell r="C8">
            <v>3.3999999999999998E-3</v>
          </cell>
          <cell r="D8">
            <v>3.5999999999999999E-3</v>
          </cell>
          <cell r="F8" t="str">
            <v>April</v>
          </cell>
          <cell r="H8">
            <v>1.01</v>
          </cell>
        </row>
        <row r="9">
          <cell r="B9">
            <v>4.1999999999999997E-3</v>
          </cell>
          <cell r="C9">
            <v>7.6E-3</v>
          </cell>
          <cell r="D9">
            <v>5.7000000000000002E-3</v>
          </cell>
          <cell r="F9" t="str">
            <v>May</v>
          </cell>
          <cell r="H9">
            <v>0.98</v>
          </cell>
        </row>
        <row r="10">
          <cell r="B10">
            <v>8.6E-3</v>
          </cell>
          <cell r="C10">
            <v>1.9599999999999999E-2</v>
          </cell>
          <cell r="D10">
            <v>1.34E-2</v>
          </cell>
          <cell r="F10" t="str">
            <v>June</v>
          </cell>
          <cell r="H10">
            <v>0.96</v>
          </cell>
        </row>
        <row r="11">
          <cell r="B11">
            <v>2.0299999999999999E-2</v>
          </cell>
          <cell r="C11">
            <v>6.0400000000000002E-2</v>
          </cell>
          <cell r="D11">
            <v>3.7900000000000003E-2</v>
          </cell>
          <cell r="F11" t="str">
            <v>July</v>
          </cell>
          <cell r="H11">
            <v>0.92</v>
          </cell>
        </row>
        <row r="12">
          <cell r="B12">
            <v>3.5099999999999999E-2</v>
          </cell>
          <cell r="C12">
            <v>9.64E-2</v>
          </cell>
          <cell r="D12">
            <v>6.2100000000000002E-2</v>
          </cell>
          <cell r="F12" t="str">
            <v>August</v>
          </cell>
          <cell r="H12">
            <v>0.96</v>
          </cell>
        </row>
        <row r="13">
          <cell r="B13">
            <v>3.7699999999999997E-2</v>
          </cell>
          <cell r="C13">
            <v>8.43E-2</v>
          </cell>
          <cell r="D13">
            <v>5.8200000000000002E-2</v>
          </cell>
          <cell r="F13" t="str">
            <v>September</v>
          </cell>
          <cell r="H13">
            <v>0.84</v>
          </cell>
        </row>
        <row r="14">
          <cell r="B14">
            <v>4.19E-2</v>
          </cell>
          <cell r="C14">
            <v>6.9099999999999995E-2</v>
          </cell>
          <cell r="D14">
            <v>5.3900000000000003E-2</v>
          </cell>
          <cell r="F14" t="str">
            <v>October</v>
          </cell>
          <cell r="H14">
            <v>0.98</v>
          </cell>
        </row>
        <row r="15">
          <cell r="B15">
            <v>4.8800000000000003E-2</v>
          </cell>
          <cell r="C15">
            <v>6.6699999999999995E-2</v>
          </cell>
          <cell r="D15">
            <v>5.67E-2</v>
          </cell>
          <cell r="F15" t="str">
            <v>November</v>
          </cell>
          <cell r="H15">
            <v>1.1200000000000001</v>
          </cell>
        </row>
        <row r="16">
          <cell r="B16">
            <v>5.79E-2</v>
          </cell>
          <cell r="C16">
            <v>6.4000000000000001E-2</v>
          </cell>
          <cell r="D16">
            <v>6.0600000000000001E-2</v>
          </cell>
          <cell r="F16" t="str">
            <v>December</v>
          </cell>
          <cell r="H16">
            <v>1.02</v>
          </cell>
        </row>
        <row r="17">
          <cell r="B17">
            <v>6.5299999999999997E-2</v>
          </cell>
          <cell r="C17">
            <v>6.59E-2</v>
          </cell>
          <cell r="D17">
            <v>6.5600000000000006E-2</v>
          </cell>
        </row>
        <row r="18">
          <cell r="B18">
            <v>6.6500000000000004E-2</v>
          </cell>
          <cell r="C18">
            <v>6.2700000000000006E-2</v>
          </cell>
          <cell r="D18">
            <v>6.4799999999999996E-2</v>
          </cell>
        </row>
        <row r="19">
          <cell r="B19">
            <v>7.0800000000000002E-2</v>
          </cell>
          <cell r="C19">
            <v>6.0699999999999997E-2</v>
          </cell>
          <cell r="D19">
            <v>6.6299999999999998E-2</v>
          </cell>
        </row>
        <row r="20">
          <cell r="B20">
            <v>8.1100000000000005E-2</v>
          </cell>
          <cell r="C20">
            <v>5.7599999999999998E-2</v>
          </cell>
          <cell r="D20">
            <v>7.0800000000000002E-2</v>
          </cell>
        </row>
        <row r="21">
          <cell r="B21">
            <v>9.0999999999999998E-2</v>
          </cell>
          <cell r="C21">
            <v>5.7000000000000002E-2</v>
          </cell>
          <cell r="D21">
            <v>7.5999999999999998E-2</v>
          </cell>
        </row>
        <row r="22">
          <cell r="B22">
            <v>9.5200000000000007E-2</v>
          </cell>
          <cell r="C22">
            <v>5.57E-2</v>
          </cell>
          <cell r="D22">
            <v>7.7799999999999994E-2</v>
          </cell>
        </row>
        <row r="23">
          <cell r="B23">
            <v>6.9900000000000004E-2</v>
          </cell>
          <cell r="C23">
            <v>4.7899999999999998E-2</v>
          </cell>
          <cell r="D23">
            <v>6.0199999999999997E-2</v>
          </cell>
        </row>
        <row r="24">
          <cell r="B24">
            <v>5.3999999999999999E-2</v>
          </cell>
          <cell r="C24">
            <v>3.4200000000000001E-2</v>
          </cell>
          <cell r="D24">
            <v>4.53E-2</v>
          </cell>
        </row>
        <row r="25">
          <cell r="B25">
            <v>4.3900000000000002E-2</v>
          </cell>
          <cell r="C25">
            <v>2.6499999999999999E-2</v>
          </cell>
          <cell r="D25">
            <v>3.6200000000000003E-2</v>
          </cell>
        </row>
        <row r="26">
          <cell r="B26">
            <v>3.7699999999999997E-2</v>
          </cell>
          <cell r="C26">
            <v>2.1700000000000001E-2</v>
          </cell>
          <cell r="D26">
            <v>3.0700000000000002E-2</v>
          </cell>
        </row>
        <row r="27">
          <cell r="B27">
            <v>2.64E-2</v>
          </cell>
          <cell r="C27">
            <v>1.55E-2</v>
          </cell>
          <cell r="D27">
            <v>2.1600000000000001E-2</v>
          </cell>
        </row>
        <row r="28">
          <cell r="B28">
            <v>1.67E-2</v>
          </cell>
          <cell r="C28">
            <v>9.9000000000000008E-3</v>
          </cell>
          <cell r="D28">
            <v>1.37E-2</v>
          </cell>
        </row>
      </sheetData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5.1999999999999998E-3</v>
          </cell>
          <cell r="C5">
            <v>8.8999999999999999E-3</v>
          </cell>
          <cell r="D5">
            <v>7.0000000000000001E-3</v>
          </cell>
          <cell r="F5" t="str">
            <v>January</v>
          </cell>
        </row>
        <row r="6">
          <cell r="B6">
            <v>3.3E-3</v>
          </cell>
          <cell r="C6">
            <v>5.8999999999999999E-3</v>
          </cell>
          <cell r="D6">
            <v>4.7000000000000002E-3</v>
          </cell>
          <cell r="F6" t="str">
            <v>February</v>
          </cell>
        </row>
        <row r="7">
          <cell r="B7">
            <v>2.3999999999999998E-3</v>
          </cell>
          <cell r="C7">
            <v>4.3E-3</v>
          </cell>
          <cell r="D7">
            <v>3.3E-3</v>
          </cell>
          <cell r="F7" t="str">
            <v>March</v>
          </cell>
        </row>
        <row r="8">
          <cell r="B8">
            <v>2.8E-3</v>
          </cell>
          <cell r="C8">
            <v>2.3999999999999998E-3</v>
          </cell>
          <cell r="D8">
            <v>2.5999999999999999E-3</v>
          </cell>
          <cell r="F8" t="str">
            <v>April</v>
          </cell>
        </row>
        <row r="9">
          <cell r="B9">
            <v>6.1999999999999998E-3</v>
          </cell>
          <cell r="C9">
            <v>2.2000000000000001E-3</v>
          </cell>
          <cell r="D9">
            <v>4.1999999999999997E-3</v>
          </cell>
          <cell r="F9" t="str">
            <v>May</v>
          </cell>
        </row>
        <row r="10">
          <cell r="B10">
            <v>1.89E-2</v>
          </cell>
          <cell r="C10">
            <v>4.4000000000000003E-3</v>
          </cell>
          <cell r="D10">
            <v>1.18E-2</v>
          </cell>
          <cell r="F10" t="str">
            <v>June</v>
          </cell>
        </row>
        <row r="11">
          <cell r="B11">
            <v>5.7299999999999997E-2</v>
          </cell>
          <cell r="C11">
            <v>1.3899999999999999E-2</v>
          </cell>
          <cell r="D11">
            <v>3.5799999999999998E-2</v>
          </cell>
          <cell r="F11" t="str">
            <v>July</v>
          </cell>
        </row>
        <row r="12">
          <cell r="B12">
            <v>7.22E-2</v>
          </cell>
          <cell r="C12">
            <v>2.75E-2</v>
          </cell>
          <cell r="D12">
            <v>4.99E-2</v>
          </cell>
          <cell r="F12" t="str">
            <v>August</v>
          </cell>
        </row>
        <row r="13">
          <cell r="B13">
            <v>7.3700000000000002E-2</v>
          </cell>
          <cell r="C13">
            <v>3.8100000000000002E-2</v>
          </cell>
          <cell r="D13">
            <v>5.6000000000000001E-2</v>
          </cell>
          <cell r="F13" t="str">
            <v>September</v>
          </cell>
        </row>
        <row r="14">
          <cell r="B14">
            <v>7.4899999999999994E-2</v>
          </cell>
          <cell r="C14">
            <v>4.7399999999999998E-2</v>
          </cell>
          <cell r="D14">
            <v>6.1100000000000002E-2</v>
          </cell>
          <cell r="F14" t="str">
            <v>October</v>
          </cell>
        </row>
        <row r="15">
          <cell r="B15">
            <v>7.3899999999999993E-2</v>
          </cell>
          <cell r="C15">
            <v>5.4600000000000003E-2</v>
          </cell>
          <cell r="D15">
            <v>6.4199999999999993E-2</v>
          </cell>
          <cell r="F15" t="str">
            <v>November</v>
          </cell>
        </row>
        <row r="16">
          <cell r="B16">
            <v>7.0499999999999993E-2</v>
          </cell>
          <cell r="C16">
            <v>6.25E-2</v>
          </cell>
          <cell r="D16">
            <v>6.6199999999999995E-2</v>
          </cell>
          <cell r="F16" t="str">
            <v>December</v>
          </cell>
        </row>
        <row r="17">
          <cell r="B17">
            <v>6.88E-2</v>
          </cell>
          <cell r="C17">
            <v>6.8099999999999994E-2</v>
          </cell>
          <cell r="D17">
            <v>6.8500000000000005E-2</v>
          </cell>
        </row>
        <row r="18">
          <cell r="B18">
            <v>6.5699999999999995E-2</v>
          </cell>
          <cell r="C18">
            <v>6.8699999999999997E-2</v>
          </cell>
          <cell r="D18">
            <v>6.7299999999999999E-2</v>
          </cell>
        </row>
        <row r="19">
          <cell r="B19">
            <v>6.2899999999999998E-2</v>
          </cell>
          <cell r="C19">
            <v>7.3099999999999998E-2</v>
          </cell>
          <cell r="D19">
            <v>6.83E-2</v>
          </cell>
        </row>
        <row r="20">
          <cell r="B20">
            <v>6.0900000000000003E-2</v>
          </cell>
          <cell r="C20">
            <v>7.9899999999999999E-2</v>
          </cell>
          <cell r="D20">
            <v>7.0999999999999994E-2</v>
          </cell>
        </row>
        <row r="21">
          <cell r="B21">
            <v>6.0299999999999999E-2</v>
          </cell>
          <cell r="C21">
            <v>8.7400000000000005E-2</v>
          </cell>
          <cell r="D21">
            <v>7.4399999999999994E-2</v>
          </cell>
        </row>
        <row r="22">
          <cell r="B22">
            <v>5.8500000000000003E-2</v>
          </cell>
          <cell r="C22">
            <v>9.3899999999999997E-2</v>
          </cell>
          <cell r="D22">
            <v>7.6300000000000007E-2</v>
          </cell>
        </row>
        <row r="23">
          <cell r="B23">
            <v>5.0299999999999997E-2</v>
          </cell>
          <cell r="C23">
            <v>7.6300000000000007E-2</v>
          </cell>
          <cell r="D23">
            <v>6.3200000000000006E-2</v>
          </cell>
        </row>
        <row r="24">
          <cell r="B24">
            <v>3.7600000000000001E-2</v>
          </cell>
          <cell r="C24">
            <v>5.7700000000000001E-2</v>
          </cell>
          <cell r="D24">
            <v>4.7800000000000002E-2</v>
          </cell>
        </row>
        <row r="25">
          <cell r="B25">
            <v>2.86E-2</v>
          </cell>
          <cell r="C25">
            <v>4.6899999999999997E-2</v>
          </cell>
          <cell r="D25">
            <v>3.73E-2</v>
          </cell>
        </row>
        <row r="26">
          <cell r="B26">
            <v>2.12E-2</v>
          </cell>
          <cell r="C26">
            <v>3.61E-2</v>
          </cell>
          <cell r="D26">
            <v>2.7900000000000001E-2</v>
          </cell>
        </row>
        <row r="27">
          <cell r="B27">
            <v>1.5100000000000001E-2</v>
          </cell>
          <cell r="C27">
            <v>2.4799999999999999E-2</v>
          </cell>
          <cell r="D27">
            <v>1.9400000000000001E-2</v>
          </cell>
        </row>
        <row r="28">
          <cell r="B28">
            <v>8.9999999999999993E-3</v>
          </cell>
          <cell r="C28">
            <v>1.5100000000000001E-2</v>
          </cell>
          <cell r="D28">
            <v>1.18E-2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9.4000000000000004E-3</v>
          </cell>
          <cell r="D5">
            <v>7.7000000000000002E-3</v>
          </cell>
          <cell r="F5" t="str">
            <v>January</v>
          </cell>
          <cell r="H5">
            <v>0.98</v>
          </cell>
        </row>
        <row r="6">
          <cell r="B6">
            <v>4.1000000000000003E-3</v>
          </cell>
          <cell r="C6">
            <v>6.1000000000000004E-3</v>
          </cell>
          <cell r="D6">
            <v>5.0000000000000001E-3</v>
          </cell>
          <cell r="F6" t="str">
            <v>February</v>
          </cell>
          <cell r="H6">
            <v>1.06</v>
          </cell>
        </row>
        <row r="7">
          <cell r="B7">
            <v>3.8E-3</v>
          </cell>
          <cell r="C7">
            <v>5.0000000000000001E-3</v>
          </cell>
          <cell r="D7">
            <v>4.4000000000000003E-3</v>
          </cell>
          <cell r="F7" t="str">
            <v>March</v>
          </cell>
          <cell r="H7">
            <v>1.0900000000000001</v>
          </cell>
        </row>
        <row r="8">
          <cell r="B8">
            <v>5.1999999999999998E-3</v>
          </cell>
          <cell r="C8">
            <v>3.2000000000000002E-3</v>
          </cell>
          <cell r="D8">
            <v>4.1999999999999997E-3</v>
          </cell>
          <cell r="F8" t="str">
            <v>April</v>
          </cell>
          <cell r="H8">
            <v>1.02</v>
          </cell>
        </row>
        <row r="9">
          <cell r="B9">
            <v>1.09E-2</v>
          </cell>
          <cell r="C9">
            <v>3.5999999999999999E-3</v>
          </cell>
          <cell r="D9">
            <v>7.4999999999999997E-3</v>
          </cell>
          <cell r="F9" t="str">
            <v>May</v>
          </cell>
          <cell r="H9">
            <v>0.98</v>
          </cell>
        </row>
        <row r="10">
          <cell r="B10">
            <v>2.5399999999999999E-2</v>
          </cell>
          <cell r="C10">
            <v>8.6E-3</v>
          </cell>
          <cell r="D10">
            <v>1.7500000000000002E-2</v>
          </cell>
          <cell r="F10" t="str">
            <v>June</v>
          </cell>
          <cell r="H10">
            <v>0.97</v>
          </cell>
        </row>
        <row r="11">
          <cell r="B11">
            <v>6.3500000000000001E-2</v>
          </cell>
          <cell r="C11">
            <v>2.2599999999999999E-2</v>
          </cell>
          <cell r="D11">
            <v>4.41E-2</v>
          </cell>
          <cell r="F11" t="str">
            <v>July</v>
          </cell>
          <cell r="H11">
            <v>0.95</v>
          </cell>
        </row>
        <row r="12">
          <cell r="B12">
            <v>7.4399999999999994E-2</v>
          </cell>
          <cell r="C12">
            <v>4.1599999999999998E-2</v>
          </cell>
          <cell r="D12">
            <v>5.8900000000000001E-2</v>
          </cell>
          <cell r="F12" t="str">
            <v>August</v>
          </cell>
          <cell r="H12">
            <v>0.99</v>
          </cell>
        </row>
        <row r="13">
          <cell r="B13">
            <v>7.3099999999999998E-2</v>
          </cell>
          <cell r="C13">
            <v>4.6800000000000001E-2</v>
          </cell>
          <cell r="D13">
            <v>6.0699999999999997E-2</v>
          </cell>
          <cell r="F13" t="str">
            <v>September</v>
          </cell>
          <cell r="H13">
            <v>0.96</v>
          </cell>
        </row>
        <row r="14">
          <cell r="B14">
            <v>6.6400000000000001E-2</v>
          </cell>
          <cell r="C14">
            <v>4.6800000000000001E-2</v>
          </cell>
          <cell r="D14">
            <v>5.7099999999999998E-2</v>
          </cell>
          <cell r="F14" t="str">
            <v>October</v>
          </cell>
          <cell r="H14">
            <v>0.98</v>
          </cell>
        </row>
        <row r="15">
          <cell r="B15">
            <v>6.6799999999999998E-2</v>
          </cell>
          <cell r="C15">
            <v>4.9500000000000002E-2</v>
          </cell>
          <cell r="D15">
            <v>5.8599999999999999E-2</v>
          </cell>
          <cell r="F15" t="str">
            <v>November</v>
          </cell>
          <cell r="H15">
            <v>1</v>
          </cell>
        </row>
        <row r="16">
          <cell r="B16">
            <v>6.6500000000000004E-2</v>
          </cell>
          <cell r="C16">
            <v>5.6099999999999997E-2</v>
          </cell>
          <cell r="D16">
            <v>6.1600000000000002E-2</v>
          </cell>
          <cell r="F16" t="str">
            <v>December</v>
          </cell>
          <cell r="H16">
            <v>1.02</v>
          </cell>
        </row>
        <row r="17">
          <cell r="B17">
            <v>6.6900000000000001E-2</v>
          </cell>
          <cell r="C17">
            <v>6.3899999999999998E-2</v>
          </cell>
          <cell r="D17">
            <v>6.5500000000000003E-2</v>
          </cell>
        </row>
        <row r="18">
          <cell r="B18">
            <v>6.2300000000000001E-2</v>
          </cell>
          <cell r="C18">
            <v>6.6299999999999998E-2</v>
          </cell>
          <cell r="D18">
            <v>6.4199999999999993E-2</v>
          </cell>
        </row>
        <row r="19">
          <cell r="B19">
            <v>6.25E-2</v>
          </cell>
          <cell r="C19">
            <v>7.1499999999999994E-2</v>
          </cell>
          <cell r="D19">
            <v>6.6799999999999998E-2</v>
          </cell>
        </row>
        <row r="20">
          <cell r="B20">
            <v>6.25E-2</v>
          </cell>
          <cell r="C20">
            <v>8.1900000000000001E-2</v>
          </cell>
          <cell r="D20">
            <v>7.17E-2</v>
          </cell>
        </row>
        <row r="21">
          <cell r="B21">
            <v>6.0400000000000002E-2</v>
          </cell>
          <cell r="C21">
            <v>8.8200000000000001E-2</v>
          </cell>
          <cell r="D21">
            <v>7.3599999999999999E-2</v>
          </cell>
        </row>
        <row r="22">
          <cell r="B22">
            <v>5.7500000000000002E-2</v>
          </cell>
          <cell r="C22">
            <v>9.0200000000000002E-2</v>
          </cell>
          <cell r="D22">
            <v>7.2999999999999995E-2</v>
          </cell>
        </row>
        <row r="23">
          <cell r="B23">
            <v>4.7E-2</v>
          </cell>
          <cell r="C23">
            <v>7.0900000000000005E-2</v>
          </cell>
          <cell r="D23">
            <v>5.8299999999999998E-2</v>
          </cell>
        </row>
        <row r="24">
          <cell r="B24">
            <v>3.56E-2</v>
          </cell>
          <cell r="C24">
            <v>5.2400000000000002E-2</v>
          </cell>
          <cell r="D24">
            <v>4.36E-2</v>
          </cell>
        </row>
        <row r="25">
          <cell r="B25">
            <v>2.7799999999999998E-2</v>
          </cell>
          <cell r="C25">
            <v>4.24E-2</v>
          </cell>
          <cell r="D25">
            <v>3.4700000000000002E-2</v>
          </cell>
        </row>
        <row r="26">
          <cell r="B26">
            <v>2.3099999999999999E-2</v>
          </cell>
          <cell r="C26">
            <v>3.5000000000000003E-2</v>
          </cell>
          <cell r="D26">
            <v>2.8799999999999999E-2</v>
          </cell>
        </row>
        <row r="27">
          <cell r="B27">
            <v>1.6899999999999998E-2</v>
          </cell>
          <cell r="C27">
            <v>2.3300000000000001E-2</v>
          </cell>
          <cell r="D27">
            <v>0.02</v>
          </cell>
        </row>
        <row r="28">
          <cell r="B28">
            <v>1.09E-2</v>
          </cell>
          <cell r="C28">
            <v>1.46E-2</v>
          </cell>
          <cell r="D28">
            <v>1.2699999999999999E-2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9.4000000000000004E-3</v>
          </cell>
          <cell r="D5">
            <v>7.7000000000000002E-3</v>
          </cell>
          <cell r="F5" t="str">
            <v>January</v>
          </cell>
          <cell r="H5">
            <v>1</v>
          </cell>
        </row>
        <row r="6">
          <cell r="B6">
            <v>4.1000000000000003E-3</v>
          </cell>
          <cell r="C6">
            <v>6.0000000000000001E-3</v>
          </cell>
          <cell r="D6">
            <v>5.0000000000000001E-3</v>
          </cell>
          <cell r="F6" t="str">
            <v>February</v>
          </cell>
          <cell r="H6">
            <v>1.07</v>
          </cell>
        </row>
        <row r="7">
          <cell r="B7">
            <v>3.7000000000000002E-3</v>
          </cell>
          <cell r="C7">
            <v>5.0000000000000001E-3</v>
          </cell>
          <cell r="D7">
            <v>4.3E-3</v>
          </cell>
          <cell r="F7" t="str">
            <v>March</v>
          </cell>
          <cell r="H7">
            <v>1.0900000000000001</v>
          </cell>
        </row>
        <row r="8">
          <cell r="B8">
            <v>5.1999999999999998E-3</v>
          </cell>
          <cell r="C8">
            <v>3.0999999999999999E-3</v>
          </cell>
          <cell r="D8">
            <v>4.1999999999999997E-3</v>
          </cell>
          <cell r="F8" t="str">
            <v>April</v>
          </cell>
          <cell r="H8">
            <v>1.01</v>
          </cell>
        </row>
        <row r="9">
          <cell r="B9">
            <v>1.12E-2</v>
          </cell>
          <cell r="C9">
            <v>3.5000000000000001E-3</v>
          </cell>
          <cell r="D9">
            <v>7.6E-3</v>
          </cell>
          <cell r="F9" t="str">
            <v>May</v>
          </cell>
          <cell r="H9">
            <v>1.01</v>
          </cell>
        </row>
        <row r="10">
          <cell r="B10">
            <v>2.58E-2</v>
          </cell>
          <cell r="C10">
            <v>8.3000000000000001E-3</v>
          </cell>
          <cell r="D10">
            <v>1.7600000000000001E-2</v>
          </cell>
          <cell r="F10" t="str">
            <v>June</v>
          </cell>
          <cell r="H10">
            <v>0.9</v>
          </cell>
        </row>
        <row r="11">
          <cell r="B11">
            <v>6.3299999999999995E-2</v>
          </cell>
          <cell r="C11">
            <v>2.29E-2</v>
          </cell>
          <cell r="D11">
            <v>4.4200000000000003E-2</v>
          </cell>
          <cell r="F11" t="str">
            <v>July</v>
          </cell>
          <cell r="H11">
            <v>0.94</v>
          </cell>
        </row>
        <row r="12">
          <cell r="B12">
            <v>7.22E-2</v>
          </cell>
          <cell r="C12">
            <v>4.19E-2</v>
          </cell>
          <cell r="D12">
            <v>5.79E-2</v>
          </cell>
          <cell r="F12" t="str">
            <v>August</v>
          </cell>
          <cell r="H12">
            <v>0.98</v>
          </cell>
        </row>
        <row r="13">
          <cell r="B13">
            <v>7.2900000000000006E-2</v>
          </cell>
          <cell r="C13">
            <v>4.7699999999999999E-2</v>
          </cell>
          <cell r="D13">
            <v>6.0999999999999999E-2</v>
          </cell>
          <cell r="F13" t="str">
            <v>September</v>
          </cell>
          <cell r="H13">
            <v>0.89</v>
          </cell>
        </row>
        <row r="14">
          <cell r="B14">
            <v>6.6100000000000006E-2</v>
          </cell>
          <cell r="C14">
            <v>4.7800000000000002E-2</v>
          </cell>
          <cell r="D14">
            <v>5.74E-2</v>
          </cell>
          <cell r="F14" t="str">
            <v>October</v>
          </cell>
          <cell r="H14">
            <v>1.03</v>
          </cell>
        </row>
        <row r="15">
          <cell r="B15">
            <v>6.6900000000000001E-2</v>
          </cell>
          <cell r="C15">
            <v>5.0099999999999999E-2</v>
          </cell>
          <cell r="D15">
            <v>5.8900000000000001E-2</v>
          </cell>
          <cell r="F15" t="str">
            <v>November</v>
          </cell>
          <cell r="H15">
            <v>1.03</v>
          </cell>
        </row>
        <row r="16">
          <cell r="B16">
            <v>6.6400000000000001E-2</v>
          </cell>
          <cell r="C16">
            <v>5.6500000000000002E-2</v>
          </cell>
          <cell r="D16">
            <v>6.1699999999999998E-2</v>
          </cell>
          <cell r="F16" t="str">
            <v>December</v>
          </cell>
          <cell r="H16">
            <v>1.04</v>
          </cell>
        </row>
        <row r="17">
          <cell r="B17">
            <v>6.7100000000000007E-2</v>
          </cell>
          <cell r="C17">
            <v>6.3700000000000007E-2</v>
          </cell>
          <cell r="D17">
            <v>6.5500000000000003E-2</v>
          </cell>
        </row>
        <row r="18">
          <cell r="B18">
            <v>6.2600000000000003E-2</v>
          </cell>
          <cell r="C18">
            <v>6.6299999999999998E-2</v>
          </cell>
          <cell r="D18">
            <v>6.4399999999999999E-2</v>
          </cell>
        </row>
        <row r="19">
          <cell r="B19">
            <v>6.3E-2</v>
          </cell>
          <cell r="C19">
            <v>7.2400000000000006E-2</v>
          </cell>
          <cell r="D19">
            <v>6.7500000000000004E-2</v>
          </cell>
        </row>
        <row r="20">
          <cell r="B20">
            <v>6.2300000000000001E-2</v>
          </cell>
          <cell r="C20">
            <v>8.1299999999999997E-2</v>
          </cell>
          <cell r="D20">
            <v>7.1300000000000002E-2</v>
          </cell>
        </row>
        <row r="21">
          <cell r="B21">
            <v>6.0999999999999999E-2</v>
          </cell>
          <cell r="C21">
            <v>8.7499999999999994E-2</v>
          </cell>
          <cell r="D21">
            <v>7.3599999999999999E-2</v>
          </cell>
        </row>
        <row r="22">
          <cell r="B22">
            <v>5.7200000000000001E-2</v>
          </cell>
          <cell r="C22">
            <v>8.8099999999999998E-2</v>
          </cell>
          <cell r="D22">
            <v>7.1800000000000003E-2</v>
          </cell>
        </row>
        <row r="23">
          <cell r="B23">
            <v>4.7399999999999998E-2</v>
          </cell>
          <cell r="C23">
            <v>7.0999999999999994E-2</v>
          </cell>
          <cell r="D23">
            <v>5.8599999999999999E-2</v>
          </cell>
        </row>
        <row r="24">
          <cell r="B24">
            <v>3.5499999999999997E-2</v>
          </cell>
          <cell r="C24">
            <v>5.2699999999999997E-2</v>
          </cell>
          <cell r="D24">
            <v>4.3700000000000003E-2</v>
          </cell>
        </row>
        <row r="25">
          <cell r="B25">
            <v>2.81E-2</v>
          </cell>
          <cell r="C25">
            <v>4.2299999999999997E-2</v>
          </cell>
          <cell r="D25">
            <v>3.4799999999999998E-2</v>
          </cell>
        </row>
        <row r="26">
          <cell r="B26">
            <v>2.3800000000000002E-2</v>
          </cell>
          <cell r="C26">
            <v>3.4799999999999998E-2</v>
          </cell>
          <cell r="D26">
            <v>2.9000000000000001E-2</v>
          </cell>
        </row>
        <row r="27">
          <cell r="B27">
            <v>1.7000000000000001E-2</v>
          </cell>
          <cell r="C27">
            <v>2.2800000000000001E-2</v>
          </cell>
          <cell r="D27">
            <v>1.9699999999999999E-2</v>
          </cell>
        </row>
        <row r="28">
          <cell r="B28">
            <v>1.11E-2</v>
          </cell>
          <cell r="C28">
            <v>1.49E-2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6.4999999999999997E-3</v>
          </cell>
          <cell r="D5">
            <v>6.1999999999999998E-3</v>
          </cell>
          <cell r="F5" t="str">
            <v>January</v>
          </cell>
          <cell r="H5">
            <v>1.03</v>
          </cell>
        </row>
        <row r="6">
          <cell r="B6">
            <v>3.0999999999999999E-3</v>
          </cell>
          <cell r="C6">
            <v>3.8999999999999998E-3</v>
          </cell>
          <cell r="D6">
            <v>3.5000000000000001E-3</v>
          </cell>
          <cell r="F6" t="str">
            <v>February</v>
          </cell>
          <cell r="H6">
            <v>1.2</v>
          </cell>
        </row>
        <row r="7">
          <cell r="B7">
            <v>2.3999999999999998E-3</v>
          </cell>
          <cell r="C7">
            <v>3.0000000000000001E-3</v>
          </cell>
          <cell r="D7">
            <v>2.7000000000000001E-3</v>
          </cell>
          <cell r="F7" t="str">
            <v>March</v>
          </cell>
          <cell r="H7">
            <v>1.22</v>
          </cell>
        </row>
        <row r="8">
          <cell r="B8">
            <v>2.5999999999999999E-3</v>
          </cell>
          <cell r="C8">
            <v>2.3E-3</v>
          </cell>
          <cell r="D8">
            <v>2.5000000000000001E-3</v>
          </cell>
          <cell r="F8" t="str">
            <v>April</v>
          </cell>
          <cell r="H8">
            <v>1.07</v>
          </cell>
        </row>
        <row r="9">
          <cell r="B9">
            <v>5.3E-3</v>
          </cell>
          <cell r="C9">
            <v>4.4000000000000003E-3</v>
          </cell>
          <cell r="D9">
            <v>4.7999999999999996E-3</v>
          </cell>
          <cell r="F9" t="str">
            <v>May</v>
          </cell>
          <cell r="H9">
            <v>0.93</v>
          </cell>
        </row>
        <row r="10">
          <cell r="B10">
            <v>1.12E-2</v>
          </cell>
          <cell r="C10">
            <v>1.3599999999999999E-2</v>
          </cell>
          <cell r="D10">
            <v>1.24E-2</v>
          </cell>
          <cell r="F10" t="str">
            <v>June</v>
          </cell>
          <cell r="H10">
            <v>0.87</v>
          </cell>
        </row>
        <row r="11">
          <cell r="B11">
            <v>2.81E-2</v>
          </cell>
          <cell r="C11">
            <v>3.7699999999999997E-2</v>
          </cell>
          <cell r="D11">
            <v>3.2899999999999999E-2</v>
          </cell>
          <cell r="F11" t="str">
            <v>July</v>
          </cell>
          <cell r="H11">
            <v>0.86</v>
          </cell>
        </row>
        <row r="12">
          <cell r="B12">
            <v>4.5900000000000003E-2</v>
          </cell>
          <cell r="C12">
            <v>6.3E-2</v>
          </cell>
          <cell r="D12">
            <v>5.45E-2</v>
          </cell>
          <cell r="F12" t="str">
            <v>August</v>
          </cell>
          <cell r="H12">
            <v>0.89</v>
          </cell>
        </row>
        <row r="13">
          <cell r="B13">
            <v>4.99E-2</v>
          </cell>
          <cell r="C13">
            <v>6.93E-2</v>
          </cell>
          <cell r="D13">
            <v>5.9700000000000003E-2</v>
          </cell>
          <cell r="F13" t="str">
            <v>September</v>
          </cell>
          <cell r="H13">
            <v>0.91</v>
          </cell>
        </row>
        <row r="14">
          <cell r="B14">
            <v>5.1799999999999999E-2</v>
          </cell>
          <cell r="C14">
            <v>5.9799999999999999E-2</v>
          </cell>
          <cell r="D14">
            <v>5.5899999999999998E-2</v>
          </cell>
          <cell r="F14" t="str">
            <v>October</v>
          </cell>
          <cell r="H14">
            <v>0.96</v>
          </cell>
        </row>
        <row r="15">
          <cell r="B15">
            <v>6.0100000000000001E-2</v>
          </cell>
          <cell r="C15">
            <v>0.06</v>
          </cell>
          <cell r="D15">
            <v>0.06</v>
          </cell>
          <cell r="F15" t="str">
            <v>November</v>
          </cell>
          <cell r="H15">
            <v>0.98</v>
          </cell>
        </row>
        <row r="16">
          <cell r="B16">
            <v>6.6000000000000003E-2</v>
          </cell>
          <cell r="C16">
            <v>6.5199999999999994E-2</v>
          </cell>
          <cell r="D16">
            <v>6.5600000000000006E-2</v>
          </cell>
          <cell r="F16" t="str">
            <v>December</v>
          </cell>
          <cell r="H16">
            <v>1.01</v>
          </cell>
        </row>
        <row r="17">
          <cell r="B17">
            <v>7.0499999999999993E-2</v>
          </cell>
          <cell r="C17">
            <v>7.0099999999999996E-2</v>
          </cell>
          <cell r="D17">
            <v>7.0300000000000001E-2</v>
          </cell>
        </row>
        <row r="18">
          <cell r="B18">
            <v>7.1800000000000003E-2</v>
          </cell>
          <cell r="C18">
            <v>7.0900000000000005E-2</v>
          </cell>
          <cell r="D18">
            <v>7.1400000000000005E-2</v>
          </cell>
        </row>
        <row r="19">
          <cell r="B19">
            <v>7.3499999999999996E-2</v>
          </cell>
          <cell r="C19">
            <v>7.1499999999999994E-2</v>
          </cell>
          <cell r="D19">
            <v>7.2700000000000001E-2</v>
          </cell>
        </row>
        <row r="20">
          <cell r="B20">
            <v>7.7700000000000005E-2</v>
          </cell>
          <cell r="C20">
            <v>7.0499999999999993E-2</v>
          </cell>
          <cell r="D20">
            <v>7.4200000000000002E-2</v>
          </cell>
        </row>
        <row r="21">
          <cell r="B21">
            <v>8.2900000000000001E-2</v>
          </cell>
          <cell r="C21">
            <v>7.1499999999999994E-2</v>
          </cell>
          <cell r="D21">
            <v>7.7100000000000002E-2</v>
          </cell>
        </row>
        <row r="22">
          <cell r="B22">
            <v>8.6900000000000005E-2</v>
          </cell>
          <cell r="C22">
            <v>7.1999999999999995E-2</v>
          </cell>
          <cell r="D22">
            <v>7.9200000000000007E-2</v>
          </cell>
        </row>
        <row r="23">
          <cell r="B23">
            <v>6.6900000000000001E-2</v>
          </cell>
          <cell r="C23">
            <v>5.8299999999999998E-2</v>
          </cell>
          <cell r="D23">
            <v>6.25E-2</v>
          </cell>
        </row>
        <row r="24">
          <cell r="B24">
            <v>4.5699999999999998E-2</v>
          </cell>
          <cell r="C24">
            <v>4.1500000000000002E-2</v>
          </cell>
          <cell r="D24">
            <v>4.36E-2</v>
          </cell>
        </row>
        <row r="25">
          <cell r="B25">
            <v>3.49E-2</v>
          </cell>
          <cell r="C25">
            <v>3.1E-2</v>
          </cell>
          <cell r="D25">
            <v>3.2899999999999999E-2</v>
          </cell>
        </row>
        <row r="26">
          <cell r="B26">
            <v>2.8000000000000001E-2</v>
          </cell>
          <cell r="C26">
            <v>2.5600000000000001E-2</v>
          </cell>
          <cell r="D26">
            <v>2.6700000000000002E-2</v>
          </cell>
        </row>
        <row r="27">
          <cell r="B27">
            <v>1.84E-2</v>
          </cell>
          <cell r="C27">
            <v>1.7899999999999999E-2</v>
          </cell>
          <cell r="D27">
            <v>1.8100000000000002E-2</v>
          </cell>
        </row>
        <row r="28">
          <cell r="B28">
            <v>1.06E-2</v>
          </cell>
          <cell r="C28">
            <v>1.0699999999999999E-2</v>
          </cell>
          <cell r="D28">
            <v>1.0699999999999999E-2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6.3E-3</v>
          </cell>
          <cell r="D5">
            <v>5.8999999999999999E-3</v>
          </cell>
          <cell r="F5" t="str">
            <v>January</v>
          </cell>
          <cell r="H5">
            <v>1.03</v>
          </cell>
        </row>
        <row r="6">
          <cell r="B6">
            <v>3.0000000000000001E-3</v>
          </cell>
          <cell r="C6">
            <v>3.7000000000000002E-3</v>
          </cell>
          <cell r="D6">
            <v>3.3E-3</v>
          </cell>
          <cell r="F6" t="str">
            <v>February</v>
          </cell>
          <cell r="H6">
            <v>1.1100000000000001</v>
          </cell>
        </row>
        <row r="7">
          <cell r="B7">
            <v>2.0999999999999999E-3</v>
          </cell>
          <cell r="C7">
            <v>2.5999999999999999E-3</v>
          </cell>
          <cell r="D7">
            <v>2.3999999999999998E-3</v>
          </cell>
          <cell r="F7" t="str">
            <v>March</v>
          </cell>
          <cell r="H7">
            <v>1.1499999999999999</v>
          </cell>
        </row>
        <row r="8">
          <cell r="B8">
            <v>2.3E-3</v>
          </cell>
          <cell r="C8">
            <v>2.3E-3</v>
          </cell>
          <cell r="D8">
            <v>2.3E-3</v>
          </cell>
          <cell r="F8" t="str">
            <v>April</v>
          </cell>
          <cell r="H8">
            <v>1.07</v>
          </cell>
        </row>
        <row r="9">
          <cell r="B9">
            <v>5.4000000000000003E-3</v>
          </cell>
          <cell r="C9">
            <v>4.5999999999999999E-3</v>
          </cell>
          <cell r="D9">
            <v>5.0000000000000001E-3</v>
          </cell>
          <cell r="F9" t="str">
            <v>May</v>
          </cell>
          <cell r="H9">
            <v>0.96</v>
          </cell>
        </row>
        <row r="10">
          <cell r="B10">
            <v>1.23E-2</v>
          </cell>
          <cell r="C10">
            <v>1.49E-2</v>
          </cell>
          <cell r="D10">
            <v>1.3599999999999999E-2</v>
          </cell>
          <cell r="F10" t="str">
            <v>June</v>
          </cell>
          <cell r="H10">
            <v>0.88</v>
          </cell>
        </row>
        <row r="11">
          <cell r="B11">
            <v>2.9100000000000001E-2</v>
          </cell>
          <cell r="C11">
            <v>4.0399999999999998E-2</v>
          </cell>
          <cell r="D11">
            <v>3.4799999999999998E-2</v>
          </cell>
          <cell r="F11" t="str">
            <v>July</v>
          </cell>
          <cell r="H11">
            <v>0.9</v>
          </cell>
        </row>
        <row r="12">
          <cell r="B12">
            <v>4.6699999999999998E-2</v>
          </cell>
          <cell r="C12">
            <v>6.1600000000000002E-2</v>
          </cell>
          <cell r="D12">
            <v>5.4100000000000002E-2</v>
          </cell>
          <cell r="F12" t="str">
            <v>August</v>
          </cell>
          <cell r="H12">
            <v>0.9</v>
          </cell>
        </row>
        <row r="13">
          <cell r="B13">
            <v>5.0700000000000002E-2</v>
          </cell>
          <cell r="C13">
            <v>6.9699999999999998E-2</v>
          </cell>
          <cell r="D13">
            <v>6.0199999999999997E-2</v>
          </cell>
          <cell r="F13" t="str">
            <v>September</v>
          </cell>
          <cell r="H13">
            <v>0.89</v>
          </cell>
        </row>
        <row r="14">
          <cell r="B14">
            <v>5.2699999999999997E-2</v>
          </cell>
          <cell r="C14">
            <v>6.1100000000000002E-2</v>
          </cell>
          <cell r="D14">
            <v>5.6899999999999999E-2</v>
          </cell>
          <cell r="F14" t="str">
            <v>October</v>
          </cell>
          <cell r="H14">
            <v>1.05</v>
          </cell>
        </row>
        <row r="15">
          <cell r="B15">
            <v>0.06</v>
          </cell>
          <cell r="C15">
            <v>6.0400000000000002E-2</v>
          </cell>
          <cell r="D15">
            <v>6.0199999999999997E-2</v>
          </cell>
          <cell r="F15" t="str">
            <v>November</v>
          </cell>
          <cell r="H15">
            <v>1.08</v>
          </cell>
        </row>
        <row r="16">
          <cell r="B16">
            <v>6.6299999999999998E-2</v>
          </cell>
          <cell r="C16">
            <v>6.5600000000000006E-2</v>
          </cell>
          <cell r="D16">
            <v>6.6000000000000003E-2</v>
          </cell>
          <cell r="F16" t="str">
            <v>December</v>
          </cell>
          <cell r="H16">
            <v>1.1000000000000001</v>
          </cell>
        </row>
        <row r="17">
          <cell r="B17">
            <v>7.0099999999999996E-2</v>
          </cell>
          <cell r="C17">
            <v>6.9500000000000006E-2</v>
          </cell>
          <cell r="D17">
            <v>6.9800000000000001E-2</v>
          </cell>
        </row>
        <row r="18">
          <cell r="B18">
            <v>7.1400000000000005E-2</v>
          </cell>
          <cell r="C18">
            <v>7.0999999999999994E-2</v>
          </cell>
          <cell r="D18">
            <v>7.1199999999999999E-2</v>
          </cell>
        </row>
        <row r="19">
          <cell r="B19">
            <v>7.3999999999999996E-2</v>
          </cell>
          <cell r="C19">
            <v>7.1300000000000002E-2</v>
          </cell>
          <cell r="D19">
            <v>7.2700000000000001E-2</v>
          </cell>
        </row>
        <row r="20">
          <cell r="B20">
            <v>7.9299999999999995E-2</v>
          </cell>
          <cell r="C20">
            <v>7.1099999999999997E-2</v>
          </cell>
          <cell r="D20">
            <v>7.51E-2</v>
          </cell>
        </row>
        <row r="21">
          <cell r="B21">
            <v>8.2500000000000004E-2</v>
          </cell>
          <cell r="C21">
            <v>7.0900000000000005E-2</v>
          </cell>
          <cell r="D21">
            <v>7.6600000000000001E-2</v>
          </cell>
        </row>
        <row r="22">
          <cell r="B22">
            <v>8.5500000000000007E-2</v>
          </cell>
          <cell r="C22">
            <v>7.0300000000000001E-2</v>
          </cell>
          <cell r="D22">
            <v>7.7899999999999997E-2</v>
          </cell>
        </row>
        <row r="23">
          <cell r="B23">
            <v>6.59E-2</v>
          </cell>
          <cell r="C23">
            <v>5.7599999999999998E-2</v>
          </cell>
          <cell r="D23">
            <v>6.1699999999999998E-2</v>
          </cell>
        </row>
        <row r="24">
          <cell r="B24">
            <v>4.4699999999999997E-2</v>
          </cell>
          <cell r="C24">
            <v>4.1399999999999999E-2</v>
          </cell>
          <cell r="D24">
            <v>4.2999999999999997E-2</v>
          </cell>
        </row>
        <row r="25">
          <cell r="B25">
            <v>3.4599999999999999E-2</v>
          </cell>
          <cell r="C25">
            <v>3.1099999999999999E-2</v>
          </cell>
          <cell r="D25">
            <v>3.2800000000000003E-2</v>
          </cell>
        </row>
        <row r="26">
          <cell r="B26">
            <v>2.7300000000000001E-2</v>
          </cell>
          <cell r="C26">
            <v>2.5100000000000001E-2</v>
          </cell>
          <cell r="D26">
            <v>2.6200000000000001E-2</v>
          </cell>
        </row>
        <row r="27">
          <cell r="B27">
            <v>1.83E-2</v>
          </cell>
          <cell r="C27">
            <v>1.7299999999999999E-2</v>
          </cell>
          <cell r="D27">
            <v>1.78E-2</v>
          </cell>
        </row>
        <row r="28">
          <cell r="B28">
            <v>1.04E-2</v>
          </cell>
          <cell r="C28">
            <v>1.03E-2</v>
          </cell>
          <cell r="D28">
            <v>1.04E-2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4.4999999999999997E-3</v>
          </cell>
          <cell r="D5">
            <v>4.8999999999999998E-3</v>
          </cell>
          <cell r="F5" t="str">
            <v>January</v>
          </cell>
          <cell r="H5">
            <v>1.1100000000000001</v>
          </cell>
        </row>
        <row r="6">
          <cell r="B6">
            <v>3.2000000000000002E-3</v>
          </cell>
          <cell r="C6">
            <v>2.8999999999999998E-3</v>
          </cell>
          <cell r="D6">
            <v>3.0999999999999999E-3</v>
          </cell>
          <cell r="F6" t="str">
            <v>February</v>
          </cell>
          <cell r="H6">
            <v>1.19</v>
          </cell>
        </row>
        <row r="7">
          <cell r="B7">
            <v>2.3E-3</v>
          </cell>
          <cell r="C7">
            <v>2E-3</v>
          </cell>
          <cell r="D7">
            <v>2.2000000000000001E-3</v>
          </cell>
          <cell r="F7" t="str">
            <v>March</v>
          </cell>
          <cell r="H7">
            <v>1.22</v>
          </cell>
        </row>
        <row r="8">
          <cell r="B8">
            <v>1.6000000000000001E-3</v>
          </cell>
          <cell r="C8">
            <v>1.6000000000000001E-3</v>
          </cell>
          <cell r="D8">
            <v>1.6000000000000001E-3</v>
          </cell>
          <cell r="F8" t="str">
            <v>April</v>
          </cell>
          <cell r="H8">
            <v>1.0900000000000001</v>
          </cell>
        </row>
        <row r="9">
          <cell r="B9">
            <v>2.5999999999999999E-3</v>
          </cell>
          <cell r="C9">
            <v>3.5999999999999999E-3</v>
          </cell>
          <cell r="D9">
            <v>3.0999999999999999E-3</v>
          </cell>
          <cell r="F9" t="str">
            <v>May</v>
          </cell>
          <cell r="H9">
            <v>0.94</v>
          </cell>
        </row>
        <row r="10">
          <cell r="B10">
            <v>6.6E-3</v>
          </cell>
          <cell r="C10">
            <v>1.32E-2</v>
          </cell>
          <cell r="D10">
            <v>9.7999999999999997E-3</v>
          </cell>
          <cell r="F10" t="str">
            <v>June</v>
          </cell>
          <cell r="H10">
            <v>0.88</v>
          </cell>
        </row>
        <row r="11">
          <cell r="B11">
            <v>1.8200000000000001E-2</v>
          </cell>
          <cell r="C11">
            <v>6.1800000000000001E-2</v>
          </cell>
          <cell r="D11">
            <v>3.9E-2</v>
          </cell>
          <cell r="F11" t="str">
            <v>July</v>
          </cell>
          <cell r="H11">
            <v>0.83</v>
          </cell>
        </row>
        <row r="12">
          <cell r="B12">
            <v>3.7499999999999999E-2</v>
          </cell>
          <cell r="C12">
            <v>8.5900000000000004E-2</v>
          </cell>
          <cell r="D12">
            <v>6.0600000000000001E-2</v>
          </cell>
          <cell r="F12" t="str">
            <v>August</v>
          </cell>
          <cell r="H12">
            <v>0.88</v>
          </cell>
        </row>
        <row r="13">
          <cell r="B13">
            <v>5.16E-2</v>
          </cell>
          <cell r="C13">
            <v>8.6699999999999999E-2</v>
          </cell>
          <cell r="D13">
            <v>6.83E-2</v>
          </cell>
          <cell r="F13" t="str">
            <v>September</v>
          </cell>
          <cell r="H13">
            <v>0.88</v>
          </cell>
        </row>
        <row r="14">
          <cell r="B14">
            <v>5.5399999999999998E-2</v>
          </cell>
          <cell r="C14">
            <v>7.1900000000000006E-2</v>
          </cell>
          <cell r="D14">
            <v>6.3299999999999995E-2</v>
          </cell>
          <cell r="F14" t="str">
            <v>October</v>
          </cell>
          <cell r="H14">
            <v>0.93</v>
          </cell>
        </row>
        <row r="15">
          <cell r="B15">
            <v>6.0100000000000001E-2</v>
          </cell>
          <cell r="C15">
            <v>6.83E-2</v>
          </cell>
          <cell r="D15">
            <v>6.4000000000000001E-2</v>
          </cell>
          <cell r="F15" t="str">
            <v>November</v>
          </cell>
          <cell r="H15">
            <v>1.03</v>
          </cell>
        </row>
        <row r="16">
          <cell r="B16">
            <v>6.8699999999999997E-2</v>
          </cell>
          <cell r="C16">
            <v>7.0400000000000004E-2</v>
          </cell>
          <cell r="D16">
            <v>6.9500000000000006E-2</v>
          </cell>
          <cell r="F16" t="str">
            <v>December</v>
          </cell>
          <cell r="H16">
            <v>1.03</v>
          </cell>
        </row>
        <row r="17">
          <cell r="B17">
            <v>7.1999999999999995E-2</v>
          </cell>
          <cell r="C17">
            <v>7.3499999999999996E-2</v>
          </cell>
          <cell r="D17">
            <v>7.2700000000000001E-2</v>
          </cell>
        </row>
        <row r="18">
          <cell r="B18">
            <v>7.0300000000000001E-2</v>
          </cell>
          <cell r="C18">
            <v>6.83E-2</v>
          </cell>
          <cell r="D18">
            <v>6.93E-2</v>
          </cell>
        </row>
        <row r="19">
          <cell r="B19">
            <v>7.2800000000000004E-2</v>
          </cell>
          <cell r="C19">
            <v>6.6699999999999995E-2</v>
          </cell>
          <cell r="D19">
            <v>6.9900000000000004E-2</v>
          </cell>
        </row>
        <row r="20">
          <cell r="B20">
            <v>9.2200000000000004E-2</v>
          </cell>
          <cell r="C20">
            <v>6.6199999999999995E-2</v>
          </cell>
          <cell r="D20">
            <v>7.9799999999999996E-2</v>
          </cell>
        </row>
        <row r="21">
          <cell r="B21">
            <v>0.1023</v>
          </cell>
          <cell r="C21">
            <v>6.2899999999999998E-2</v>
          </cell>
          <cell r="D21">
            <v>8.3500000000000005E-2</v>
          </cell>
        </row>
        <row r="22">
          <cell r="B22">
            <v>9.4399999999999998E-2</v>
          </cell>
          <cell r="C22">
            <v>5.62E-2</v>
          </cell>
          <cell r="D22">
            <v>7.6100000000000001E-2</v>
          </cell>
        </row>
        <row r="23">
          <cell r="B23">
            <v>5.62E-2</v>
          </cell>
          <cell r="C23">
            <v>4.36E-2</v>
          </cell>
          <cell r="D23">
            <v>5.0200000000000002E-2</v>
          </cell>
        </row>
        <row r="24">
          <cell r="B24">
            <v>3.9800000000000002E-2</v>
          </cell>
          <cell r="C24">
            <v>3.0099999999999998E-2</v>
          </cell>
          <cell r="D24">
            <v>3.5200000000000002E-2</v>
          </cell>
        </row>
        <row r="25">
          <cell r="B25">
            <v>3.2099999999999997E-2</v>
          </cell>
          <cell r="C25">
            <v>2.12E-2</v>
          </cell>
          <cell r="D25">
            <v>2.69E-2</v>
          </cell>
        </row>
        <row r="26">
          <cell r="B26">
            <v>2.5999999999999999E-2</v>
          </cell>
          <cell r="C26">
            <v>1.8200000000000001E-2</v>
          </cell>
          <cell r="D26">
            <v>2.23E-2</v>
          </cell>
        </row>
        <row r="27">
          <cell r="B27">
            <v>1.8100000000000002E-2</v>
          </cell>
          <cell r="C27">
            <v>1.2999999999999999E-2</v>
          </cell>
          <cell r="D27">
            <v>1.5699999999999999E-2</v>
          </cell>
        </row>
        <row r="28">
          <cell r="B28">
            <v>1.0800000000000001E-2</v>
          </cell>
          <cell r="C28">
            <v>7.7000000000000002E-3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4.3E-3</v>
          </cell>
          <cell r="D5">
            <v>4.7000000000000002E-3</v>
          </cell>
          <cell r="F5" t="str">
            <v>January</v>
          </cell>
          <cell r="H5">
            <v>1.0900000000000001</v>
          </cell>
        </row>
        <row r="6">
          <cell r="B6">
            <v>3.3999999999999998E-3</v>
          </cell>
          <cell r="C6">
            <v>2.8E-3</v>
          </cell>
          <cell r="D6">
            <v>3.0999999999999999E-3</v>
          </cell>
          <cell r="F6" t="str">
            <v>February</v>
          </cell>
          <cell r="H6">
            <v>1.1499999999999999</v>
          </cell>
        </row>
        <row r="7">
          <cell r="B7">
            <v>2.3E-3</v>
          </cell>
          <cell r="C7">
            <v>2.2000000000000001E-3</v>
          </cell>
          <cell r="D7">
            <v>2.2000000000000001E-3</v>
          </cell>
          <cell r="F7" t="str">
            <v>March</v>
          </cell>
          <cell r="H7">
            <v>1.19</v>
          </cell>
        </row>
        <row r="8">
          <cell r="B8">
            <v>1.6000000000000001E-3</v>
          </cell>
          <cell r="C8">
            <v>1.6999999999999999E-3</v>
          </cell>
          <cell r="D8">
            <v>1.6999999999999999E-3</v>
          </cell>
          <cell r="F8" t="str">
            <v>April</v>
          </cell>
          <cell r="H8">
            <v>1.05</v>
          </cell>
        </row>
        <row r="9">
          <cell r="B9">
            <v>2.8999999999999998E-3</v>
          </cell>
          <cell r="C9">
            <v>3.8E-3</v>
          </cell>
          <cell r="D9">
            <v>3.3E-3</v>
          </cell>
          <cell r="F9" t="str">
            <v>May</v>
          </cell>
          <cell r="H9">
            <v>0.96</v>
          </cell>
        </row>
        <row r="10">
          <cell r="B10">
            <v>7.1000000000000004E-3</v>
          </cell>
          <cell r="C10">
            <v>1.3599999999999999E-2</v>
          </cell>
          <cell r="D10">
            <v>1.0200000000000001E-2</v>
          </cell>
          <cell r="F10" t="str">
            <v>June</v>
          </cell>
          <cell r="H10">
            <v>0.87</v>
          </cell>
        </row>
        <row r="11">
          <cell r="B11">
            <v>1.84E-2</v>
          </cell>
          <cell r="C11">
            <v>6.1400000000000003E-2</v>
          </cell>
          <cell r="D11">
            <v>3.9E-2</v>
          </cell>
          <cell r="F11" t="str">
            <v>July</v>
          </cell>
          <cell r="H11">
            <v>0.83</v>
          </cell>
        </row>
        <row r="12">
          <cell r="B12">
            <v>3.8300000000000001E-2</v>
          </cell>
          <cell r="C12">
            <v>8.6199999999999999E-2</v>
          </cell>
          <cell r="D12">
            <v>6.1199999999999997E-2</v>
          </cell>
          <cell r="F12" t="str">
            <v>August</v>
          </cell>
          <cell r="H12">
            <v>0.91</v>
          </cell>
        </row>
        <row r="13">
          <cell r="B13">
            <v>5.1400000000000001E-2</v>
          </cell>
          <cell r="C13">
            <v>8.6499999999999994E-2</v>
          </cell>
          <cell r="D13">
            <v>6.8199999999999997E-2</v>
          </cell>
          <cell r="F13" t="str">
            <v>September</v>
          </cell>
          <cell r="H13">
            <v>0.8</v>
          </cell>
        </row>
        <row r="14">
          <cell r="B14">
            <v>5.4300000000000001E-2</v>
          </cell>
          <cell r="C14">
            <v>7.3099999999999998E-2</v>
          </cell>
          <cell r="D14">
            <v>6.3299999999999995E-2</v>
          </cell>
          <cell r="F14" t="str">
            <v>October</v>
          </cell>
          <cell r="H14">
            <v>1.01</v>
          </cell>
        </row>
        <row r="15">
          <cell r="B15">
            <v>5.8500000000000003E-2</v>
          </cell>
          <cell r="C15">
            <v>6.9500000000000006E-2</v>
          </cell>
          <cell r="D15">
            <v>6.3700000000000007E-2</v>
          </cell>
          <cell r="F15" t="str">
            <v>November</v>
          </cell>
          <cell r="H15">
            <v>1.07</v>
          </cell>
        </row>
        <row r="16">
          <cell r="B16">
            <v>6.7900000000000002E-2</v>
          </cell>
          <cell r="C16">
            <v>7.0699999999999999E-2</v>
          </cell>
          <cell r="D16">
            <v>6.9199999999999998E-2</v>
          </cell>
          <cell r="F16" t="str">
            <v>December</v>
          </cell>
          <cell r="H16">
            <v>1.05</v>
          </cell>
        </row>
        <row r="17">
          <cell r="B17">
            <v>7.17E-2</v>
          </cell>
          <cell r="C17">
            <v>7.3300000000000004E-2</v>
          </cell>
          <cell r="D17">
            <v>7.2499999999999995E-2</v>
          </cell>
        </row>
        <row r="18">
          <cell r="B18">
            <v>7.0599999999999996E-2</v>
          </cell>
          <cell r="C18">
            <v>6.8500000000000005E-2</v>
          </cell>
          <cell r="D18">
            <v>6.9599999999999995E-2</v>
          </cell>
        </row>
        <row r="19">
          <cell r="B19">
            <v>7.3499999999999996E-2</v>
          </cell>
          <cell r="C19">
            <v>6.6199999999999995E-2</v>
          </cell>
          <cell r="D19">
            <v>7.0000000000000007E-2</v>
          </cell>
        </row>
        <row r="20">
          <cell r="B20">
            <v>9.1300000000000006E-2</v>
          </cell>
          <cell r="C20">
            <v>6.5000000000000002E-2</v>
          </cell>
          <cell r="D20">
            <v>7.8700000000000006E-2</v>
          </cell>
        </row>
        <row r="21">
          <cell r="B21">
            <v>0.1027</v>
          </cell>
          <cell r="C21">
            <v>6.1699999999999998E-2</v>
          </cell>
          <cell r="D21">
            <v>8.3000000000000004E-2</v>
          </cell>
        </row>
        <row r="22">
          <cell r="B22">
            <v>9.3200000000000005E-2</v>
          </cell>
          <cell r="C22">
            <v>5.5399999999999998E-2</v>
          </cell>
          <cell r="D22">
            <v>7.51E-2</v>
          </cell>
        </row>
        <row r="23">
          <cell r="B23">
            <v>5.8200000000000002E-2</v>
          </cell>
          <cell r="C23">
            <v>4.3799999999999999E-2</v>
          </cell>
          <cell r="D23">
            <v>5.1299999999999998E-2</v>
          </cell>
        </row>
        <row r="24">
          <cell r="B24">
            <v>4.0899999999999999E-2</v>
          </cell>
          <cell r="C24">
            <v>3.0300000000000001E-2</v>
          </cell>
          <cell r="D24">
            <v>3.5799999999999998E-2</v>
          </cell>
        </row>
        <row r="25">
          <cell r="B25">
            <v>3.1899999999999998E-2</v>
          </cell>
          <cell r="C25">
            <v>2.12E-2</v>
          </cell>
          <cell r="D25">
            <v>2.6700000000000002E-2</v>
          </cell>
        </row>
        <row r="26">
          <cell r="B26">
            <v>2.6700000000000002E-2</v>
          </cell>
          <cell r="C26">
            <v>1.8499999999999999E-2</v>
          </cell>
          <cell r="D26">
            <v>2.2800000000000001E-2</v>
          </cell>
        </row>
        <row r="27">
          <cell r="B27">
            <v>1.78E-2</v>
          </cell>
          <cell r="C27">
            <v>1.29E-2</v>
          </cell>
          <cell r="D27">
            <v>1.54E-2</v>
          </cell>
        </row>
        <row r="28">
          <cell r="B28">
            <v>1.03E-2</v>
          </cell>
          <cell r="C28">
            <v>7.4999999999999997E-3</v>
          </cell>
          <cell r="D28">
            <v>8.8999999999999999E-3</v>
          </cell>
        </row>
      </sheetData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9.4999999999999998E-3</v>
          </cell>
          <cell r="D5">
            <v>7.4000000000000003E-3</v>
          </cell>
          <cell r="F5" t="str">
            <v>January</v>
          </cell>
          <cell r="H5">
            <v>0.91</v>
          </cell>
        </row>
        <row r="6">
          <cell r="B6">
            <v>3.3E-3</v>
          </cell>
          <cell r="C6">
            <v>6.4999999999999997E-3</v>
          </cell>
          <cell r="D6">
            <v>5.0000000000000001E-3</v>
          </cell>
          <cell r="F6" t="str">
            <v>February</v>
          </cell>
          <cell r="H6">
            <v>1.0900000000000001</v>
          </cell>
        </row>
        <row r="7">
          <cell r="B7">
            <v>2.5999999999999999E-3</v>
          </cell>
          <cell r="C7">
            <v>6.1999999999999998E-3</v>
          </cell>
          <cell r="D7">
            <v>4.4999999999999997E-3</v>
          </cell>
          <cell r="F7" t="str">
            <v>March</v>
          </cell>
          <cell r="H7">
            <v>1.1000000000000001</v>
          </cell>
        </row>
        <row r="8">
          <cell r="B8">
            <v>3.5000000000000001E-3</v>
          </cell>
          <cell r="C8">
            <v>3.5000000000000001E-3</v>
          </cell>
          <cell r="D8">
            <v>3.5000000000000001E-3</v>
          </cell>
          <cell r="F8" t="str">
            <v>April</v>
          </cell>
          <cell r="H8">
            <v>1.03</v>
          </cell>
        </row>
        <row r="9">
          <cell r="B9">
            <v>7.1000000000000004E-3</v>
          </cell>
          <cell r="C9">
            <v>3.3E-3</v>
          </cell>
          <cell r="D9">
            <v>5.1000000000000004E-3</v>
          </cell>
          <cell r="F9" t="str">
            <v>May</v>
          </cell>
          <cell r="H9">
            <v>0.98</v>
          </cell>
        </row>
        <row r="10">
          <cell r="B10">
            <v>1.9400000000000001E-2</v>
          </cell>
          <cell r="C10">
            <v>7.1000000000000004E-3</v>
          </cell>
          <cell r="D10">
            <v>1.29E-2</v>
          </cell>
          <cell r="F10" t="str">
            <v>June</v>
          </cell>
          <cell r="H10">
            <v>0.96</v>
          </cell>
        </row>
        <row r="11">
          <cell r="B11">
            <v>5.8799999999999998E-2</v>
          </cell>
          <cell r="C11">
            <v>1.8499999999999999E-2</v>
          </cell>
          <cell r="D11">
            <v>3.7600000000000001E-2</v>
          </cell>
          <cell r="F11" t="str">
            <v>July</v>
          </cell>
          <cell r="H11">
            <v>0.92</v>
          </cell>
        </row>
        <row r="12">
          <cell r="B12">
            <v>0.1133</v>
          </cell>
          <cell r="C12">
            <v>3.1899999999999998E-2</v>
          </cell>
          <cell r="D12">
            <v>7.0400000000000004E-2</v>
          </cell>
          <cell r="F12" t="str">
            <v>August</v>
          </cell>
          <cell r="H12">
            <v>0.98</v>
          </cell>
        </row>
        <row r="13">
          <cell r="B13">
            <v>8.8099999999999998E-2</v>
          </cell>
          <cell r="C13">
            <v>3.7499999999999999E-2</v>
          </cell>
          <cell r="D13">
            <v>6.1400000000000003E-2</v>
          </cell>
          <cell r="F13" t="str">
            <v>September</v>
          </cell>
          <cell r="H13">
            <v>0.98</v>
          </cell>
        </row>
        <row r="14">
          <cell r="B14">
            <v>6.4899999999999999E-2</v>
          </cell>
          <cell r="C14">
            <v>4.0800000000000003E-2</v>
          </cell>
          <cell r="D14">
            <v>5.2200000000000003E-2</v>
          </cell>
          <cell r="F14" t="str">
            <v>October</v>
          </cell>
          <cell r="H14">
            <v>0.99</v>
          </cell>
        </row>
        <row r="15">
          <cell r="B15">
            <v>6.0900000000000003E-2</v>
          </cell>
          <cell r="C15">
            <v>4.6800000000000001E-2</v>
          </cell>
          <cell r="D15">
            <v>5.3499999999999999E-2</v>
          </cell>
          <cell r="F15" t="str">
            <v>November</v>
          </cell>
          <cell r="H15">
            <v>1.01</v>
          </cell>
        </row>
        <row r="16">
          <cell r="B16">
            <v>6.0299999999999999E-2</v>
          </cell>
          <cell r="C16">
            <v>5.5199999999999999E-2</v>
          </cell>
          <cell r="D16">
            <v>5.7599999999999998E-2</v>
          </cell>
          <cell r="F16" t="str">
            <v>December</v>
          </cell>
          <cell r="H16">
            <v>1.01</v>
          </cell>
        </row>
        <row r="17">
          <cell r="B17">
            <v>6.1400000000000003E-2</v>
          </cell>
          <cell r="C17">
            <v>6.2899999999999998E-2</v>
          </cell>
          <cell r="D17">
            <v>6.2199999999999998E-2</v>
          </cell>
        </row>
        <row r="18">
          <cell r="B18">
            <v>5.8099999999999999E-2</v>
          </cell>
          <cell r="C18">
            <v>6.6500000000000004E-2</v>
          </cell>
          <cell r="D18">
            <v>6.25E-2</v>
          </cell>
        </row>
        <row r="19">
          <cell r="B19">
            <v>5.8500000000000003E-2</v>
          </cell>
          <cell r="C19">
            <v>7.0699999999999999E-2</v>
          </cell>
          <cell r="D19">
            <v>6.4899999999999999E-2</v>
          </cell>
        </row>
        <row r="20">
          <cell r="B20">
            <v>5.79E-2</v>
          </cell>
          <cell r="C20">
            <v>8.1699999999999995E-2</v>
          </cell>
          <cell r="D20">
            <v>7.0400000000000004E-2</v>
          </cell>
        </row>
        <row r="21">
          <cell r="B21">
            <v>6.13E-2</v>
          </cell>
          <cell r="C21">
            <v>9.6199999999999994E-2</v>
          </cell>
          <cell r="D21">
            <v>7.9699999999999993E-2</v>
          </cell>
        </row>
        <row r="22">
          <cell r="B22">
            <v>6.0400000000000002E-2</v>
          </cell>
          <cell r="C22">
            <v>0.1071</v>
          </cell>
          <cell r="D22">
            <v>8.5000000000000006E-2</v>
          </cell>
        </row>
        <row r="23">
          <cell r="B23">
            <v>4.7399999999999998E-2</v>
          </cell>
          <cell r="C23">
            <v>7.2900000000000006E-2</v>
          </cell>
          <cell r="D23">
            <v>6.0900000000000003E-2</v>
          </cell>
        </row>
        <row r="24">
          <cell r="B24">
            <v>3.4799999999999998E-2</v>
          </cell>
          <cell r="C24">
            <v>5.33E-2</v>
          </cell>
          <cell r="D24">
            <v>4.4600000000000001E-2</v>
          </cell>
        </row>
        <row r="25">
          <cell r="B25">
            <v>2.7400000000000001E-2</v>
          </cell>
          <cell r="C25">
            <v>4.2900000000000001E-2</v>
          </cell>
          <cell r="D25">
            <v>3.56E-2</v>
          </cell>
        </row>
        <row r="26">
          <cell r="B26">
            <v>2.1499999999999998E-2</v>
          </cell>
          <cell r="C26">
            <v>3.6700000000000003E-2</v>
          </cell>
          <cell r="D26">
            <v>2.9499999999999998E-2</v>
          </cell>
        </row>
        <row r="27">
          <cell r="B27">
            <v>1.49E-2</v>
          </cell>
          <cell r="C27">
            <v>2.64E-2</v>
          </cell>
          <cell r="D27">
            <v>2.1000000000000001E-2</v>
          </cell>
        </row>
        <row r="28">
          <cell r="B28">
            <v>9.1000000000000004E-3</v>
          </cell>
          <cell r="C28">
            <v>1.6E-2</v>
          </cell>
          <cell r="D28">
            <v>1.2800000000000001E-2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8.9999999999999993E-3</v>
          </cell>
          <cell r="D5">
            <v>7.1000000000000004E-3</v>
          </cell>
          <cell r="F5" t="str">
            <v>January</v>
          </cell>
          <cell r="H5">
            <v>1.02</v>
          </cell>
        </row>
        <row r="6">
          <cell r="B6">
            <v>3.2000000000000002E-3</v>
          </cell>
          <cell r="C6">
            <v>6.4999999999999997E-3</v>
          </cell>
          <cell r="D6">
            <v>4.8999999999999998E-3</v>
          </cell>
          <cell r="F6" t="str">
            <v>February</v>
          </cell>
          <cell r="H6">
            <v>1.1000000000000001</v>
          </cell>
        </row>
        <row r="7">
          <cell r="B7">
            <v>2.8E-3</v>
          </cell>
          <cell r="C7">
            <v>6.1999999999999998E-3</v>
          </cell>
          <cell r="D7">
            <v>4.5999999999999999E-3</v>
          </cell>
          <cell r="F7" t="str">
            <v>March</v>
          </cell>
          <cell r="H7">
            <v>1.1299999999999999</v>
          </cell>
        </row>
        <row r="8">
          <cell r="B8">
            <v>3.7000000000000002E-3</v>
          </cell>
          <cell r="C8">
            <v>3.3999999999999998E-3</v>
          </cell>
          <cell r="D8">
            <v>3.5000000000000001E-3</v>
          </cell>
          <cell r="F8" t="str">
            <v>April</v>
          </cell>
          <cell r="H8">
            <v>1.02</v>
          </cell>
        </row>
        <row r="9">
          <cell r="B9">
            <v>7.1999999999999998E-3</v>
          </cell>
          <cell r="C9">
            <v>3.2000000000000002E-3</v>
          </cell>
          <cell r="D9">
            <v>5.1000000000000004E-3</v>
          </cell>
          <cell r="F9" t="str">
            <v>May</v>
          </cell>
          <cell r="H9">
            <v>1.01</v>
          </cell>
        </row>
        <row r="10">
          <cell r="B10">
            <v>2.0299999999999999E-2</v>
          </cell>
          <cell r="C10">
            <v>6.6E-3</v>
          </cell>
          <cell r="D10">
            <v>1.3100000000000001E-2</v>
          </cell>
          <cell r="F10" t="str">
            <v>June</v>
          </cell>
          <cell r="H10">
            <v>0.97</v>
          </cell>
        </row>
        <row r="11">
          <cell r="B11">
            <v>5.9299999999999999E-2</v>
          </cell>
          <cell r="C11">
            <v>1.8499999999999999E-2</v>
          </cell>
          <cell r="D11">
            <v>3.7900000000000003E-2</v>
          </cell>
          <cell r="F11" t="str">
            <v>July</v>
          </cell>
          <cell r="H11">
            <v>0.92</v>
          </cell>
        </row>
        <row r="12">
          <cell r="B12">
            <v>0.11509999999999999</v>
          </cell>
          <cell r="C12">
            <v>3.1699999999999999E-2</v>
          </cell>
          <cell r="D12">
            <v>7.1400000000000005E-2</v>
          </cell>
          <cell r="F12" t="str">
            <v>August</v>
          </cell>
          <cell r="H12">
            <v>0.97</v>
          </cell>
        </row>
        <row r="13">
          <cell r="B13">
            <v>8.7099999999999997E-2</v>
          </cell>
          <cell r="C13">
            <v>3.6400000000000002E-2</v>
          </cell>
          <cell r="D13">
            <v>6.0600000000000001E-2</v>
          </cell>
          <cell r="F13" t="str">
            <v>September</v>
          </cell>
          <cell r="H13">
            <v>0.84</v>
          </cell>
        </row>
        <row r="14">
          <cell r="B14">
            <v>6.5500000000000003E-2</v>
          </cell>
          <cell r="C14">
            <v>4.1099999999999998E-2</v>
          </cell>
          <cell r="D14">
            <v>5.2699999999999997E-2</v>
          </cell>
          <cell r="F14" t="str">
            <v>October</v>
          </cell>
          <cell r="H14">
            <v>1</v>
          </cell>
        </row>
        <row r="15">
          <cell r="B15">
            <v>6.1100000000000002E-2</v>
          </cell>
          <cell r="C15">
            <v>4.7E-2</v>
          </cell>
          <cell r="D15">
            <v>5.3800000000000001E-2</v>
          </cell>
          <cell r="F15" t="str">
            <v>November</v>
          </cell>
          <cell r="H15">
            <v>1.02</v>
          </cell>
        </row>
        <row r="16">
          <cell r="B16">
            <v>6.0199999999999997E-2</v>
          </cell>
          <cell r="C16">
            <v>5.5800000000000002E-2</v>
          </cell>
          <cell r="D16">
            <v>5.79E-2</v>
          </cell>
          <cell r="F16" t="str">
            <v>December</v>
          </cell>
          <cell r="H16">
            <v>1.01</v>
          </cell>
        </row>
        <row r="17">
          <cell r="B17">
            <v>6.0600000000000001E-2</v>
          </cell>
          <cell r="C17">
            <v>6.3600000000000004E-2</v>
          </cell>
          <cell r="D17">
            <v>6.2199999999999998E-2</v>
          </cell>
        </row>
        <row r="18">
          <cell r="B18">
            <v>5.7700000000000001E-2</v>
          </cell>
          <cell r="C18">
            <v>6.6299999999999998E-2</v>
          </cell>
          <cell r="D18">
            <v>6.2199999999999998E-2</v>
          </cell>
        </row>
        <row r="19">
          <cell r="B19">
            <v>5.8299999999999998E-2</v>
          </cell>
          <cell r="C19">
            <v>7.0400000000000004E-2</v>
          </cell>
          <cell r="D19">
            <v>6.4699999999999994E-2</v>
          </cell>
        </row>
        <row r="20">
          <cell r="B20">
            <v>5.7799999999999997E-2</v>
          </cell>
          <cell r="C20">
            <v>8.2100000000000006E-2</v>
          </cell>
          <cell r="D20">
            <v>7.0599999999999996E-2</v>
          </cell>
        </row>
        <row r="21">
          <cell r="B21">
            <v>6.08E-2</v>
          </cell>
          <cell r="C21">
            <v>9.6500000000000002E-2</v>
          </cell>
          <cell r="D21">
            <v>7.9500000000000001E-2</v>
          </cell>
        </row>
        <row r="22">
          <cell r="B22">
            <v>5.9700000000000003E-2</v>
          </cell>
          <cell r="C22">
            <v>0.1069</v>
          </cell>
          <cell r="D22">
            <v>8.4400000000000003E-2</v>
          </cell>
        </row>
        <row r="23">
          <cell r="B23">
            <v>4.7500000000000001E-2</v>
          </cell>
          <cell r="C23">
            <v>7.4300000000000005E-2</v>
          </cell>
          <cell r="D23">
            <v>6.1499999999999999E-2</v>
          </cell>
        </row>
        <row r="24">
          <cell r="B24">
            <v>3.4799999999999998E-2</v>
          </cell>
          <cell r="C24">
            <v>5.3699999999999998E-2</v>
          </cell>
          <cell r="D24">
            <v>4.4699999999999997E-2</v>
          </cell>
        </row>
        <row r="25">
          <cell r="B25">
            <v>2.76E-2</v>
          </cell>
          <cell r="C25">
            <v>4.2599999999999999E-2</v>
          </cell>
          <cell r="D25">
            <v>3.5499999999999997E-2</v>
          </cell>
        </row>
        <row r="26">
          <cell r="B26">
            <v>2.1100000000000001E-2</v>
          </cell>
          <cell r="C26">
            <v>3.6299999999999999E-2</v>
          </cell>
          <cell r="D26">
            <v>2.9100000000000001E-2</v>
          </cell>
        </row>
        <row r="27">
          <cell r="B27">
            <v>1.47E-2</v>
          </cell>
          <cell r="C27">
            <v>2.58E-2</v>
          </cell>
          <cell r="D27">
            <v>2.0500000000000001E-2</v>
          </cell>
        </row>
        <row r="28">
          <cell r="B28">
            <v>8.8000000000000005E-3</v>
          </cell>
          <cell r="C28">
            <v>1.5900000000000001E-2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4.0000000000000001E-3</v>
          </cell>
          <cell r="D5">
            <v>4.4999999999999997E-3</v>
          </cell>
          <cell r="F5" t="str">
            <v>January</v>
          </cell>
          <cell r="H5">
            <v>1.01</v>
          </cell>
        </row>
        <row r="6">
          <cell r="B6">
            <v>3.0999999999999999E-3</v>
          </cell>
          <cell r="C6">
            <v>2.3999999999999998E-3</v>
          </cell>
          <cell r="D6">
            <v>2.8E-3</v>
          </cell>
          <cell r="F6" t="str">
            <v>February</v>
          </cell>
          <cell r="H6">
            <v>1.0900000000000001</v>
          </cell>
        </row>
        <row r="7">
          <cell r="B7">
            <v>2.5999999999999999E-3</v>
          </cell>
          <cell r="C7">
            <v>2.0999999999999999E-3</v>
          </cell>
          <cell r="D7">
            <v>2.3999999999999998E-3</v>
          </cell>
          <cell r="F7" t="str">
            <v>March</v>
          </cell>
          <cell r="H7">
            <v>1.1399999999999999</v>
          </cell>
        </row>
        <row r="8">
          <cell r="B8">
            <v>2.3999999999999998E-3</v>
          </cell>
          <cell r="C8">
            <v>2.5000000000000001E-3</v>
          </cell>
          <cell r="D8">
            <v>2.5000000000000001E-3</v>
          </cell>
          <cell r="F8" t="str">
            <v>April</v>
          </cell>
          <cell r="H8">
            <v>1.06</v>
          </cell>
        </row>
        <row r="9">
          <cell r="B9">
            <v>4.4000000000000003E-3</v>
          </cell>
          <cell r="C9">
            <v>7.0000000000000001E-3</v>
          </cell>
          <cell r="D9">
            <v>5.7000000000000002E-3</v>
          </cell>
          <cell r="F9" t="str">
            <v>May</v>
          </cell>
          <cell r="H9">
            <v>0.97</v>
          </cell>
        </row>
        <row r="10">
          <cell r="B10">
            <v>9.5999999999999992E-3</v>
          </cell>
          <cell r="C10">
            <v>2.0299999999999999E-2</v>
          </cell>
          <cell r="D10">
            <v>1.49E-2</v>
          </cell>
          <cell r="F10" t="str">
            <v>June</v>
          </cell>
          <cell r="H10">
            <v>0.93</v>
          </cell>
        </row>
        <row r="11">
          <cell r="B11">
            <v>2.3599999999999999E-2</v>
          </cell>
          <cell r="C11">
            <v>6.2399999999999997E-2</v>
          </cell>
          <cell r="D11">
            <v>4.2700000000000002E-2</v>
          </cell>
          <cell r="F11" t="str">
            <v>July</v>
          </cell>
          <cell r="H11">
            <v>0.9</v>
          </cell>
        </row>
        <row r="12">
          <cell r="B12">
            <v>4.4200000000000003E-2</v>
          </cell>
          <cell r="C12">
            <v>8.3699999999999997E-2</v>
          </cell>
          <cell r="D12">
            <v>6.3700000000000007E-2</v>
          </cell>
          <cell r="F12" t="str">
            <v>August</v>
          </cell>
          <cell r="H12">
            <v>0.93</v>
          </cell>
        </row>
        <row r="13">
          <cell r="B13">
            <v>4.9399999999999999E-2</v>
          </cell>
          <cell r="C13">
            <v>6.9800000000000001E-2</v>
          </cell>
          <cell r="D13">
            <v>5.9499999999999997E-2</v>
          </cell>
          <cell r="F13" t="str">
            <v>September</v>
          </cell>
          <cell r="H13">
            <v>0.92</v>
          </cell>
        </row>
        <row r="14">
          <cell r="B14">
            <v>5.4100000000000002E-2</v>
          </cell>
          <cell r="C14">
            <v>5.8799999999999998E-2</v>
          </cell>
          <cell r="D14">
            <v>5.6399999999999999E-2</v>
          </cell>
          <cell r="F14" t="str">
            <v>October</v>
          </cell>
          <cell r="H14">
            <v>0.98</v>
          </cell>
        </row>
        <row r="15">
          <cell r="B15">
            <v>6.1600000000000002E-2</v>
          </cell>
          <cell r="C15">
            <v>6.1899999999999997E-2</v>
          </cell>
          <cell r="D15">
            <v>6.1699999999999998E-2</v>
          </cell>
          <cell r="F15" t="str">
            <v>November</v>
          </cell>
          <cell r="H15">
            <v>1.03</v>
          </cell>
        </row>
        <row r="16">
          <cell r="B16">
            <v>6.93E-2</v>
          </cell>
          <cell r="C16">
            <v>6.6299999999999998E-2</v>
          </cell>
          <cell r="D16">
            <v>6.7799999999999999E-2</v>
          </cell>
          <cell r="F16" t="str">
            <v>December</v>
          </cell>
          <cell r="H16">
            <v>1.01</v>
          </cell>
        </row>
        <row r="17">
          <cell r="B17">
            <v>7.5300000000000006E-2</v>
          </cell>
          <cell r="C17">
            <v>7.2599999999999998E-2</v>
          </cell>
          <cell r="D17">
            <v>7.3899999999999993E-2</v>
          </cell>
        </row>
        <row r="18">
          <cell r="B18">
            <v>6.93E-2</v>
          </cell>
          <cell r="C18">
            <v>7.1499999999999994E-2</v>
          </cell>
          <cell r="D18">
            <v>7.0300000000000001E-2</v>
          </cell>
        </row>
        <row r="19">
          <cell r="B19">
            <v>7.2900000000000006E-2</v>
          </cell>
          <cell r="C19">
            <v>7.0900000000000005E-2</v>
          </cell>
          <cell r="D19">
            <v>7.1900000000000006E-2</v>
          </cell>
        </row>
        <row r="20">
          <cell r="B20">
            <v>8.3000000000000004E-2</v>
          </cell>
          <cell r="C20">
            <v>6.6500000000000004E-2</v>
          </cell>
          <cell r="D20">
            <v>7.4899999999999994E-2</v>
          </cell>
        </row>
        <row r="21">
          <cell r="B21">
            <v>8.7900000000000006E-2</v>
          </cell>
          <cell r="C21">
            <v>6.3100000000000003E-2</v>
          </cell>
          <cell r="D21">
            <v>7.5600000000000001E-2</v>
          </cell>
        </row>
        <row r="22">
          <cell r="B22">
            <v>9.5500000000000002E-2</v>
          </cell>
          <cell r="C22">
            <v>5.9299999999999999E-2</v>
          </cell>
          <cell r="D22">
            <v>7.7600000000000002E-2</v>
          </cell>
        </row>
        <row r="23">
          <cell r="B23">
            <v>6.2700000000000006E-2</v>
          </cell>
          <cell r="C23">
            <v>5.0900000000000001E-2</v>
          </cell>
          <cell r="D23">
            <v>5.6800000000000003E-2</v>
          </cell>
        </row>
        <row r="24">
          <cell r="B24">
            <v>4.24E-2</v>
          </cell>
          <cell r="C24">
            <v>3.7499999999999999E-2</v>
          </cell>
          <cell r="D24">
            <v>3.9899999999999998E-2</v>
          </cell>
        </row>
        <row r="25">
          <cell r="B25">
            <v>3.0800000000000001E-2</v>
          </cell>
          <cell r="C25">
            <v>2.69E-2</v>
          </cell>
          <cell r="D25">
            <v>2.8899999999999999E-2</v>
          </cell>
        </row>
        <row r="26">
          <cell r="B26">
            <v>2.2499999999999999E-2</v>
          </cell>
          <cell r="C26">
            <v>1.9699999999999999E-2</v>
          </cell>
          <cell r="D26">
            <v>2.1100000000000001E-2</v>
          </cell>
        </row>
        <row r="27">
          <cell r="B27">
            <v>1.7100000000000001E-2</v>
          </cell>
          <cell r="C27">
            <v>1.2999999999999999E-2</v>
          </cell>
          <cell r="D27">
            <v>1.5100000000000001E-2</v>
          </cell>
        </row>
        <row r="28">
          <cell r="B28">
            <v>1.14E-2</v>
          </cell>
          <cell r="C28">
            <v>7.1000000000000004E-3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2.8999999999999998E-3</v>
          </cell>
          <cell r="C5">
            <v>5.1000000000000004E-3</v>
          </cell>
          <cell r="D5">
            <v>4.0000000000000001E-3</v>
          </cell>
          <cell r="F5" t="str">
            <v>January</v>
          </cell>
          <cell r="H5">
            <v>1.1299999999999999</v>
          </cell>
        </row>
        <row r="6">
          <cell r="B6">
            <v>2E-3</v>
          </cell>
          <cell r="C6">
            <v>3.3E-3</v>
          </cell>
          <cell r="D6">
            <v>2.5999999999999999E-3</v>
          </cell>
          <cell r="F6" t="str">
            <v>February</v>
          </cell>
          <cell r="H6">
            <v>1.22</v>
          </cell>
        </row>
        <row r="7">
          <cell r="B7">
            <v>1.6999999999999999E-3</v>
          </cell>
          <cell r="C7">
            <v>2.3E-3</v>
          </cell>
          <cell r="D7">
            <v>2E-3</v>
          </cell>
          <cell r="F7" t="str">
            <v>March</v>
          </cell>
          <cell r="H7">
            <v>1.23</v>
          </cell>
        </row>
        <row r="8">
          <cell r="B8">
            <v>2.2000000000000001E-3</v>
          </cell>
          <cell r="C8">
            <v>1.6000000000000001E-3</v>
          </cell>
          <cell r="D8">
            <v>1.9E-3</v>
          </cell>
          <cell r="F8" t="str">
            <v>April</v>
          </cell>
          <cell r="H8">
            <v>1.0900000000000001</v>
          </cell>
        </row>
        <row r="9">
          <cell r="B9">
            <v>6.1000000000000004E-3</v>
          </cell>
          <cell r="C9">
            <v>2.5999999999999999E-3</v>
          </cell>
          <cell r="D9">
            <v>4.3E-3</v>
          </cell>
          <cell r="F9" t="str">
            <v>May</v>
          </cell>
          <cell r="H9">
            <v>0.95</v>
          </cell>
        </row>
        <row r="10">
          <cell r="B10">
            <v>1.61E-2</v>
          </cell>
          <cell r="C10">
            <v>8.0999999999999996E-3</v>
          </cell>
          <cell r="D10">
            <v>1.21E-2</v>
          </cell>
          <cell r="F10" t="str">
            <v>June</v>
          </cell>
          <cell r="H10">
            <v>0.89</v>
          </cell>
        </row>
        <row r="11">
          <cell r="B11">
            <v>4.4299999999999999E-2</v>
          </cell>
          <cell r="C11">
            <v>2.92E-2</v>
          </cell>
          <cell r="D11">
            <v>3.6700000000000003E-2</v>
          </cell>
          <cell r="F11" t="str">
            <v>July</v>
          </cell>
          <cell r="H11">
            <v>0.87</v>
          </cell>
        </row>
        <row r="12">
          <cell r="B12">
            <v>5.2699999999999997E-2</v>
          </cell>
          <cell r="C12">
            <v>4.9700000000000001E-2</v>
          </cell>
          <cell r="D12">
            <v>5.1200000000000002E-2</v>
          </cell>
          <cell r="F12" t="str">
            <v>August</v>
          </cell>
          <cell r="H12">
            <v>0.85</v>
          </cell>
        </row>
        <row r="13">
          <cell r="B13">
            <v>6.4699999999999994E-2</v>
          </cell>
          <cell r="C13">
            <v>5.5199999999999999E-2</v>
          </cell>
          <cell r="D13">
            <v>5.9900000000000002E-2</v>
          </cell>
          <cell r="F13" t="str">
            <v>September</v>
          </cell>
          <cell r="H13">
            <v>0.86</v>
          </cell>
        </row>
        <row r="14">
          <cell r="B14">
            <v>7.5700000000000003E-2</v>
          </cell>
          <cell r="C14">
            <v>5.7700000000000001E-2</v>
          </cell>
          <cell r="D14">
            <v>6.6699999999999995E-2</v>
          </cell>
          <cell r="F14" t="str">
            <v>October</v>
          </cell>
          <cell r="H14">
            <v>0.91</v>
          </cell>
        </row>
        <row r="15">
          <cell r="B15">
            <v>7.9100000000000004E-2</v>
          </cell>
          <cell r="C15">
            <v>6.3E-2</v>
          </cell>
          <cell r="D15">
            <v>7.1099999999999997E-2</v>
          </cell>
          <cell r="F15" t="str">
            <v>November</v>
          </cell>
          <cell r="H15">
            <v>0.99</v>
          </cell>
        </row>
        <row r="16">
          <cell r="B16">
            <v>7.7899999999999997E-2</v>
          </cell>
          <cell r="C16">
            <v>7.0800000000000002E-2</v>
          </cell>
          <cell r="D16">
            <v>7.4399999999999994E-2</v>
          </cell>
          <cell r="F16" t="str">
            <v>December</v>
          </cell>
          <cell r="H16">
            <v>1.05</v>
          </cell>
        </row>
        <row r="17">
          <cell r="B17">
            <v>7.6999999999999999E-2</v>
          </cell>
          <cell r="C17">
            <v>7.5999999999999998E-2</v>
          </cell>
          <cell r="D17">
            <v>7.6499999999999999E-2</v>
          </cell>
        </row>
        <row r="18">
          <cell r="B18">
            <v>7.2900000000000006E-2</v>
          </cell>
          <cell r="C18">
            <v>7.6600000000000001E-2</v>
          </cell>
          <cell r="D18">
            <v>7.4800000000000005E-2</v>
          </cell>
        </row>
        <row r="19">
          <cell r="B19">
            <v>7.2499999999999995E-2</v>
          </cell>
          <cell r="C19">
            <v>0.08</v>
          </cell>
          <cell r="D19">
            <v>7.6200000000000004E-2</v>
          </cell>
        </row>
        <row r="20">
          <cell r="B20">
            <v>7.5800000000000006E-2</v>
          </cell>
          <cell r="C20">
            <v>7.7799999999999994E-2</v>
          </cell>
          <cell r="D20">
            <v>7.6799999999999993E-2</v>
          </cell>
        </row>
        <row r="21">
          <cell r="B21">
            <v>7.4300000000000005E-2</v>
          </cell>
          <cell r="C21">
            <v>7.8799999999999995E-2</v>
          </cell>
          <cell r="D21">
            <v>7.6499999999999999E-2</v>
          </cell>
        </row>
        <row r="22">
          <cell r="B22">
            <v>7.1999999999999995E-2</v>
          </cell>
          <cell r="C22">
            <v>7.4899999999999994E-2</v>
          </cell>
          <cell r="D22">
            <v>7.3400000000000007E-2</v>
          </cell>
        </row>
        <row r="23">
          <cell r="B23">
            <v>4.65E-2</v>
          </cell>
          <cell r="C23">
            <v>5.8400000000000001E-2</v>
          </cell>
          <cell r="D23">
            <v>5.2499999999999998E-2</v>
          </cell>
        </row>
        <row r="24">
          <cell r="B24">
            <v>3.1399999999999997E-2</v>
          </cell>
          <cell r="C24">
            <v>4.36E-2</v>
          </cell>
          <cell r="D24">
            <v>3.7499999999999999E-2</v>
          </cell>
        </row>
        <row r="25">
          <cell r="B25">
            <v>2.2800000000000001E-2</v>
          </cell>
          <cell r="C25">
            <v>3.4599999999999999E-2</v>
          </cell>
          <cell r="D25">
            <v>2.87E-2</v>
          </cell>
        </row>
        <row r="26">
          <cell r="B26">
            <v>1.52E-2</v>
          </cell>
          <cell r="C26">
            <v>2.5600000000000001E-2</v>
          </cell>
          <cell r="D26">
            <v>2.0400000000000001E-2</v>
          </cell>
        </row>
        <row r="27">
          <cell r="B27">
            <v>9.4999999999999998E-3</v>
          </cell>
          <cell r="C27">
            <v>1.6E-2</v>
          </cell>
          <cell r="D27">
            <v>1.2800000000000001E-2</v>
          </cell>
        </row>
        <row r="28">
          <cell r="B28">
            <v>4.8999999999999998E-3</v>
          </cell>
          <cell r="C28">
            <v>8.8999999999999999E-3</v>
          </cell>
          <cell r="D28">
            <v>6.8999999999999999E-3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3.7000000000000002E-3</v>
          </cell>
          <cell r="D5">
            <v>4.3E-3</v>
          </cell>
          <cell r="F5" t="str">
            <v>January</v>
          </cell>
          <cell r="H5">
            <v>1.04</v>
          </cell>
        </row>
        <row r="6">
          <cell r="B6">
            <v>3.0999999999999999E-3</v>
          </cell>
          <cell r="C6">
            <v>2.3999999999999998E-3</v>
          </cell>
          <cell r="D6">
            <v>2.7000000000000001E-3</v>
          </cell>
          <cell r="F6" t="str">
            <v>February</v>
          </cell>
          <cell r="H6">
            <v>1.1000000000000001</v>
          </cell>
        </row>
        <row r="7">
          <cell r="B7">
            <v>2.3999999999999998E-3</v>
          </cell>
          <cell r="C7">
            <v>1.9E-3</v>
          </cell>
          <cell r="D7">
            <v>2.2000000000000001E-3</v>
          </cell>
          <cell r="F7" t="str">
            <v>March</v>
          </cell>
          <cell r="H7">
            <v>1.1399999999999999</v>
          </cell>
        </row>
        <row r="8">
          <cell r="B8">
            <v>2.3999999999999998E-3</v>
          </cell>
          <cell r="C8">
            <v>2.3999999999999998E-3</v>
          </cell>
          <cell r="D8">
            <v>2.3999999999999998E-3</v>
          </cell>
          <cell r="F8" t="str">
            <v>April</v>
          </cell>
          <cell r="H8">
            <v>1.03</v>
          </cell>
        </row>
        <row r="9">
          <cell r="B9">
            <v>4.8999999999999998E-3</v>
          </cell>
          <cell r="C9">
            <v>7.1000000000000004E-3</v>
          </cell>
          <cell r="D9">
            <v>6.0000000000000001E-3</v>
          </cell>
          <cell r="F9" t="str">
            <v>May</v>
          </cell>
          <cell r="H9">
            <v>0.97</v>
          </cell>
        </row>
        <row r="10">
          <cell r="B10">
            <v>9.1000000000000004E-3</v>
          </cell>
          <cell r="C10">
            <v>2.0299999999999999E-2</v>
          </cell>
          <cell r="D10">
            <v>1.46E-2</v>
          </cell>
          <cell r="F10" t="str">
            <v>June</v>
          </cell>
          <cell r="H10">
            <v>0.93</v>
          </cell>
        </row>
        <row r="11">
          <cell r="B11">
            <v>2.2599999999999999E-2</v>
          </cell>
          <cell r="C11">
            <v>6.3299999999999995E-2</v>
          </cell>
          <cell r="D11">
            <v>4.2700000000000002E-2</v>
          </cell>
          <cell r="F11" t="str">
            <v>July</v>
          </cell>
          <cell r="H11">
            <v>0.87</v>
          </cell>
        </row>
        <row r="12">
          <cell r="B12">
            <v>4.4499999999999998E-2</v>
          </cell>
          <cell r="C12">
            <v>8.4199999999999997E-2</v>
          </cell>
          <cell r="D12">
            <v>6.4000000000000001E-2</v>
          </cell>
          <cell r="F12" t="str">
            <v>August</v>
          </cell>
          <cell r="H12">
            <v>0.9</v>
          </cell>
        </row>
        <row r="13">
          <cell r="B13">
            <v>4.9099999999999998E-2</v>
          </cell>
          <cell r="C13">
            <v>7.0900000000000005E-2</v>
          </cell>
          <cell r="D13">
            <v>5.9900000000000002E-2</v>
          </cell>
          <cell r="F13" t="str">
            <v>September</v>
          </cell>
          <cell r="H13">
            <v>0.95</v>
          </cell>
        </row>
        <row r="14">
          <cell r="B14">
            <v>5.4899999999999997E-2</v>
          </cell>
          <cell r="C14">
            <v>5.9299999999999999E-2</v>
          </cell>
          <cell r="D14">
            <v>5.7099999999999998E-2</v>
          </cell>
          <cell r="F14" t="str">
            <v>October</v>
          </cell>
          <cell r="H14">
            <v>1.03</v>
          </cell>
        </row>
        <row r="15">
          <cell r="B15">
            <v>6.2600000000000003E-2</v>
          </cell>
          <cell r="C15">
            <v>6.2100000000000002E-2</v>
          </cell>
          <cell r="D15">
            <v>6.2300000000000001E-2</v>
          </cell>
          <cell r="F15" t="str">
            <v>November</v>
          </cell>
          <cell r="H15">
            <v>1.01</v>
          </cell>
        </row>
        <row r="16">
          <cell r="B16">
            <v>6.9800000000000001E-2</v>
          </cell>
          <cell r="C16">
            <v>6.5799999999999997E-2</v>
          </cell>
          <cell r="D16">
            <v>6.7799999999999999E-2</v>
          </cell>
          <cell r="F16" t="str">
            <v>December</v>
          </cell>
          <cell r="H16">
            <v>1.01</v>
          </cell>
        </row>
        <row r="17">
          <cell r="B17">
            <v>7.3999999999999996E-2</v>
          </cell>
          <cell r="C17">
            <v>7.2700000000000001E-2</v>
          </cell>
          <cell r="D17">
            <v>7.3400000000000007E-2</v>
          </cell>
        </row>
        <row r="18">
          <cell r="B18">
            <v>6.93E-2</v>
          </cell>
          <cell r="C18">
            <v>7.22E-2</v>
          </cell>
          <cell r="D18">
            <v>7.0699999999999999E-2</v>
          </cell>
        </row>
        <row r="19">
          <cell r="B19">
            <v>7.22E-2</v>
          </cell>
          <cell r="C19">
            <v>7.0300000000000001E-2</v>
          </cell>
          <cell r="D19">
            <v>7.1300000000000002E-2</v>
          </cell>
        </row>
        <row r="20">
          <cell r="B20">
            <v>8.1900000000000001E-2</v>
          </cell>
          <cell r="C20">
            <v>6.5799999999999997E-2</v>
          </cell>
          <cell r="D20">
            <v>7.3999999999999996E-2</v>
          </cell>
        </row>
        <row r="21">
          <cell r="B21">
            <v>8.8800000000000004E-2</v>
          </cell>
          <cell r="C21">
            <v>6.2199999999999998E-2</v>
          </cell>
          <cell r="D21">
            <v>7.5700000000000003E-2</v>
          </cell>
        </row>
        <row r="22">
          <cell r="B22">
            <v>9.6799999999999997E-2</v>
          </cell>
          <cell r="C22">
            <v>5.8599999999999999E-2</v>
          </cell>
          <cell r="D22">
            <v>7.8E-2</v>
          </cell>
        </row>
        <row r="23">
          <cell r="B23">
            <v>6.2799999999999995E-2</v>
          </cell>
          <cell r="C23">
            <v>5.04E-2</v>
          </cell>
          <cell r="D23">
            <v>5.67E-2</v>
          </cell>
        </row>
        <row r="24">
          <cell r="B24">
            <v>4.2799999999999998E-2</v>
          </cell>
          <cell r="C24">
            <v>3.7699999999999997E-2</v>
          </cell>
          <cell r="D24">
            <v>4.0300000000000002E-2</v>
          </cell>
        </row>
        <row r="25">
          <cell r="B25">
            <v>3.0599999999999999E-2</v>
          </cell>
          <cell r="C25">
            <v>2.7199999999999998E-2</v>
          </cell>
          <cell r="D25">
            <v>2.8899999999999999E-2</v>
          </cell>
        </row>
        <row r="26">
          <cell r="B26">
            <v>2.2100000000000002E-2</v>
          </cell>
          <cell r="C26">
            <v>1.9900000000000001E-2</v>
          </cell>
          <cell r="D26">
            <v>2.1000000000000001E-2</v>
          </cell>
        </row>
        <row r="27">
          <cell r="B27">
            <v>1.6799999999999999E-2</v>
          </cell>
          <cell r="C27">
            <v>1.2699999999999999E-2</v>
          </cell>
          <cell r="D27">
            <v>1.4800000000000001E-2</v>
          </cell>
        </row>
        <row r="28">
          <cell r="B28">
            <v>1.15E-2</v>
          </cell>
          <cell r="C28">
            <v>7.0000000000000001E-3</v>
          </cell>
          <cell r="D28">
            <v>9.2999999999999992E-3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5.8999999999999999E-3</v>
          </cell>
          <cell r="D5">
            <v>6.4000000000000003E-3</v>
          </cell>
          <cell r="F5" t="str">
            <v>January</v>
          </cell>
          <cell r="H5">
            <v>1.1406897918170367</v>
          </cell>
        </row>
        <row r="6">
          <cell r="B6">
            <v>4.1999999999999997E-3</v>
          </cell>
          <cell r="C6">
            <v>3.3999999999999998E-3</v>
          </cell>
          <cell r="D6">
            <v>3.8E-3</v>
          </cell>
          <cell r="F6" t="str">
            <v>February</v>
          </cell>
          <cell r="H6">
            <v>1.2199436731343494</v>
          </cell>
        </row>
        <row r="7">
          <cell r="B7">
            <v>3.2000000000000002E-3</v>
          </cell>
          <cell r="C7">
            <v>2.3999999999999998E-3</v>
          </cell>
          <cell r="D7">
            <v>2.8E-3</v>
          </cell>
          <cell r="F7" t="str">
            <v>March</v>
          </cell>
          <cell r="H7">
            <v>1.2788462899276809</v>
          </cell>
        </row>
        <row r="8">
          <cell r="B8">
            <v>2.7000000000000001E-3</v>
          </cell>
          <cell r="C8">
            <v>2.2000000000000001E-3</v>
          </cell>
          <cell r="D8">
            <v>2.3999999999999998E-3</v>
          </cell>
          <cell r="F8" t="str">
            <v>April</v>
          </cell>
          <cell r="H8">
            <v>1.105987913783099</v>
          </cell>
        </row>
        <row r="9">
          <cell r="B9">
            <v>4.7999999999999996E-3</v>
          </cell>
          <cell r="C9">
            <v>4.4000000000000003E-3</v>
          </cell>
          <cell r="D9">
            <v>4.5999999999999999E-3</v>
          </cell>
          <cell r="F9" t="str">
            <v>May</v>
          </cell>
          <cell r="H9">
            <v>0.92947819810639831</v>
          </cell>
        </row>
        <row r="10">
          <cell r="B10">
            <v>8.3999999999999995E-3</v>
          </cell>
          <cell r="C10">
            <v>1.2800000000000001E-2</v>
          </cell>
          <cell r="D10">
            <v>1.0500000000000001E-2</v>
          </cell>
          <cell r="F10" t="str">
            <v>June</v>
          </cell>
          <cell r="H10">
            <v>0.88591686833948968</v>
          </cell>
        </row>
        <row r="11">
          <cell r="B11">
            <v>1.9699999999999999E-2</v>
          </cell>
          <cell r="C11">
            <v>3.3700000000000001E-2</v>
          </cell>
          <cell r="D11">
            <v>2.64E-2</v>
          </cell>
          <cell r="F11" t="str">
            <v>July</v>
          </cell>
          <cell r="H11">
            <v>0.88073706109625105</v>
          </cell>
        </row>
        <row r="12">
          <cell r="B12">
            <v>3.9100000000000003E-2</v>
          </cell>
          <cell r="C12">
            <v>5.8900000000000001E-2</v>
          </cell>
          <cell r="D12">
            <v>4.8500000000000001E-2</v>
          </cell>
          <cell r="F12" t="str">
            <v>August</v>
          </cell>
          <cell r="H12">
            <v>0.8060402779546838</v>
          </cell>
        </row>
        <row r="13">
          <cell r="B13">
            <v>4.9299999999999997E-2</v>
          </cell>
          <cell r="C13">
            <v>6.5600000000000006E-2</v>
          </cell>
          <cell r="D13">
            <v>5.7000000000000002E-2</v>
          </cell>
          <cell r="F13" t="str">
            <v>September</v>
          </cell>
          <cell r="H13">
            <v>0.7823490284323299</v>
          </cell>
        </row>
        <row r="14">
          <cell r="B14">
            <v>6.08E-2</v>
          </cell>
          <cell r="C14">
            <v>6.6900000000000001E-2</v>
          </cell>
          <cell r="D14">
            <v>6.3700000000000007E-2</v>
          </cell>
          <cell r="F14" t="str">
            <v>October</v>
          </cell>
          <cell r="H14">
            <v>0.9195714629417342</v>
          </cell>
        </row>
        <row r="15">
          <cell r="B15">
            <v>6.9599999999999995E-2</v>
          </cell>
          <cell r="C15">
            <v>6.8099999999999994E-2</v>
          </cell>
          <cell r="D15">
            <v>6.8900000000000003E-2</v>
          </cell>
          <cell r="F15" t="str">
            <v>November</v>
          </cell>
          <cell r="H15">
            <v>1.0236487920859338</v>
          </cell>
        </row>
        <row r="16">
          <cell r="B16">
            <v>6.9800000000000001E-2</v>
          </cell>
          <cell r="C16">
            <v>7.3300000000000004E-2</v>
          </cell>
          <cell r="D16">
            <v>7.1499999999999994E-2</v>
          </cell>
          <cell r="F16" t="str">
            <v>December</v>
          </cell>
          <cell r="H16">
            <v>1.0267906423810131</v>
          </cell>
        </row>
        <row r="17">
          <cell r="B17">
            <v>7.0400000000000004E-2</v>
          </cell>
          <cell r="C17">
            <v>7.4399999999999994E-2</v>
          </cell>
          <cell r="D17">
            <v>7.2400000000000006E-2</v>
          </cell>
        </row>
        <row r="18">
          <cell r="B18">
            <v>7.0900000000000005E-2</v>
          </cell>
          <cell r="C18">
            <v>7.4300000000000005E-2</v>
          </cell>
          <cell r="D18">
            <v>7.2599999999999998E-2</v>
          </cell>
        </row>
        <row r="19">
          <cell r="B19">
            <v>7.51E-2</v>
          </cell>
          <cell r="C19">
            <v>7.3499999999999996E-2</v>
          </cell>
          <cell r="D19">
            <v>7.4300000000000005E-2</v>
          </cell>
        </row>
        <row r="20">
          <cell r="B20">
            <v>8.2100000000000006E-2</v>
          </cell>
          <cell r="C20">
            <v>7.3300000000000004E-2</v>
          </cell>
          <cell r="D20">
            <v>7.7899999999999997E-2</v>
          </cell>
        </row>
        <row r="21">
          <cell r="B21">
            <v>8.4400000000000003E-2</v>
          </cell>
          <cell r="C21">
            <v>6.9199999999999998E-2</v>
          </cell>
          <cell r="D21">
            <v>7.7100000000000002E-2</v>
          </cell>
        </row>
        <row r="22">
          <cell r="B22">
            <v>7.4399999999999994E-2</v>
          </cell>
          <cell r="C22">
            <v>6.2399999999999997E-2</v>
          </cell>
          <cell r="D22">
            <v>6.8599999999999994E-2</v>
          </cell>
        </row>
        <row r="23">
          <cell r="B23">
            <v>5.5800000000000002E-2</v>
          </cell>
          <cell r="C23">
            <v>5.2600000000000001E-2</v>
          </cell>
          <cell r="D23">
            <v>5.4199999999999998E-2</v>
          </cell>
        </row>
        <row r="24">
          <cell r="B24">
            <v>4.1599999999999998E-2</v>
          </cell>
          <cell r="C24">
            <v>4.0899999999999999E-2</v>
          </cell>
          <cell r="D24">
            <v>4.1300000000000003E-2</v>
          </cell>
        </row>
        <row r="25">
          <cell r="B25">
            <v>3.4799999999999998E-2</v>
          </cell>
          <cell r="C25">
            <v>3.0800000000000001E-2</v>
          </cell>
          <cell r="D25">
            <v>3.2899999999999999E-2</v>
          </cell>
        </row>
        <row r="26">
          <cell r="B26">
            <v>3.0499999999999999E-2</v>
          </cell>
          <cell r="C26">
            <v>2.46E-2</v>
          </cell>
          <cell r="D26">
            <v>2.7699999999999999E-2</v>
          </cell>
        </row>
        <row r="27">
          <cell r="B27">
            <v>2.5600000000000001E-2</v>
          </cell>
          <cell r="C27">
            <v>1.7000000000000001E-2</v>
          </cell>
          <cell r="D27">
            <v>2.1499999999999998E-2</v>
          </cell>
        </row>
        <row r="28">
          <cell r="B28">
            <v>1.6E-2</v>
          </cell>
          <cell r="C28">
            <v>9.5999999999999992E-3</v>
          </cell>
          <cell r="D28">
            <v>1.29E-2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6.6E-3</v>
          </cell>
          <cell r="C5">
            <v>5.5999999999999999E-3</v>
          </cell>
          <cell r="D5">
            <v>6.1000000000000004E-3</v>
          </cell>
          <cell r="F5" t="str">
            <v>January</v>
          </cell>
          <cell r="H5">
            <v>1.1399999999999999</v>
          </cell>
        </row>
        <row r="6">
          <cell r="B6">
            <v>4.0000000000000001E-3</v>
          </cell>
          <cell r="C6">
            <v>3.2000000000000002E-3</v>
          </cell>
          <cell r="D6">
            <v>3.5999999999999999E-3</v>
          </cell>
          <cell r="F6" t="str">
            <v>February</v>
          </cell>
          <cell r="H6">
            <v>1.23</v>
          </cell>
        </row>
        <row r="7">
          <cell r="B7">
            <v>3.0000000000000001E-3</v>
          </cell>
          <cell r="C7">
            <v>2.0999999999999999E-3</v>
          </cell>
          <cell r="D7">
            <v>2.5999999999999999E-3</v>
          </cell>
          <cell r="F7" t="str">
            <v>March</v>
          </cell>
          <cell r="H7">
            <v>1.28</v>
          </cell>
        </row>
        <row r="8">
          <cell r="B8">
            <v>2.3E-3</v>
          </cell>
          <cell r="C8">
            <v>2.0999999999999999E-3</v>
          </cell>
          <cell r="D8">
            <v>2.2000000000000001E-3</v>
          </cell>
          <cell r="F8" t="str">
            <v>April</v>
          </cell>
          <cell r="H8">
            <v>1.1200000000000001</v>
          </cell>
        </row>
        <row r="9">
          <cell r="B9">
            <v>4.7999999999999996E-3</v>
          </cell>
          <cell r="C9">
            <v>4.4000000000000003E-3</v>
          </cell>
          <cell r="D9">
            <v>4.5999999999999999E-3</v>
          </cell>
          <cell r="F9" t="str">
            <v>May</v>
          </cell>
          <cell r="H9">
            <v>0.96</v>
          </cell>
        </row>
        <row r="10">
          <cell r="B10">
            <v>8.3000000000000001E-3</v>
          </cell>
          <cell r="C10">
            <v>1.23E-2</v>
          </cell>
          <cell r="D10">
            <v>1.03E-2</v>
          </cell>
          <cell r="F10" t="str">
            <v>June</v>
          </cell>
          <cell r="H10">
            <v>0.87</v>
          </cell>
        </row>
        <row r="11">
          <cell r="B11">
            <v>1.9599999999999999E-2</v>
          </cell>
          <cell r="C11">
            <v>3.2399999999999998E-2</v>
          </cell>
          <cell r="D11">
            <v>2.5999999999999999E-2</v>
          </cell>
          <cell r="F11" t="str">
            <v>July</v>
          </cell>
          <cell r="H11">
            <v>0.92</v>
          </cell>
        </row>
        <row r="12">
          <cell r="B12">
            <v>3.7900000000000003E-2</v>
          </cell>
          <cell r="C12">
            <v>5.8799999999999998E-2</v>
          </cell>
          <cell r="D12">
            <v>4.8399999999999999E-2</v>
          </cell>
          <cell r="F12" t="str">
            <v>August</v>
          </cell>
          <cell r="H12">
            <v>0.83</v>
          </cell>
        </row>
        <row r="13">
          <cell r="B13">
            <v>4.8599999999999997E-2</v>
          </cell>
          <cell r="C13">
            <v>6.7100000000000007E-2</v>
          </cell>
          <cell r="D13">
            <v>5.7799999999999997E-2</v>
          </cell>
          <cell r="F13" t="str">
            <v>September</v>
          </cell>
          <cell r="H13">
            <v>0.7</v>
          </cell>
        </row>
        <row r="14">
          <cell r="B14">
            <v>6.0699999999999997E-2</v>
          </cell>
          <cell r="C14">
            <v>6.7900000000000002E-2</v>
          </cell>
          <cell r="D14">
            <v>6.4299999999999996E-2</v>
          </cell>
          <cell r="F14" t="str">
            <v>October</v>
          </cell>
          <cell r="H14">
            <v>0.94</v>
          </cell>
        </row>
        <row r="15">
          <cell r="B15">
            <v>6.8599999999999994E-2</v>
          </cell>
          <cell r="C15">
            <v>6.8900000000000003E-2</v>
          </cell>
          <cell r="D15">
            <v>6.8699999999999997E-2</v>
          </cell>
          <cell r="F15" t="str">
            <v>November</v>
          </cell>
          <cell r="H15">
            <v>1.0900000000000001</v>
          </cell>
        </row>
        <row r="16">
          <cell r="B16">
            <v>6.9400000000000003E-2</v>
          </cell>
          <cell r="C16">
            <v>7.3999999999999996E-2</v>
          </cell>
          <cell r="D16">
            <v>7.17E-2</v>
          </cell>
          <cell r="F16" t="str">
            <v>December</v>
          </cell>
          <cell r="H16">
            <v>1.04</v>
          </cell>
        </row>
        <row r="17">
          <cell r="B17">
            <v>7.0499999999999993E-2</v>
          </cell>
          <cell r="C17">
            <v>7.5200000000000003E-2</v>
          </cell>
          <cell r="D17">
            <v>7.2800000000000004E-2</v>
          </cell>
        </row>
        <row r="18">
          <cell r="B18">
            <v>7.1800000000000003E-2</v>
          </cell>
          <cell r="C18">
            <v>7.4300000000000005E-2</v>
          </cell>
          <cell r="D18">
            <v>7.3099999999999998E-2</v>
          </cell>
        </row>
        <row r="19">
          <cell r="B19">
            <v>7.5600000000000001E-2</v>
          </cell>
          <cell r="C19">
            <v>7.4200000000000002E-2</v>
          </cell>
          <cell r="D19">
            <v>7.4899999999999994E-2</v>
          </cell>
        </row>
        <row r="20">
          <cell r="B20">
            <v>8.2500000000000004E-2</v>
          </cell>
          <cell r="C20">
            <v>7.3700000000000002E-2</v>
          </cell>
          <cell r="D20">
            <v>7.8100000000000003E-2</v>
          </cell>
        </row>
        <row r="21">
          <cell r="B21">
            <v>8.6099999999999996E-2</v>
          </cell>
          <cell r="C21">
            <v>6.9900000000000004E-2</v>
          </cell>
          <cell r="D21">
            <v>7.8E-2</v>
          </cell>
        </row>
        <row r="22">
          <cell r="B22">
            <v>7.5899999999999995E-2</v>
          </cell>
          <cell r="C22">
            <v>6.2100000000000002E-2</v>
          </cell>
          <cell r="D22">
            <v>6.9000000000000006E-2</v>
          </cell>
        </row>
        <row r="23">
          <cell r="B23">
            <v>5.6099999999999997E-2</v>
          </cell>
          <cell r="C23">
            <v>5.2400000000000002E-2</v>
          </cell>
          <cell r="D23">
            <v>5.4199999999999998E-2</v>
          </cell>
        </row>
        <row r="24">
          <cell r="B24">
            <v>4.1599999999999998E-2</v>
          </cell>
          <cell r="C24">
            <v>4.0099999999999997E-2</v>
          </cell>
          <cell r="D24">
            <v>4.0800000000000003E-2</v>
          </cell>
        </row>
        <row r="25">
          <cell r="B25">
            <v>3.49E-2</v>
          </cell>
          <cell r="C25">
            <v>3.0099999999999998E-2</v>
          </cell>
          <cell r="D25">
            <v>3.2500000000000001E-2</v>
          </cell>
        </row>
        <row r="26">
          <cell r="B26">
            <v>3.0200000000000001E-2</v>
          </cell>
          <cell r="C26">
            <v>2.3599999999999999E-2</v>
          </cell>
          <cell r="D26">
            <v>2.69E-2</v>
          </cell>
        </row>
        <row r="27">
          <cell r="B27">
            <v>2.52E-2</v>
          </cell>
          <cell r="C27">
            <v>1.6299999999999999E-2</v>
          </cell>
          <cell r="D27">
            <v>2.0799999999999999E-2</v>
          </cell>
        </row>
        <row r="28">
          <cell r="B28">
            <v>1.5800000000000002E-2</v>
          </cell>
          <cell r="C28">
            <v>9.1999999999999998E-3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8.9999999999999993E-3</v>
          </cell>
          <cell r="C5">
            <v>8.6999999999999994E-3</v>
          </cell>
          <cell r="D5">
            <v>8.8000000000000005E-3</v>
          </cell>
          <cell r="F5" t="str">
            <v>January</v>
          </cell>
          <cell r="H5">
            <v>0.97</v>
          </cell>
        </row>
        <row r="6">
          <cell r="B6">
            <v>6.6E-3</v>
          </cell>
          <cell r="C6">
            <v>5.8999999999999999E-3</v>
          </cell>
          <cell r="D6">
            <v>6.3E-3</v>
          </cell>
          <cell r="F6" t="str">
            <v>February</v>
          </cell>
          <cell r="H6">
            <v>1.07</v>
          </cell>
        </row>
        <row r="7">
          <cell r="B7">
            <v>6.3E-3</v>
          </cell>
          <cell r="C7">
            <v>5.0000000000000001E-3</v>
          </cell>
          <cell r="D7">
            <v>5.5999999999999999E-3</v>
          </cell>
          <cell r="F7" t="str">
            <v>March</v>
          </cell>
          <cell r="H7">
            <v>1.08</v>
          </cell>
        </row>
        <row r="8">
          <cell r="B8">
            <v>5.7999999999999996E-3</v>
          </cell>
          <cell r="C8">
            <v>6.1999999999999998E-3</v>
          </cell>
          <cell r="D8">
            <v>6.0000000000000001E-3</v>
          </cell>
          <cell r="F8" t="str">
            <v>April</v>
          </cell>
          <cell r="H8">
            <v>1.04</v>
          </cell>
        </row>
        <row r="9">
          <cell r="B9">
            <v>9.4000000000000004E-3</v>
          </cell>
          <cell r="C9">
            <v>1.14E-2</v>
          </cell>
          <cell r="D9">
            <v>1.04E-2</v>
          </cell>
          <cell r="F9" t="str">
            <v>May</v>
          </cell>
          <cell r="H9">
            <v>0.99</v>
          </cell>
        </row>
        <row r="10">
          <cell r="B10">
            <v>1.89E-2</v>
          </cell>
          <cell r="C10">
            <v>2.7E-2</v>
          </cell>
          <cell r="D10">
            <v>2.3E-2</v>
          </cell>
          <cell r="F10" t="str">
            <v>June</v>
          </cell>
          <cell r="H10">
            <v>0.96</v>
          </cell>
        </row>
        <row r="11">
          <cell r="B11">
            <v>4.2900000000000001E-2</v>
          </cell>
          <cell r="C11">
            <v>6.8599999999999994E-2</v>
          </cell>
          <cell r="D11">
            <v>5.6000000000000001E-2</v>
          </cell>
          <cell r="F11" t="str">
            <v>July</v>
          </cell>
          <cell r="H11">
            <v>0.97</v>
          </cell>
        </row>
        <row r="12">
          <cell r="B12">
            <v>5.3199999999999997E-2</v>
          </cell>
          <cell r="C12">
            <v>8.9899999999999994E-2</v>
          </cell>
          <cell r="D12">
            <v>7.1800000000000003E-2</v>
          </cell>
          <cell r="F12" t="str">
            <v>August</v>
          </cell>
          <cell r="H12">
            <v>0.98</v>
          </cell>
        </row>
        <row r="13">
          <cell r="B13">
            <v>5.0700000000000002E-2</v>
          </cell>
          <cell r="C13">
            <v>7.4999999999999997E-2</v>
          </cell>
          <cell r="D13">
            <v>6.3E-2</v>
          </cell>
          <cell r="F13" t="str">
            <v>September</v>
          </cell>
          <cell r="H13">
            <v>0.98</v>
          </cell>
        </row>
        <row r="14">
          <cell r="B14">
            <v>4.6399999999999997E-2</v>
          </cell>
          <cell r="C14">
            <v>6.0900000000000003E-2</v>
          </cell>
          <cell r="D14">
            <v>5.3800000000000001E-2</v>
          </cell>
          <cell r="F14" t="str">
            <v>October</v>
          </cell>
          <cell r="H14">
            <v>0.98</v>
          </cell>
        </row>
        <row r="15">
          <cell r="B15">
            <v>4.7600000000000003E-2</v>
          </cell>
          <cell r="C15">
            <v>5.8400000000000001E-2</v>
          </cell>
          <cell r="D15">
            <v>5.3100000000000001E-2</v>
          </cell>
          <cell r="F15" t="str">
            <v>November</v>
          </cell>
          <cell r="H15">
            <v>0.99</v>
          </cell>
        </row>
        <row r="16">
          <cell r="B16">
            <v>5.2499999999999998E-2</v>
          </cell>
          <cell r="C16">
            <v>5.6800000000000003E-2</v>
          </cell>
          <cell r="D16">
            <v>5.4699999999999999E-2</v>
          </cell>
          <cell r="F16" t="str">
            <v>December</v>
          </cell>
          <cell r="H16">
            <v>0.98</v>
          </cell>
        </row>
        <row r="17">
          <cell r="B17">
            <v>5.7299999999999997E-2</v>
          </cell>
          <cell r="C17">
            <v>5.8200000000000002E-2</v>
          </cell>
          <cell r="D17">
            <v>5.7799999999999997E-2</v>
          </cell>
        </row>
        <row r="18">
          <cell r="B18">
            <v>6.0999999999999999E-2</v>
          </cell>
          <cell r="C18">
            <v>5.8500000000000003E-2</v>
          </cell>
          <cell r="D18">
            <v>5.9700000000000003E-2</v>
          </cell>
        </row>
        <row r="19">
          <cell r="B19">
            <v>6.6100000000000006E-2</v>
          </cell>
          <cell r="C19">
            <v>5.74E-2</v>
          </cell>
          <cell r="D19">
            <v>6.1699999999999998E-2</v>
          </cell>
        </row>
        <row r="20">
          <cell r="B20">
            <v>7.5800000000000006E-2</v>
          </cell>
          <cell r="C20">
            <v>5.9200000000000003E-2</v>
          </cell>
          <cell r="D20">
            <v>6.7299999999999999E-2</v>
          </cell>
        </row>
        <row r="21">
          <cell r="B21">
            <v>8.8200000000000001E-2</v>
          </cell>
          <cell r="C21">
            <v>6.3399999999999998E-2</v>
          </cell>
          <cell r="D21">
            <v>7.5600000000000001E-2</v>
          </cell>
        </row>
        <row r="22">
          <cell r="B22">
            <v>9.4399999999999998E-2</v>
          </cell>
          <cell r="C22">
            <v>6.3100000000000003E-2</v>
          </cell>
          <cell r="D22">
            <v>7.85E-2</v>
          </cell>
        </row>
        <row r="23">
          <cell r="B23">
            <v>5.9700000000000003E-2</v>
          </cell>
          <cell r="C23">
            <v>5.1700000000000003E-2</v>
          </cell>
          <cell r="D23">
            <v>5.57E-2</v>
          </cell>
        </row>
        <row r="24">
          <cell r="B24">
            <v>4.3900000000000002E-2</v>
          </cell>
          <cell r="C24">
            <v>3.6299999999999999E-2</v>
          </cell>
          <cell r="D24">
            <v>4.0099999999999997E-2</v>
          </cell>
        </row>
        <row r="25">
          <cell r="B25">
            <v>3.6499999999999998E-2</v>
          </cell>
          <cell r="C25">
            <v>2.6700000000000002E-2</v>
          </cell>
          <cell r="D25">
            <v>3.15E-2</v>
          </cell>
        </row>
        <row r="26">
          <cell r="B26">
            <v>3.0700000000000002E-2</v>
          </cell>
          <cell r="C26">
            <v>2.1899999999999999E-2</v>
          </cell>
          <cell r="D26">
            <v>2.6200000000000001E-2</v>
          </cell>
        </row>
        <row r="27">
          <cell r="B27">
            <v>2.2499999999999999E-2</v>
          </cell>
          <cell r="C27">
            <v>1.7399999999999999E-2</v>
          </cell>
          <cell r="D27">
            <v>1.9900000000000001E-2</v>
          </cell>
        </row>
        <row r="28">
          <cell r="B28">
            <v>1.47E-2</v>
          </cell>
          <cell r="C28">
            <v>1.26E-2</v>
          </cell>
          <cell r="D28">
            <v>1.37E-2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8.9999999999999993E-3</v>
          </cell>
          <cell r="C5">
            <v>8.6E-3</v>
          </cell>
          <cell r="D5">
            <v>8.8000000000000005E-3</v>
          </cell>
          <cell r="F5" t="str">
            <v>January</v>
          </cell>
          <cell r="H5">
            <v>0.97</v>
          </cell>
        </row>
        <row r="6">
          <cell r="B6">
            <v>6.7999999999999996E-3</v>
          </cell>
          <cell r="C6">
            <v>5.8999999999999999E-3</v>
          </cell>
          <cell r="D6">
            <v>6.3E-3</v>
          </cell>
          <cell r="F6" t="str">
            <v>February</v>
          </cell>
          <cell r="H6">
            <v>1.05</v>
          </cell>
        </row>
        <row r="7">
          <cell r="B7">
            <v>6.7000000000000002E-3</v>
          </cell>
          <cell r="C7">
            <v>5.1000000000000004E-3</v>
          </cell>
          <cell r="D7">
            <v>5.8999999999999999E-3</v>
          </cell>
          <cell r="F7" t="str">
            <v>March</v>
          </cell>
          <cell r="H7">
            <v>1.0900000000000001</v>
          </cell>
        </row>
        <row r="8">
          <cell r="B8">
            <v>6.0000000000000001E-3</v>
          </cell>
          <cell r="C8">
            <v>6.0000000000000001E-3</v>
          </cell>
          <cell r="D8">
            <v>6.0000000000000001E-3</v>
          </cell>
          <cell r="F8" t="str">
            <v>April</v>
          </cell>
          <cell r="H8">
            <v>1.01</v>
          </cell>
        </row>
        <row r="9">
          <cell r="B9">
            <v>9.1000000000000004E-3</v>
          </cell>
          <cell r="C9">
            <v>1.15E-2</v>
          </cell>
          <cell r="D9">
            <v>1.03E-2</v>
          </cell>
          <cell r="F9" t="str">
            <v>May</v>
          </cell>
          <cell r="H9">
            <v>0.99</v>
          </cell>
        </row>
        <row r="10">
          <cell r="B10">
            <v>1.9199999999999998E-2</v>
          </cell>
          <cell r="C10">
            <v>2.81E-2</v>
          </cell>
          <cell r="D10">
            <v>2.3699999999999999E-2</v>
          </cell>
          <cell r="F10" t="str">
            <v>June</v>
          </cell>
          <cell r="H10">
            <v>0.98</v>
          </cell>
        </row>
        <row r="11">
          <cell r="B11">
            <v>4.2599999999999999E-2</v>
          </cell>
          <cell r="C11">
            <v>6.9800000000000001E-2</v>
          </cell>
          <cell r="D11">
            <v>5.6399999999999999E-2</v>
          </cell>
          <cell r="F11" t="str">
            <v>July</v>
          </cell>
          <cell r="H11">
            <v>0.92</v>
          </cell>
        </row>
        <row r="12">
          <cell r="B12">
            <v>5.4800000000000001E-2</v>
          </cell>
          <cell r="C12">
            <v>8.9300000000000004E-2</v>
          </cell>
          <cell r="D12">
            <v>7.2300000000000003E-2</v>
          </cell>
          <cell r="F12" t="str">
            <v>August</v>
          </cell>
          <cell r="H12">
            <v>0.94</v>
          </cell>
        </row>
        <row r="13">
          <cell r="B13">
            <v>5.0900000000000001E-2</v>
          </cell>
          <cell r="C13">
            <v>7.4899999999999994E-2</v>
          </cell>
          <cell r="D13">
            <v>6.3100000000000003E-2</v>
          </cell>
          <cell r="F13" t="str">
            <v>September</v>
          </cell>
          <cell r="H13">
            <v>0.97</v>
          </cell>
        </row>
        <row r="14">
          <cell r="B14">
            <v>4.7100000000000003E-2</v>
          </cell>
          <cell r="C14">
            <v>0.06</v>
          </cell>
          <cell r="D14">
            <v>5.3600000000000002E-2</v>
          </cell>
          <cell r="F14" t="str">
            <v>October</v>
          </cell>
          <cell r="H14">
            <v>1.04</v>
          </cell>
        </row>
        <row r="15">
          <cell r="B15">
            <v>4.8000000000000001E-2</v>
          </cell>
          <cell r="C15">
            <v>5.79E-2</v>
          </cell>
          <cell r="D15">
            <v>5.2999999999999999E-2</v>
          </cell>
          <cell r="F15" t="str">
            <v>November</v>
          </cell>
          <cell r="H15">
            <v>1.02</v>
          </cell>
        </row>
        <row r="16">
          <cell r="B16">
            <v>5.28E-2</v>
          </cell>
          <cell r="C16">
            <v>5.6599999999999998E-2</v>
          </cell>
          <cell r="D16">
            <v>5.4699999999999999E-2</v>
          </cell>
          <cell r="F16" t="str">
            <v>December</v>
          </cell>
          <cell r="H16">
            <v>1</v>
          </cell>
        </row>
        <row r="17">
          <cell r="B17">
            <v>5.7200000000000001E-2</v>
          </cell>
          <cell r="C17">
            <v>5.79E-2</v>
          </cell>
          <cell r="D17">
            <v>5.7599999999999998E-2</v>
          </cell>
        </row>
        <row r="18">
          <cell r="B18">
            <v>6.0400000000000002E-2</v>
          </cell>
          <cell r="C18">
            <v>5.8599999999999999E-2</v>
          </cell>
          <cell r="D18">
            <v>5.9499999999999997E-2</v>
          </cell>
        </row>
        <row r="19">
          <cell r="B19">
            <v>6.5799999999999997E-2</v>
          </cell>
          <cell r="C19">
            <v>5.74E-2</v>
          </cell>
          <cell r="D19">
            <v>6.1499999999999999E-2</v>
          </cell>
        </row>
        <row r="20">
          <cell r="B20">
            <v>7.6300000000000007E-2</v>
          </cell>
          <cell r="C20">
            <v>5.8900000000000001E-2</v>
          </cell>
          <cell r="D20">
            <v>6.7500000000000004E-2</v>
          </cell>
        </row>
        <row r="21">
          <cell r="B21">
            <v>8.6900000000000005E-2</v>
          </cell>
          <cell r="C21">
            <v>6.2799999999999995E-2</v>
          </cell>
          <cell r="D21">
            <v>7.4700000000000003E-2</v>
          </cell>
        </row>
        <row r="22">
          <cell r="B22">
            <v>9.3399999999999997E-2</v>
          </cell>
          <cell r="C22">
            <v>6.1800000000000001E-2</v>
          </cell>
          <cell r="D22">
            <v>7.7399999999999997E-2</v>
          </cell>
        </row>
        <row r="23">
          <cell r="B23">
            <v>5.96E-2</v>
          </cell>
          <cell r="C23">
            <v>5.1999999999999998E-2</v>
          </cell>
          <cell r="D23">
            <v>5.5800000000000002E-2</v>
          </cell>
        </row>
        <row r="24">
          <cell r="B24">
            <v>4.3499999999999997E-2</v>
          </cell>
          <cell r="C24">
            <v>3.73E-2</v>
          </cell>
          <cell r="D24">
            <v>4.0300000000000002E-2</v>
          </cell>
        </row>
        <row r="25">
          <cell r="B25">
            <v>3.6299999999999999E-2</v>
          </cell>
          <cell r="C25">
            <v>2.7E-2</v>
          </cell>
          <cell r="D25">
            <v>3.1600000000000003E-2</v>
          </cell>
        </row>
        <row r="26">
          <cell r="B26">
            <v>3.04E-2</v>
          </cell>
          <cell r="C26">
            <v>2.2200000000000001E-2</v>
          </cell>
          <cell r="D26">
            <v>2.6200000000000001E-2</v>
          </cell>
        </row>
        <row r="27">
          <cell r="B27">
            <v>2.2200000000000001E-2</v>
          </cell>
          <cell r="C27">
            <v>1.78E-2</v>
          </cell>
          <cell r="D27">
            <v>0.02</v>
          </cell>
        </row>
        <row r="28">
          <cell r="B28">
            <v>1.49E-2</v>
          </cell>
          <cell r="C28">
            <v>1.26E-2</v>
          </cell>
          <cell r="D28">
            <v>1.37E-2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  <cell r="H5">
            <v>0.96</v>
          </cell>
        </row>
        <row r="6">
          <cell r="F6" t="str">
            <v>February</v>
          </cell>
          <cell r="H6">
            <v>1.04</v>
          </cell>
        </row>
        <row r="7">
          <cell r="F7" t="str">
            <v>March</v>
          </cell>
          <cell r="H7">
            <v>1.04</v>
          </cell>
        </row>
        <row r="8">
          <cell r="F8" t="str">
            <v>April</v>
          </cell>
          <cell r="H8">
            <v>1.03</v>
          </cell>
        </row>
        <row r="9">
          <cell r="F9" t="str">
            <v>May</v>
          </cell>
          <cell r="H9">
            <v>0.99</v>
          </cell>
        </row>
        <row r="10">
          <cell r="F10" t="str">
            <v>June</v>
          </cell>
          <cell r="H10">
            <v>0.98</v>
          </cell>
        </row>
        <row r="11">
          <cell r="F11" t="str">
            <v>July</v>
          </cell>
          <cell r="H11">
            <v>0.92</v>
          </cell>
        </row>
        <row r="12">
          <cell r="F12" t="str">
            <v>August</v>
          </cell>
          <cell r="H12">
            <v>0.97</v>
          </cell>
        </row>
        <row r="13">
          <cell r="F13" t="str">
            <v>September</v>
          </cell>
          <cell r="H13">
            <v>0.97</v>
          </cell>
        </row>
        <row r="14">
          <cell r="F14" t="str">
            <v>October</v>
          </cell>
          <cell r="H14">
            <v>1</v>
          </cell>
        </row>
        <row r="15">
          <cell r="F15" t="str">
            <v>November</v>
          </cell>
          <cell r="H15">
            <v>1</v>
          </cell>
        </row>
        <row r="16">
          <cell r="F16" t="str">
            <v>December</v>
          </cell>
          <cell r="H16">
            <v>1.01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1.4200000000000001E-2</v>
          </cell>
          <cell r="C5">
            <v>8.6E-3</v>
          </cell>
          <cell r="D5">
            <v>1.1900000000000001E-2</v>
          </cell>
          <cell r="F5" t="str">
            <v>January</v>
          </cell>
        </row>
        <row r="6">
          <cell r="B6">
            <v>9.2999999999999992E-3</v>
          </cell>
          <cell r="C6">
            <v>6.3E-3</v>
          </cell>
          <cell r="D6">
            <v>8.0999999999999996E-3</v>
          </cell>
          <cell r="F6" t="str">
            <v>February</v>
          </cell>
        </row>
        <row r="7">
          <cell r="B7">
            <v>7.0000000000000001E-3</v>
          </cell>
          <cell r="C7">
            <v>6.4999999999999997E-3</v>
          </cell>
          <cell r="D7">
            <v>6.7999999999999996E-3</v>
          </cell>
          <cell r="F7" t="str">
            <v>March</v>
          </cell>
        </row>
        <row r="8">
          <cell r="B8">
            <v>5.1999999999999998E-3</v>
          </cell>
          <cell r="C8">
            <v>0.01</v>
          </cell>
          <cell r="D8">
            <v>7.1000000000000004E-3</v>
          </cell>
          <cell r="F8" t="str">
            <v>April</v>
          </cell>
        </row>
        <row r="9">
          <cell r="B9">
            <v>6.1000000000000004E-3</v>
          </cell>
          <cell r="C9">
            <v>1.9400000000000001E-2</v>
          </cell>
          <cell r="D9">
            <v>1.15E-2</v>
          </cell>
          <cell r="F9" t="str">
            <v>May</v>
          </cell>
        </row>
        <row r="10">
          <cell r="B10">
            <v>1.2699999999999999E-2</v>
          </cell>
          <cell r="C10">
            <v>5.2400000000000002E-2</v>
          </cell>
          <cell r="D10">
            <v>2.8799999999999999E-2</v>
          </cell>
          <cell r="F10" t="str">
            <v>June</v>
          </cell>
        </row>
        <row r="11">
          <cell r="B11">
            <v>2.8500000000000001E-2</v>
          </cell>
          <cell r="C11">
            <v>7.4499999999999997E-2</v>
          </cell>
          <cell r="D11">
            <v>4.7199999999999999E-2</v>
          </cell>
          <cell r="F11" t="str">
            <v>July</v>
          </cell>
        </row>
        <row r="12">
          <cell r="B12">
            <v>3.9100000000000003E-2</v>
          </cell>
          <cell r="C12">
            <v>7.0599999999999996E-2</v>
          </cell>
          <cell r="D12">
            <v>5.1900000000000002E-2</v>
          </cell>
          <cell r="F12" t="str">
            <v>August</v>
          </cell>
        </row>
        <row r="13">
          <cell r="B13">
            <v>3.73E-2</v>
          </cell>
          <cell r="C13">
            <v>7.0599999999999996E-2</v>
          </cell>
          <cell r="D13">
            <v>5.0799999999999998E-2</v>
          </cell>
          <cell r="F13" t="str">
            <v>September</v>
          </cell>
        </row>
        <row r="14">
          <cell r="B14">
            <v>3.6400000000000002E-2</v>
          </cell>
          <cell r="C14">
            <v>6.1100000000000002E-2</v>
          </cell>
          <cell r="D14">
            <v>4.6399999999999997E-2</v>
          </cell>
          <cell r="F14" t="str">
            <v>October</v>
          </cell>
        </row>
        <row r="15">
          <cell r="B15">
            <v>3.9699999999999999E-2</v>
          </cell>
          <cell r="C15">
            <v>5.7099999999999998E-2</v>
          </cell>
          <cell r="D15">
            <v>4.6800000000000001E-2</v>
          </cell>
          <cell r="F15" t="str">
            <v>November</v>
          </cell>
        </row>
        <row r="16">
          <cell r="B16">
            <v>4.4400000000000002E-2</v>
          </cell>
          <cell r="C16">
            <v>5.4600000000000003E-2</v>
          </cell>
          <cell r="D16">
            <v>4.8500000000000001E-2</v>
          </cell>
          <cell r="F16" t="str">
            <v>December</v>
          </cell>
        </row>
        <row r="17">
          <cell r="B17">
            <v>5.0799999999999998E-2</v>
          </cell>
          <cell r="C17">
            <v>5.4199999999999998E-2</v>
          </cell>
          <cell r="D17">
            <v>5.2200000000000003E-2</v>
          </cell>
        </row>
        <row r="18">
          <cell r="B18">
            <v>5.6500000000000002E-2</v>
          </cell>
          <cell r="C18">
            <v>5.5599999999999997E-2</v>
          </cell>
          <cell r="D18">
            <v>5.6099999999999997E-2</v>
          </cell>
        </row>
        <row r="19">
          <cell r="B19">
            <v>6.5100000000000005E-2</v>
          </cell>
          <cell r="C19">
            <v>5.74E-2</v>
          </cell>
          <cell r="D19">
            <v>6.2E-2</v>
          </cell>
        </row>
        <row r="20">
          <cell r="B20">
            <v>7.7200000000000005E-2</v>
          </cell>
          <cell r="C20">
            <v>5.5500000000000001E-2</v>
          </cell>
          <cell r="D20">
            <v>6.8400000000000002E-2</v>
          </cell>
        </row>
        <row r="21">
          <cell r="B21">
            <v>8.5800000000000001E-2</v>
          </cell>
          <cell r="C21">
            <v>5.6000000000000001E-2</v>
          </cell>
          <cell r="D21">
            <v>7.3700000000000002E-2</v>
          </cell>
        </row>
        <row r="22">
          <cell r="B22">
            <v>8.8099999999999998E-2</v>
          </cell>
          <cell r="C22">
            <v>5.5599999999999997E-2</v>
          </cell>
          <cell r="D22">
            <v>7.4899999999999994E-2</v>
          </cell>
        </row>
        <row r="23">
          <cell r="B23">
            <v>8.1299999999999997E-2</v>
          </cell>
          <cell r="C23">
            <v>4.9700000000000001E-2</v>
          </cell>
          <cell r="D23">
            <v>6.8500000000000005E-2</v>
          </cell>
        </row>
        <row r="24">
          <cell r="B24">
            <v>6.13E-2</v>
          </cell>
          <cell r="C24">
            <v>3.8399999999999997E-2</v>
          </cell>
          <cell r="D24">
            <v>5.1999999999999998E-2</v>
          </cell>
        </row>
        <row r="25">
          <cell r="B25">
            <v>5.0299999999999997E-2</v>
          </cell>
          <cell r="C25">
            <v>2.92E-2</v>
          </cell>
          <cell r="D25">
            <v>4.1799999999999997E-2</v>
          </cell>
        </row>
        <row r="26">
          <cell r="B26">
            <v>4.41E-2</v>
          </cell>
          <cell r="C26">
            <v>2.47E-2</v>
          </cell>
          <cell r="D26">
            <v>3.6200000000000003E-2</v>
          </cell>
        </row>
        <row r="27">
          <cell r="B27">
            <v>3.5000000000000003E-2</v>
          </cell>
          <cell r="C27">
            <v>1.9199999999999998E-2</v>
          </cell>
          <cell r="D27">
            <v>2.86E-2</v>
          </cell>
        </row>
        <row r="28">
          <cell r="B28">
            <v>2.4400000000000002E-2</v>
          </cell>
          <cell r="C28">
            <v>1.26E-2</v>
          </cell>
          <cell r="D28">
            <v>1.9699999999999999E-2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1.0999999999999999E-2</v>
          </cell>
          <cell r="C5">
            <v>5.5999999999999999E-3</v>
          </cell>
          <cell r="D5">
            <v>8.3000000000000001E-3</v>
          </cell>
          <cell r="F5" t="str">
            <v>January</v>
          </cell>
          <cell r="H5">
            <v>0.95</v>
          </cell>
        </row>
        <row r="6">
          <cell r="B6">
            <v>7.1000000000000004E-3</v>
          </cell>
          <cell r="C6">
            <v>3.7000000000000002E-3</v>
          </cell>
          <cell r="D6">
            <v>5.3E-3</v>
          </cell>
          <cell r="F6" t="str">
            <v>February</v>
          </cell>
          <cell r="H6">
            <v>1.04</v>
          </cell>
        </row>
        <row r="7">
          <cell r="B7">
            <v>5.1999999999999998E-3</v>
          </cell>
          <cell r="C7">
            <v>3.3999999999999998E-3</v>
          </cell>
          <cell r="D7">
            <v>4.3E-3</v>
          </cell>
          <cell r="F7" t="str">
            <v>March</v>
          </cell>
          <cell r="H7">
            <v>1.05</v>
          </cell>
        </row>
        <row r="8">
          <cell r="B8">
            <v>3.5000000000000001E-3</v>
          </cell>
          <cell r="C8">
            <v>5.1000000000000004E-3</v>
          </cell>
          <cell r="D8">
            <v>4.3E-3</v>
          </cell>
          <cell r="F8" t="str">
            <v>April</v>
          </cell>
          <cell r="H8">
            <v>1.03</v>
          </cell>
        </row>
        <row r="9">
          <cell r="B9">
            <v>3.5000000000000001E-3</v>
          </cell>
          <cell r="C9">
            <v>1.1900000000000001E-2</v>
          </cell>
          <cell r="D9">
            <v>7.7999999999999996E-3</v>
          </cell>
          <cell r="F9" t="str">
            <v>May</v>
          </cell>
          <cell r="H9">
            <v>1</v>
          </cell>
        </row>
        <row r="10">
          <cell r="B10">
            <v>7.7999999999999996E-3</v>
          </cell>
          <cell r="C10">
            <v>3.7600000000000001E-2</v>
          </cell>
          <cell r="D10">
            <v>2.3E-2</v>
          </cell>
          <cell r="F10" t="str">
            <v>June</v>
          </cell>
          <cell r="H10">
            <v>0.98</v>
          </cell>
        </row>
        <row r="11">
          <cell r="B11">
            <v>2.0500000000000001E-2</v>
          </cell>
          <cell r="C11">
            <v>8.7099999999999997E-2</v>
          </cell>
          <cell r="D11">
            <v>5.45E-2</v>
          </cell>
          <cell r="F11" t="str">
            <v>July</v>
          </cell>
          <cell r="H11">
            <v>0.94</v>
          </cell>
        </row>
        <row r="12">
          <cell r="B12">
            <v>2.9399999999999999E-2</v>
          </cell>
          <cell r="C12">
            <v>8.9499999999999996E-2</v>
          </cell>
          <cell r="D12">
            <v>6.0100000000000001E-2</v>
          </cell>
          <cell r="F12" t="str">
            <v>August</v>
          </cell>
          <cell r="H12">
            <v>1.01</v>
          </cell>
        </row>
        <row r="13">
          <cell r="B13">
            <v>3.5999999999999997E-2</v>
          </cell>
          <cell r="C13">
            <v>7.17E-2</v>
          </cell>
          <cell r="D13">
            <v>5.4199999999999998E-2</v>
          </cell>
          <cell r="F13" t="str">
            <v>September</v>
          </cell>
          <cell r="H13">
            <v>1</v>
          </cell>
        </row>
        <row r="14">
          <cell r="B14">
            <v>3.7400000000000003E-2</v>
          </cell>
          <cell r="C14">
            <v>6.5699999999999995E-2</v>
          </cell>
          <cell r="D14">
            <v>5.1900000000000002E-2</v>
          </cell>
          <cell r="F14" t="str">
            <v>October</v>
          </cell>
          <cell r="H14">
            <v>1</v>
          </cell>
        </row>
        <row r="15">
          <cell r="B15">
            <v>4.19E-2</v>
          </cell>
          <cell r="C15">
            <v>6.08E-2</v>
          </cell>
          <cell r="D15">
            <v>5.16E-2</v>
          </cell>
          <cell r="F15" t="str">
            <v>November</v>
          </cell>
          <cell r="H15">
            <v>1.01</v>
          </cell>
        </row>
        <row r="16">
          <cell r="B16">
            <v>4.8899999999999999E-2</v>
          </cell>
          <cell r="C16">
            <v>5.8900000000000001E-2</v>
          </cell>
          <cell r="D16">
            <v>5.3999999999999999E-2</v>
          </cell>
          <cell r="F16" t="str">
            <v>December</v>
          </cell>
          <cell r="H16">
            <v>1.01</v>
          </cell>
        </row>
        <row r="17">
          <cell r="B17">
            <v>5.6800000000000003E-2</v>
          </cell>
          <cell r="C17">
            <v>5.8099999999999999E-2</v>
          </cell>
          <cell r="D17">
            <v>5.7500000000000002E-2</v>
          </cell>
        </row>
        <row r="18">
          <cell r="B18">
            <v>6.3399999999999998E-2</v>
          </cell>
          <cell r="C18">
            <v>5.6899999999999999E-2</v>
          </cell>
          <cell r="D18">
            <v>6.0100000000000001E-2</v>
          </cell>
        </row>
        <row r="19">
          <cell r="B19">
            <v>6.8400000000000002E-2</v>
          </cell>
          <cell r="C19">
            <v>5.6399999999999999E-2</v>
          </cell>
          <cell r="D19">
            <v>6.2300000000000001E-2</v>
          </cell>
        </row>
        <row r="20">
          <cell r="B20">
            <v>7.9500000000000001E-2</v>
          </cell>
          <cell r="C20">
            <v>5.4800000000000001E-2</v>
          </cell>
          <cell r="D20">
            <v>6.6900000000000001E-2</v>
          </cell>
        </row>
        <row r="21">
          <cell r="B21">
            <v>9.4E-2</v>
          </cell>
          <cell r="C21">
            <v>5.7299999999999997E-2</v>
          </cell>
          <cell r="D21">
            <v>7.5200000000000003E-2</v>
          </cell>
        </row>
        <row r="22">
          <cell r="B22">
            <v>9.9599999999999994E-2</v>
          </cell>
          <cell r="C22">
            <v>5.4300000000000001E-2</v>
          </cell>
          <cell r="D22">
            <v>7.6499999999999999E-2</v>
          </cell>
        </row>
        <row r="23">
          <cell r="B23">
            <v>8.3699999999999997E-2</v>
          </cell>
          <cell r="C23">
            <v>4.7E-2</v>
          </cell>
          <cell r="D23">
            <v>6.4899999999999999E-2</v>
          </cell>
        </row>
        <row r="24">
          <cell r="B24">
            <v>6.0100000000000001E-2</v>
          </cell>
          <cell r="C24">
            <v>3.7699999999999997E-2</v>
          </cell>
          <cell r="D24">
            <v>4.87E-2</v>
          </cell>
        </row>
        <row r="25">
          <cell r="B25">
            <v>4.9599999999999998E-2</v>
          </cell>
          <cell r="C25">
            <v>2.8299999999999999E-2</v>
          </cell>
          <cell r="D25">
            <v>3.8699999999999998E-2</v>
          </cell>
        </row>
        <row r="26">
          <cell r="B26">
            <v>4.24E-2</v>
          </cell>
          <cell r="C26">
            <v>2.2100000000000002E-2</v>
          </cell>
          <cell r="D26">
            <v>3.2000000000000001E-2</v>
          </cell>
        </row>
        <row r="27">
          <cell r="B27">
            <v>3.0800000000000001E-2</v>
          </cell>
          <cell r="C27">
            <v>1.6199999999999999E-2</v>
          </cell>
          <cell r="D27">
            <v>2.3400000000000001E-2</v>
          </cell>
        </row>
        <row r="28">
          <cell r="B28">
            <v>1.9400000000000001E-2</v>
          </cell>
          <cell r="C28">
            <v>9.9000000000000008E-3</v>
          </cell>
          <cell r="D28">
            <v>1.4500000000000001E-2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1.0800000000000001E-2</v>
          </cell>
          <cell r="C5">
            <v>5.7000000000000002E-3</v>
          </cell>
          <cell r="D5">
            <v>8.2000000000000007E-3</v>
          </cell>
          <cell r="F5" t="str">
            <v>January</v>
          </cell>
          <cell r="H5">
            <v>0.99</v>
          </cell>
        </row>
        <row r="6">
          <cell r="B6">
            <v>6.7999999999999996E-3</v>
          </cell>
          <cell r="C6">
            <v>3.8E-3</v>
          </cell>
          <cell r="D6">
            <v>5.1999999999999998E-3</v>
          </cell>
          <cell r="F6" t="str">
            <v>February</v>
          </cell>
          <cell r="H6">
            <v>1.03</v>
          </cell>
        </row>
        <row r="7">
          <cell r="B7">
            <v>5.0000000000000001E-3</v>
          </cell>
          <cell r="C7">
            <v>3.5000000000000001E-3</v>
          </cell>
          <cell r="D7">
            <v>4.3E-3</v>
          </cell>
          <cell r="F7" t="str">
            <v>March</v>
          </cell>
          <cell r="H7">
            <v>1.07</v>
          </cell>
        </row>
        <row r="8">
          <cell r="B8">
            <v>3.3999999999999998E-3</v>
          </cell>
          <cell r="C8">
            <v>4.7999999999999996E-3</v>
          </cell>
          <cell r="D8">
            <v>4.1000000000000003E-3</v>
          </cell>
          <cell r="F8" t="str">
            <v>April</v>
          </cell>
          <cell r="H8">
            <v>1</v>
          </cell>
        </row>
        <row r="9">
          <cell r="B9">
            <v>3.7000000000000002E-3</v>
          </cell>
          <cell r="C9">
            <v>1.2699999999999999E-2</v>
          </cell>
          <cell r="D9">
            <v>8.3000000000000001E-3</v>
          </cell>
          <cell r="F9" t="str">
            <v>May</v>
          </cell>
          <cell r="H9">
            <v>1.02</v>
          </cell>
        </row>
        <row r="10">
          <cell r="B10">
            <v>7.4999999999999997E-3</v>
          </cell>
          <cell r="C10">
            <v>3.9800000000000002E-2</v>
          </cell>
          <cell r="D10">
            <v>2.4E-2</v>
          </cell>
          <cell r="F10" t="str">
            <v>June</v>
          </cell>
          <cell r="H10">
            <v>0.95</v>
          </cell>
        </row>
        <row r="11">
          <cell r="B11">
            <v>2.1000000000000001E-2</v>
          </cell>
          <cell r="C11">
            <v>8.8400000000000006E-2</v>
          </cell>
          <cell r="D11">
            <v>5.5399999999999998E-2</v>
          </cell>
          <cell r="F11" t="str">
            <v>July</v>
          </cell>
          <cell r="H11">
            <v>0.93</v>
          </cell>
        </row>
        <row r="12">
          <cell r="B12">
            <v>2.9899999999999999E-2</v>
          </cell>
          <cell r="C12">
            <v>8.6699999999999999E-2</v>
          </cell>
          <cell r="D12">
            <v>5.8900000000000001E-2</v>
          </cell>
          <cell r="F12" t="str">
            <v>August</v>
          </cell>
          <cell r="H12">
            <v>0.99</v>
          </cell>
        </row>
        <row r="13">
          <cell r="B13">
            <v>3.6799999999999999E-2</v>
          </cell>
          <cell r="C13">
            <v>7.0499999999999993E-2</v>
          </cell>
          <cell r="D13">
            <v>5.3999999999999999E-2</v>
          </cell>
          <cell r="F13" t="str">
            <v>September</v>
          </cell>
          <cell r="H13">
            <v>0.92</v>
          </cell>
        </row>
        <row r="14">
          <cell r="B14">
            <v>3.7699999999999997E-2</v>
          </cell>
          <cell r="C14">
            <v>6.5000000000000002E-2</v>
          </cell>
          <cell r="D14">
            <v>5.16E-2</v>
          </cell>
          <cell r="F14" t="str">
            <v>October</v>
          </cell>
          <cell r="H14">
            <v>1.04</v>
          </cell>
        </row>
        <row r="15">
          <cell r="B15">
            <v>4.2900000000000001E-2</v>
          </cell>
          <cell r="C15">
            <v>6.0999999999999999E-2</v>
          </cell>
          <cell r="D15">
            <v>5.2200000000000003E-2</v>
          </cell>
          <cell r="F15" t="str">
            <v>November</v>
          </cell>
          <cell r="H15">
            <v>1.03</v>
          </cell>
        </row>
        <row r="16">
          <cell r="B16">
            <v>4.9399999999999999E-2</v>
          </cell>
          <cell r="C16">
            <v>5.91E-2</v>
          </cell>
          <cell r="D16">
            <v>5.4300000000000001E-2</v>
          </cell>
          <cell r="F16" t="str">
            <v>December</v>
          </cell>
          <cell r="H16">
            <v>1.02</v>
          </cell>
        </row>
        <row r="17">
          <cell r="B17">
            <v>5.74E-2</v>
          </cell>
          <cell r="C17">
            <v>5.8099999999999999E-2</v>
          </cell>
          <cell r="D17">
            <v>5.7700000000000001E-2</v>
          </cell>
        </row>
        <row r="18">
          <cell r="B18">
            <v>6.2799999999999995E-2</v>
          </cell>
          <cell r="C18">
            <v>5.6899999999999999E-2</v>
          </cell>
          <cell r="D18">
            <v>5.9799999999999999E-2</v>
          </cell>
        </row>
        <row r="19">
          <cell r="B19">
            <v>6.8099999999999994E-2</v>
          </cell>
          <cell r="C19">
            <v>5.6599999999999998E-2</v>
          </cell>
          <cell r="D19">
            <v>6.2199999999999998E-2</v>
          </cell>
        </row>
        <row r="20">
          <cell r="B20">
            <v>7.9500000000000001E-2</v>
          </cell>
          <cell r="C20">
            <v>5.4100000000000002E-2</v>
          </cell>
          <cell r="D20">
            <v>6.6500000000000004E-2</v>
          </cell>
        </row>
        <row r="21">
          <cell r="B21">
            <v>9.3399999999999997E-2</v>
          </cell>
          <cell r="C21">
            <v>5.6899999999999999E-2</v>
          </cell>
          <cell r="D21">
            <v>7.4800000000000005E-2</v>
          </cell>
        </row>
        <row r="22">
          <cell r="B22">
            <v>9.8299999999999998E-2</v>
          </cell>
          <cell r="C22">
            <v>5.3400000000000003E-2</v>
          </cell>
          <cell r="D22">
            <v>7.5399999999999995E-2</v>
          </cell>
        </row>
        <row r="23">
          <cell r="B23">
            <v>8.4000000000000005E-2</v>
          </cell>
          <cell r="C23">
            <v>4.6899999999999997E-2</v>
          </cell>
          <cell r="D23">
            <v>6.5100000000000005E-2</v>
          </cell>
        </row>
        <row r="24">
          <cell r="B24">
            <v>6.0400000000000002E-2</v>
          </cell>
          <cell r="C24">
            <v>3.8300000000000001E-2</v>
          </cell>
          <cell r="D24">
            <v>4.9099999999999998E-2</v>
          </cell>
        </row>
        <row r="25">
          <cell r="B25">
            <v>4.99E-2</v>
          </cell>
          <cell r="C25">
            <v>2.92E-2</v>
          </cell>
          <cell r="D25">
            <v>3.9300000000000002E-2</v>
          </cell>
        </row>
        <row r="26">
          <cell r="B26">
            <v>4.24E-2</v>
          </cell>
          <cell r="C26">
            <v>2.2599999999999999E-2</v>
          </cell>
          <cell r="D26">
            <v>3.2300000000000002E-2</v>
          </cell>
        </row>
        <row r="27">
          <cell r="B27">
            <v>2.9899999999999999E-2</v>
          </cell>
          <cell r="C27">
            <v>1.6400000000000001E-2</v>
          </cell>
          <cell r="D27">
            <v>2.3E-2</v>
          </cell>
        </row>
        <row r="28">
          <cell r="B28">
            <v>1.9099999999999999E-2</v>
          </cell>
          <cell r="C28">
            <v>9.7999999999999997E-3</v>
          </cell>
          <cell r="D28">
            <v>1.43E-2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3.8999999999999998E-3</v>
          </cell>
          <cell r="D5">
            <v>5.0000000000000001E-3</v>
          </cell>
          <cell r="F5" t="str">
            <v>January</v>
          </cell>
          <cell r="H5">
            <v>1.1299999999999999</v>
          </cell>
        </row>
        <row r="6">
          <cell r="B6">
            <v>3.7000000000000002E-3</v>
          </cell>
          <cell r="C6">
            <v>2.3E-3</v>
          </cell>
          <cell r="D6">
            <v>3.0000000000000001E-3</v>
          </cell>
          <cell r="F6" t="str">
            <v>February</v>
          </cell>
          <cell r="H6">
            <v>1.22</v>
          </cell>
        </row>
        <row r="7">
          <cell r="B7">
            <v>3.0000000000000001E-3</v>
          </cell>
          <cell r="C7">
            <v>1.6999999999999999E-3</v>
          </cell>
          <cell r="D7">
            <v>2.3999999999999998E-3</v>
          </cell>
          <cell r="F7" t="str">
            <v>March</v>
          </cell>
          <cell r="H7">
            <v>1.2</v>
          </cell>
        </row>
        <row r="8">
          <cell r="B8">
            <v>1.6000000000000001E-3</v>
          </cell>
          <cell r="C8">
            <v>1.6999999999999999E-3</v>
          </cell>
          <cell r="D8">
            <v>1.6000000000000001E-3</v>
          </cell>
          <cell r="F8" t="str">
            <v>April</v>
          </cell>
          <cell r="H8">
            <v>1.08</v>
          </cell>
        </row>
        <row r="9">
          <cell r="B9">
            <v>1.8E-3</v>
          </cell>
          <cell r="C9">
            <v>3.2000000000000002E-3</v>
          </cell>
          <cell r="D9">
            <v>2.5000000000000001E-3</v>
          </cell>
          <cell r="F9" t="str">
            <v>May</v>
          </cell>
          <cell r="H9">
            <v>0.92</v>
          </cell>
        </row>
        <row r="10">
          <cell r="B10">
            <v>4.7999999999999996E-3</v>
          </cell>
          <cell r="C10">
            <v>1.11E-2</v>
          </cell>
          <cell r="D10">
            <v>7.7999999999999996E-3</v>
          </cell>
          <cell r="F10" t="str">
            <v>June</v>
          </cell>
          <cell r="H10">
            <v>0.85</v>
          </cell>
        </row>
        <row r="11">
          <cell r="B11">
            <v>1.29E-2</v>
          </cell>
          <cell r="C11">
            <v>3.5999999999999997E-2</v>
          </cell>
          <cell r="D11">
            <v>2.4E-2</v>
          </cell>
          <cell r="F11" t="str">
            <v>July</v>
          </cell>
          <cell r="H11">
            <v>0.84</v>
          </cell>
        </row>
        <row r="12">
          <cell r="B12">
            <v>3.0599999999999999E-2</v>
          </cell>
          <cell r="C12">
            <v>6.1199999999999997E-2</v>
          </cell>
          <cell r="D12">
            <v>4.53E-2</v>
          </cell>
          <cell r="F12" t="str">
            <v>August</v>
          </cell>
          <cell r="H12">
            <v>0.85</v>
          </cell>
        </row>
        <row r="13">
          <cell r="B13">
            <v>4.4299999999999999E-2</v>
          </cell>
          <cell r="C13">
            <v>7.3599999999999999E-2</v>
          </cell>
          <cell r="D13">
            <v>5.8400000000000001E-2</v>
          </cell>
          <cell r="F13" t="str">
            <v>September</v>
          </cell>
          <cell r="H13">
            <v>0.85</v>
          </cell>
        </row>
        <row r="14">
          <cell r="B14">
            <v>5.04E-2</v>
          </cell>
          <cell r="C14">
            <v>6.8000000000000005E-2</v>
          </cell>
          <cell r="D14">
            <v>5.8799999999999998E-2</v>
          </cell>
          <cell r="F14" t="str">
            <v>October</v>
          </cell>
          <cell r="H14">
            <v>0.96</v>
          </cell>
        </row>
        <row r="15">
          <cell r="B15">
            <v>6.1100000000000002E-2</v>
          </cell>
          <cell r="C15">
            <v>7.2400000000000006E-2</v>
          </cell>
          <cell r="D15">
            <v>6.6500000000000004E-2</v>
          </cell>
          <cell r="F15" t="str">
            <v>November</v>
          </cell>
          <cell r="H15">
            <v>1.08</v>
          </cell>
        </row>
        <row r="16">
          <cell r="B16">
            <v>7.0499999999999993E-2</v>
          </cell>
          <cell r="C16">
            <v>7.6799999999999993E-2</v>
          </cell>
          <cell r="D16">
            <v>7.3499999999999996E-2</v>
          </cell>
          <cell r="F16" t="str">
            <v>December</v>
          </cell>
          <cell r="H16">
            <v>1.07</v>
          </cell>
        </row>
        <row r="17">
          <cell r="B17">
            <v>7.6899999999999996E-2</v>
          </cell>
          <cell r="C17">
            <v>8.0199999999999994E-2</v>
          </cell>
          <cell r="D17">
            <v>7.85E-2</v>
          </cell>
        </row>
        <row r="18">
          <cell r="B18">
            <v>7.7299999999999994E-2</v>
          </cell>
          <cell r="C18">
            <v>7.51E-2</v>
          </cell>
          <cell r="D18">
            <v>7.6300000000000007E-2</v>
          </cell>
        </row>
        <row r="19">
          <cell r="B19">
            <v>7.9000000000000001E-2</v>
          </cell>
          <cell r="C19">
            <v>7.1300000000000002E-2</v>
          </cell>
          <cell r="D19">
            <v>7.5300000000000006E-2</v>
          </cell>
        </row>
        <row r="20">
          <cell r="B20">
            <v>8.6900000000000005E-2</v>
          </cell>
          <cell r="C20">
            <v>6.8099999999999994E-2</v>
          </cell>
          <cell r="D20">
            <v>7.7899999999999997E-2</v>
          </cell>
        </row>
        <row r="21">
          <cell r="B21">
            <v>8.9099999999999999E-2</v>
          </cell>
          <cell r="C21">
            <v>6.6500000000000004E-2</v>
          </cell>
          <cell r="D21">
            <v>7.8299999999999995E-2</v>
          </cell>
        </row>
        <row r="22">
          <cell r="B22">
            <v>8.9200000000000002E-2</v>
          </cell>
          <cell r="C22">
            <v>6.6199999999999995E-2</v>
          </cell>
          <cell r="D22">
            <v>7.8200000000000006E-2</v>
          </cell>
        </row>
        <row r="23">
          <cell r="B23">
            <v>6.3600000000000004E-2</v>
          </cell>
          <cell r="C23">
            <v>5.2400000000000002E-2</v>
          </cell>
          <cell r="D23">
            <v>5.8200000000000002E-2</v>
          </cell>
        </row>
        <row r="24">
          <cell r="B24">
            <v>4.6600000000000003E-2</v>
          </cell>
          <cell r="C24">
            <v>3.6600000000000001E-2</v>
          </cell>
          <cell r="D24">
            <v>4.1799999999999997E-2</v>
          </cell>
        </row>
        <row r="25">
          <cell r="B25">
            <v>3.7400000000000003E-2</v>
          </cell>
          <cell r="C25">
            <v>2.6800000000000001E-2</v>
          </cell>
          <cell r="D25">
            <v>3.2300000000000002E-2</v>
          </cell>
        </row>
        <row r="26">
          <cell r="B26">
            <v>3.09E-2</v>
          </cell>
          <cell r="C26">
            <v>2.24E-2</v>
          </cell>
          <cell r="D26">
            <v>2.6800000000000001E-2</v>
          </cell>
        </row>
        <row r="27">
          <cell r="B27">
            <v>2.06E-2</v>
          </cell>
          <cell r="C27">
            <v>1.49E-2</v>
          </cell>
          <cell r="D27">
            <v>1.7899999999999999E-2</v>
          </cell>
        </row>
        <row r="28">
          <cell r="B28">
            <v>1.15E-2</v>
          </cell>
          <cell r="C28">
            <v>7.6E-3</v>
          </cell>
          <cell r="D28">
            <v>9.5999999999999992E-3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2.8E-3</v>
          </cell>
          <cell r="C5">
            <v>5.1000000000000004E-3</v>
          </cell>
          <cell r="D5">
            <v>4.0000000000000001E-3</v>
          </cell>
          <cell r="F5" t="str">
            <v>January</v>
          </cell>
          <cell r="H5">
            <v>1.1399999999999999</v>
          </cell>
        </row>
        <row r="6">
          <cell r="B6">
            <v>1.9E-3</v>
          </cell>
          <cell r="C6">
            <v>3.3E-3</v>
          </cell>
          <cell r="D6">
            <v>2.5999999999999999E-3</v>
          </cell>
          <cell r="F6" t="str">
            <v>February</v>
          </cell>
          <cell r="H6">
            <v>1.23</v>
          </cell>
        </row>
        <row r="7">
          <cell r="B7">
            <v>1.6000000000000001E-3</v>
          </cell>
          <cell r="C7">
            <v>2.3999999999999998E-3</v>
          </cell>
          <cell r="D7">
            <v>2E-3</v>
          </cell>
          <cell r="F7" t="str">
            <v>March</v>
          </cell>
          <cell r="H7">
            <v>1.23</v>
          </cell>
        </row>
        <row r="8">
          <cell r="B8">
            <v>2.3E-3</v>
          </cell>
          <cell r="C8">
            <v>1.6999999999999999E-3</v>
          </cell>
          <cell r="D8">
            <v>2E-3</v>
          </cell>
          <cell r="F8" t="str">
            <v>April</v>
          </cell>
          <cell r="H8">
            <v>1.08</v>
          </cell>
        </row>
        <row r="9">
          <cell r="B9">
            <v>6.6E-3</v>
          </cell>
          <cell r="C9">
            <v>2.5999999999999999E-3</v>
          </cell>
          <cell r="D9">
            <v>4.5999999999999999E-3</v>
          </cell>
          <cell r="F9" t="str">
            <v>May</v>
          </cell>
          <cell r="H9">
            <v>0.97</v>
          </cell>
        </row>
        <row r="10">
          <cell r="B10">
            <v>1.72E-2</v>
          </cell>
          <cell r="C10">
            <v>8.6E-3</v>
          </cell>
          <cell r="D10">
            <v>1.29E-2</v>
          </cell>
          <cell r="F10" t="str">
            <v>June</v>
          </cell>
          <cell r="H10">
            <v>0.87</v>
          </cell>
        </row>
        <row r="11">
          <cell r="B11">
            <v>4.4900000000000002E-2</v>
          </cell>
          <cell r="C11">
            <v>0.03</v>
          </cell>
          <cell r="D11">
            <v>3.7400000000000003E-2</v>
          </cell>
          <cell r="F11" t="str">
            <v>July</v>
          </cell>
          <cell r="H11">
            <v>0.86</v>
          </cell>
        </row>
        <row r="12">
          <cell r="B12">
            <v>5.4100000000000002E-2</v>
          </cell>
          <cell r="C12">
            <v>4.9200000000000001E-2</v>
          </cell>
          <cell r="D12">
            <v>5.16E-2</v>
          </cell>
          <cell r="F12" t="str">
            <v>August</v>
          </cell>
          <cell r="H12">
            <v>0.84</v>
          </cell>
        </row>
        <row r="13">
          <cell r="B13">
            <v>6.4299999999999996E-2</v>
          </cell>
          <cell r="C13">
            <v>5.6000000000000001E-2</v>
          </cell>
          <cell r="D13">
            <v>6.0100000000000001E-2</v>
          </cell>
          <cell r="F13" t="str">
            <v>September</v>
          </cell>
          <cell r="H13">
            <v>0.74</v>
          </cell>
        </row>
        <row r="14">
          <cell r="B14">
            <v>7.6600000000000001E-2</v>
          </cell>
          <cell r="C14">
            <v>5.7599999999999998E-2</v>
          </cell>
          <cell r="D14">
            <v>6.7000000000000004E-2</v>
          </cell>
          <cell r="F14" t="str">
            <v>October</v>
          </cell>
          <cell r="H14">
            <v>0.93</v>
          </cell>
        </row>
        <row r="15">
          <cell r="B15">
            <v>7.9500000000000001E-2</v>
          </cell>
          <cell r="C15">
            <v>6.3500000000000001E-2</v>
          </cell>
          <cell r="D15">
            <v>7.1499999999999994E-2</v>
          </cell>
          <cell r="F15" t="str">
            <v>November</v>
          </cell>
          <cell r="H15">
            <v>1</v>
          </cell>
        </row>
        <row r="16">
          <cell r="B16">
            <v>7.8200000000000006E-2</v>
          </cell>
          <cell r="C16">
            <v>7.1400000000000005E-2</v>
          </cell>
          <cell r="D16">
            <v>7.4800000000000005E-2</v>
          </cell>
          <cell r="F16" t="str">
            <v>December</v>
          </cell>
          <cell r="H16">
            <v>1.03</v>
          </cell>
        </row>
        <row r="17">
          <cell r="B17">
            <v>7.7100000000000002E-2</v>
          </cell>
          <cell r="C17">
            <v>7.6300000000000007E-2</v>
          </cell>
          <cell r="D17">
            <v>7.6700000000000004E-2</v>
          </cell>
        </row>
        <row r="18">
          <cell r="B18">
            <v>7.2999999999999995E-2</v>
          </cell>
          <cell r="C18">
            <v>7.6700000000000004E-2</v>
          </cell>
          <cell r="D18">
            <v>7.4899999999999994E-2</v>
          </cell>
        </row>
        <row r="19">
          <cell r="B19">
            <v>7.1999999999999995E-2</v>
          </cell>
          <cell r="C19">
            <v>8.0600000000000005E-2</v>
          </cell>
          <cell r="D19">
            <v>7.6300000000000007E-2</v>
          </cell>
        </row>
        <row r="20">
          <cell r="B20">
            <v>7.4999999999999997E-2</v>
          </cell>
          <cell r="C20">
            <v>7.8399999999999997E-2</v>
          </cell>
          <cell r="D20">
            <v>7.6700000000000004E-2</v>
          </cell>
        </row>
        <row r="21">
          <cell r="B21">
            <v>7.3800000000000004E-2</v>
          </cell>
          <cell r="C21">
            <v>7.8600000000000003E-2</v>
          </cell>
          <cell r="D21">
            <v>7.6200000000000004E-2</v>
          </cell>
        </row>
        <row r="22">
          <cell r="B22">
            <v>7.0400000000000004E-2</v>
          </cell>
          <cell r="C22">
            <v>7.46E-2</v>
          </cell>
          <cell r="D22">
            <v>7.2499999999999995E-2</v>
          </cell>
        </row>
        <row r="23">
          <cell r="B23">
            <v>4.6600000000000003E-2</v>
          </cell>
          <cell r="C23">
            <v>5.8799999999999998E-2</v>
          </cell>
          <cell r="D23">
            <v>5.2699999999999997E-2</v>
          </cell>
        </row>
        <row r="24">
          <cell r="B24">
            <v>3.1199999999999999E-2</v>
          </cell>
          <cell r="C24">
            <v>4.2799999999999998E-2</v>
          </cell>
          <cell r="D24">
            <v>3.6999999999999998E-2</v>
          </cell>
        </row>
        <row r="25">
          <cell r="B25">
            <v>2.2100000000000002E-2</v>
          </cell>
          <cell r="C25">
            <v>3.3500000000000002E-2</v>
          </cell>
          <cell r="D25">
            <v>2.7799999999999998E-2</v>
          </cell>
        </row>
        <row r="26">
          <cell r="B26">
            <v>1.47E-2</v>
          </cell>
          <cell r="C26">
            <v>2.4400000000000002E-2</v>
          </cell>
          <cell r="D26">
            <v>1.9599999999999999E-2</v>
          </cell>
        </row>
        <row r="27">
          <cell r="B27">
            <v>9.1999999999999998E-3</v>
          </cell>
          <cell r="C27">
            <v>1.5299999999999999E-2</v>
          </cell>
          <cell r="D27">
            <v>1.2200000000000001E-2</v>
          </cell>
        </row>
        <row r="28">
          <cell r="B28">
            <v>4.8999999999999998E-3</v>
          </cell>
          <cell r="C28">
            <v>8.8000000000000005E-3</v>
          </cell>
          <cell r="D28">
            <v>6.8999999999999999E-3</v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3.8999999999999998E-3</v>
          </cell>
          <cell r="D5">
            <v>5.0000000000000001E-3</v>
          </cell>
          <cell r="F5" t="str">
            <v>January</v>
          </cell>
        </row>
        <row r="6">
          <cell r="B6">
            <v>4.1000000000000003E-3</v>
          </cell>
          <cell r="C6">
            <v>2.3E-3</v>
          </cell>
          <cell r="D6">
            <v>3.2000000000000002E-3</v>
          </cell>
          <cell r="F6" t="str">
            <v>February</v>
          </cell>
        </row>
        <row r="7">
          <cell r="B7">
            <v>3.0999999999999999E-3</v>
          </cell>
          <cell r="C7">
            <v>1.8E-3</v>
          </cell>
          <cell r="D7">
            <v>2.5000000000000001E-3</v>
          </cell>
          <cell r="F7" t="str">
            <v>March</v>
          </cell>
        </row>
        <row r="8">
          <cell r="B8">
            <v>1.5E-3</v>
          </cell>
          <cell r="C8">
            <v>1.6000000000000001E-3</v>
          </cell>
          <cell r="D8">
            <v>1.6000000000000001E-3</v>
          </cell>
          <cell r="F8" t="str">
            <v>April</v>
          </cell>
        </row>
        <row r="9">
          <cell r="B9">
            <v>1.9E-3</v>
          </cell>
          <cell r="C9">
            <v>2.8E-3</v>
          </cell>
          <cell r="D9">
            <v>2.3E-3</v>
          </cell>
          <cell r="F9" t="str">
            <v>May</v>
          </cell>
        </row>
        <row r="10">
          <cell r="B10">
            <v>4.4999999999999997E-3</v>
          </cell>
          <cell r="C10">
            <v>1.0800000000000001E-2</v>
          </cell>
          <cell r="D10">
            <v>7.4999999999999997E-3</v>
          </cell>
          <cell r="F10" t="str">
            <v>June</v>
          </cell>
        </row>
        <row r="11">
          <cell r="B11">
            <v>1.34E-2</v>
          </cell>
          <cell r="C11">
            <v>3.56E-2</v>
          </cell>
          <cell r="D11">
            <v>2.3900000000000001E-2</v>
          </cell>
          <cell r="F11" t="str">
            <v>July</v>
          </cell>
        </row>
        <row r="12">
          <cell r="B12">
            <v>3.1199999999999999E-2</v>
          </cell>
          <cell r="C12">
            <v>6.0699999999999997E-2</v>
          </cell>
          <cell r="D12">
            <v>4.5199999999999997E-2</v>
          </cell>
          <cell r="F12" t="str">
            <v>August</v>
          </cell>
        </row>
        <row r="13">
          <cell r="B13">
            <v>4.4600000000000001E-2</v>
          </cell>
          <cell r="C13">
            <v>7.3099999999999998E-2</v>
          </cell>
          <cell r="D13">
            <v>5.8099999999999999E-2</v>
          </cell>
          <cell r="F13" t="str">
            <v>September</v>
          </cell>
        </row>
        <row r="14">
          <cell r="B14">
            <v>5.0599999999999999E-2</v>
          </cell>
          <cell r="C14">
            <v>6.7900000000000002E-2</v>
          </cell>
          <cell r="D14">
            <v>5.8799999999999998E-2</v>
          </cell>
          <cell r="F14" t="str">
            <v>October</v>
          </cell>
        </row>
        <row r="15">
          <cell r="B15">
            <v>6.0600000000000001E-2</v>
          </cell>
          <cell r="C15">
            <v>7.17E-2</v>
          </cell>
          <cell r="D15">
            <v>6.59E-2</v>
          </cell>
          <cell r="F15" t="str">
            <v>November</v>
          </cell>
        </row>
        <row r="16">
          <cell r="B16">
            <v>7.0300000000000001E-2</v>
          </cell>
          <cell r="C16">
            <v>7.5899999999999995E-2</v>
          </cell>
          <cell r="D16">
            <v>7.2900000000000006E-2</v>
          </cell>
          <cell r="F16" t="str">
            <v>December</v>
          </cell>
        </row>
        <row r="17">
          <cell r="B17">
            <v>7.7100000000000002E-2</v>
          </cell>
          <cell r="C17">
            <v>7.9799999999999996E-2</v>
          </cell>
          <cell r="D17">
            <v>7.8399999999999997E-2</v>
          </cell>
        </row>
        <row r="18">
          <cell r="B18">
            <v>7.7100000000000002E-2</v>
          </cell>
          <cell r="C18">
            <v>7.4399999999999994E-2</v>
          </cell>
          <cell r="D18">
            <v>7.5800000000000006E-2</v>
          </cell>
        </row>
        <row r="19">
          <cell r="B19">
            <v>7.8200000000000006E-2</v>
          </cell>
          <cell r="C19">
            <v>7.0900000000000005E-2</v>
          </cell>
          <cell r="D19">
            <v>7.4700000000000003E-2</v>
          </cell>
        </row>
        <row r="20">
          <cell r="B20">
            <v>8.5500000000000007E-2</v>
          </cell>
          <cell r="C20">
            <v>6.8599999999999994E-2</v>
          </cell>
          <cell r="D20">
            <v>7.7499999999999999E-2</v>
          </cell>
        </row>
        <row r="21">
          <cell r="B21">
            <v>8.8499999999999995E-2</v>
          </cell>
          <cell r="C21">
            <v>6.6600000000000006E-2</v>
          </cell>
          <cell r="D21">
            <v>7.8200000000000006E-2</v>
          </cell>
        </row>
        <row r="22">
          <cell r="B22">
            <v>8.8400000000000006E-2</v>
          </cell>
          <cell r="C22">
            <v>6.7299999999999999E-2</v>
          </cell>
          <cell r="D22">
            <v>7.8399999999999997E-2</v>
          </cell>
        </row>
        <row r="23">
          <cell r="B23">
            <v>6.4399999999999999E-2</v>
          </cell>
          <cell r="C23">
            <v>5.28E-2</v>
          </cell>
          <cell r="D23">
            <v>5.8900000000000001E-2</v>
          </cell>
        </row>
        <row r="24">
          <cell r="B24">
            <v>4.6699999999999998E-2</v>
          </cell>
          <cell r="C24">
            <v>3.6499999999999998E-2</v>
          </cell>
          <cell r="D24">
            <v>4.19E-2</v>
          </cell>
        </row>
        <row r="25">
          <cell r="B25">
            <v>3.8100000000000002E-2</v>
          </cell>
          <cell r="C25">
            <v>2.81E-2</v>
          </cell>
          <cell r="D25">
            <v>3.3399999999999999E-2</v>
          </cell>
        </row>
        <row r="26">
          <cell r="B26">
            <v>3.1199999999999999E-2</v>
          </cell>
          <cell r="C26">
            <v>2.3300000000000001E-2</v>
          </cell>
          <cell r="D26">
            <v>2.75E-2</v>
          </cell>
        </row>
        <row r="27">
          <cell r="B27">
            <v>2.0899999999999998E-2</v>
          </cell>
          <cell r="C27">
            <v>1.5599999999999999E-2</v>
          </cell>
          <cell r="D27">
            <v>1.84E-2</v>
          </cell>
        </row>
        <row r="28">
          <cell r="B28">
            <v>1.1900000000000001E-2</v>
          </cell>
          <cell r="C28">
            <v>7.7999999999999996E-3</v>
          </cell>
          <cell r="D28">
            <v>9.9000000000000008E-3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9.4000000000000004E-3</v>
          </cell>
          <cell r="C5">
            <v>6.8999999999999999E-3</v>
          </cell>
          <cell r="D5">
            <v>7.7000000000000002E-3</v>
          </cell>
          <cell r="F5" t="str">
            <v>January</v>
          </cell>
          <cell r="H5">
            <v>1.08</v>
          </cell>
        </row>
        <row r="6">
          <cell r="B6">
            <v>5.8999999999999999E-3</v>
          </cell>
          <cell r="C6">
            <v>5.3E-3</v>
          </cell>
          <cell r="D6">
            <v>5.1999999999999998E-3</v>
          </cell>
          <cell r="F6" t="str">
            <v>February</v>
          </cell>
          <cell r="H6">
            <v>1.1499999999999999</v>
          </cell>
        </row>
        <row r="7">
          <cell r="B7">
            <v>4.5999999999999999E-3</v>
          </cell>
          <cell r="C7">
            <v>4.4999999999999997E-3</v>
          </cell>
          <cell r="D7">
            <v>4.3E-3</v>
          </cell>
          <cell r="F7" t="str">
            <v>March</v>
          </cell>
          <cell r="H7">
            <v>1.1399999999999999</v>
          </cell>
        </row>
        <row r="8">
          <cell r="B8">
            <v>3.3999999999999998E-3</v>
          </cell>
          <cell r="C8">
            <v>4.1000000000000003E-3</v>
          </cell>
          <cell r="D8">
            <v>3.5000000000000001E-3</v>
          </cell>
          <cell r="F8" t="str">
            <v>April</v>
          </cell>
          <cell r="H8">
            <v>0.96</v>
          </cell>
        </row>
        <row r="9">
          <cell r="B9">
            <v>3.5000000000000001E-3</v>
          </cell>
          <cell r="C9">
            <v>6.3E-3</v>
          </cell>
          <cell r="D9">
            <v>4.5999999999999999E-3</v>
          </cell>
          <cell r="F9" t="str">
            <v>May</v>
          </cell>
          <cell r="H9">
            <v>0.97</v>
          </cell>
        </row>
        <row r="10">
          <cell r="B10">
            <v>7.7999999999999996E-3</v>
          </cell>
          <cell r="C10">
            <v>1.8499999999999999E-2</v>
          </cell>
          <cell r="D10">
            <v>1.21E-2</v>
          </cell>
          <cell r="F10" t="str">
            <v>June</v>
          </cell>
          <cell r="H10">
            <v>0.86</v>
          </cell>
        </row>
        <row r="11">
          <cell r="B11">
            <v>2.4500000000000001E-2</v>
          </cell>
          <cell r="C11">
            <v>4.8500000000000001E-2</v>
          </cell>
          <cell r="D11">
            <v>3.3799999999999997E-2</v>
          </cell>
          <cell r="F11" t="str">
            <v>July</v>
          </cell>
          <cell r="H11">
            <v>0.87</v>
          </cell>
        </row>
        <row r="12">
          <cell r="B12">
            <v>4.5499999999999999E-2</v>
          </cell>
          <cell r="C12">
            <v>7.7600000000000002E-2</v>
          </cell>
          <cell r="D12">
            <v>5.74E-2</v>
          </cell>
          <cell r="F12" t="str">
            <v>August</v>
          </cell>
          <cell r="H12">
            <v>0.92</v>
          </cell>
        </row>
        <row r="13">
          <cell r="B13">
            <v>4.9799999999999997E-2</v>
          </cell>
          <cell r="C13">
            <v>7.8E-2</v>
          </cell>
          <cell r="D13">
            <v>6.0400000000000002E-2</v>
          </cell>
          <cell r="F13" t="str">
            <v>September</v>
          </cell>
          <cell r="H13">
            <v>0.84</v>
          </cell>
        </row>
        <row r="14">
          <cell r="B14">
            <v>5.2600000000000001E-2</v>
          </cell>
          <cell r="C14">
            <v>6.8599999999999994E-2</v>
          </cell>
          <cell r="D14">
            <v>5.8099999999999999E-2</v>
          </cell>
          <cell r="F14" t="str">
            <v>October</v>
          </cell>
          <cell r="H14">
            <v>0.99</v>
          </cell>
        </row>
        <row r="15">
          <cell r="B15">
            <v>5.6800000000000003E-2</v>
          </cell>
          <cell r="C15">
            <v>6.6400000000000001E-2</v>
          </cell>
          <cell r="D15">
            <v>5.9700000000000003E-2</v>
          </cell>
          <cell r="F15" t="str">
            <v>November</v>
          </cell>
          <cell r="H15">
            <v>0.86</v>
          </cell>
        </row>
        <row r="16">
          <cell r="B16">
            <v>6.0499999999999998E-2</v>
          </cell>
          <cell r="C16">
            <v>6.6000000000000003E-2</v>
          </cell>
          <cell r="D16">
            <v>6.4500000000000002E-2</v>
          </cell>
          <cell r="F16">
            <v>6.4499974250793457E-2</v>
          </cell>
          <cell r="H16">
            <v>6.4499974250793457E-2</v>
          </cell>
        </row>
        <row r="17">
          <cell r="B17">
            <v>6.2899999999999998E-2</v>
          </cell>
          <cell r="C17">
            <v>6.4000000000000001E-2</v>
          </cell>
          <cell r="D17">
            <v>6.6100000000000006E-2</v>
          </cell>
        </row>
        <row r="18">
          <cell r="B18">
            <v>6.3799999999999996E-2</v>
          </cell>
          <cell r="C18">
            <v>6.0900000000000003E-2</v>
          </cell>
          <cell r="D18">
            <v>6.6199999999999995E-2</v>
          </cell>
        </row>
        <row r="19">
          <cell r="B19">
            <v>6.8000000000000005E-2</v>
          </cell>
          <cell r="C19">
            <v>5.9799999999999999E-2</v>
          </cell>
          <cell r="D19">
            <v>6.8699999999999997E-2</v>
          </cell>
        </row>
        <row r="20">
          <cell r="B20">
            <v>7.4700000000000003E-2</v>
          </cell>
          <cell r="C20">
            <v>6.1100000000000002E-2</v>
          </cell>
          <cell r="D20">
            <v>7.3400000000000007E-2</v>
          </cell>
        </row>
        <row r="21">
          <cell r="B21">
            <v>8.1000000000000003E-2</v>
          </cell>
          <cell r="C21">
            <v>6.3200000000000006E-2</v>
          </cell>
          <cell r="D21">
            <v>7.6499999999999999E-2</v>
          </cell>
        </row>
        <row r="22">
          <cell r="B22">
            <v>8.6900000000000005E-2</v>
          </cell>
          <cell r="C22">
            <v>6.3600000000000004E-2</v>
          </cell>
          <cell r="D22">
            <v>7.8100000000000003E-2</v>
          </cell>
        </row>
        <row r="23">
          <cell r="B23">
            <v>6.8099999999999994E-2</v>
          </cell>
          <cell r="C23">
            <v>5.2900000000000003E-2</v>
          </cell>
          <cell r="D23">
            <v>5.96E-2</v>
          </cell>
        </row>
        <row r="24">
          <cell r="B24">
            <v>4.82E-2</v>
          </cell>
          <cell r="C24">
            <v>3.9699999999999999E-2</v>
          </cell>
          <cell r="D24">
            <v>4.2000000000000003E-2</v>
          </cell>
        </row>
        <row r="25">
          <cell r="B25">
            <v>3.9800000000000002E-2</v>
          </cell>
          <cell r="C25">
            <v>3.0200000000000001E-2</v>
          </cell>
          <cell r="D25">
            <v>3.3300000000000003E-2</v>
          </cell>
        </row>
        <row r="26">
          <cell r="B26">
            <v>3.78E-2</v>
          </cell>
          <cell r="C26">
            <v>2.4799999999999999E-2</v>
          </cell>
          <cell r="D26">
            <v>2.9700000000000001E-2</v>
          </cell>
        </row>
        <row r="27">
          <cell r="B27">
            <v>2.8000000000000001E-2</v>
          </cell>
          <cell r="C27">
            <v>1.83E-2</v>
          </cell>
          <cell r="D27">
            <v>2.1999999999999999E-2</v>
          </cell>
        </row>
        <row r="28">
          <cell r="B28">
            <v>1.66E-2</v>
          </cell>
          <cell r="C28">
            <v>1.09E-2</v>
          </cell>
          <cell r="D28">
            <v>1.2999999999999999E-2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8.2000000000000007E-3</v>
          </cell>
          <cell r="C5">
            <v>5.5999999999999999E-3</v>
          </cell>
          <cell r="D5">
            <v>7.0000000000000001E-3</v>
          </cell>
          <cell r="F5" t="str">
            <v>January</v>
          </cell>
        </row>
        <row r="6">
          <cell r="B6">
            <v>5.1000000000000004E-3</v>
          </cell>
          <cell r="C6">
            <v>4.1000000000000003E-3</v>
          </cell>
          <cell r="D6">
            <v>4.5999999999999999E-3</v>
          </cell>
          <cell r="F6" t="str">
            <v>February</v>
          </cell>
        </row>
        <row r="7">
          <cell r="B7">
            <v>3.5999999999999999E-3</v>
          </cell>
          <cell r="C7">
            <v>3.0000000000000001E-3</v>
          </cell>
          <cell r="D7">
            <v>3.3E-3</v>
          </cell>
          <cell r="F7" t="str">
            <v>March</v>
          </cell>
        </row>
        <row r="8">
          <cell r="B8">
            <v>2.0999999999999999E-3</v>
          </cell>
          <cell r="C8">
            <v>2.8E-3</v>
          </cell>
          <cell r="D8">
            <v>2.3999999999999998E-3</v>
          </cell>
          <cell r="F8" t="str">
            <v>April</v>
          </cell>
        </row>
        <row r="9">
          <cell r="B9">
            <v>2.7000000000000001E-3</v>
          </cell>
          <cell r="C9">
            <v>4.7999999999999996E-3</v>
          </cell>
          <cell r="D9">
            <v>3.7000000000000002E-3</v>
          </cell>
          <cell r="F9" t="str">
            <v>May</v>
          </cell>
        </row>
        <row r="10">
          <cell r="B10">
            <v>6.6E-3</v>
          </cell>
          <cell r="C10">
            <v>1.6799999999999999E-2</v>
          </cell>
          <cell r="D10">
            <v>1.1599999999999999E-2</v>
          </cell>
          <cell r="F10" t="str">
            <v>June</v>
          </cell>
        </row>
        <row r="11">
          <cell r="B11">
            <v>2.3E-2</v>
          </cell>
          <cell r="C11">
            <v>4.7199999999999999E-2</v>
          </cell>
          <cell r="D11">
            <v>3.49E-2</v>
          </cell>
          <cell r="F11" t="str">
            <v>July</v>
          </cell>
        </row>
        <row r="12">
          <cell r="B12">
            <v>4.19E-2</v>
          </cell>
          <cell r="C12">
            <v>7.8600000000000003E-2</v>
          </cell>
          <cell r="D12">
            <v>0.06</v>
          </cell>
          <cell r="F12" t="str">
            <v>August</v>
          </cell>
        </row>
        <row r="13">
          <cell r="B13">
            <v>4.5999999999999999E-2</v>
          </cell>
          <cell r="C13">
            <v>7.9000000000000001E-2</v>
          </cell>
          <cell r="D13">
            <v>6.2300000000000001E-2</v>
          </cell>
          <cell r="F13" t="str">
            <v>September</v>
          </cell>
        </row>
        <row r="14">
          <cell r="B14">
            <v>4.7899999999999998E-2</v>
          </cell>
          <cell r="C14">
            <v>6.7400000000000002E-2</v>
          </cell>
          <cell r="D14">
            <v>5.7500000000000002E-2</v>
          </cell>
          <cell r="F14" t="str">
            <v>October</v>
          </cell>
        </row>
        <row r="15">
          <cell r="B15">
            <v>5.1299999999999998E-2</v>
          </cell>
          <cell r="C15">
            <v>6.4100000000000004E-2</v>
          </cell>
          <cell r="D15">
            <v>5.7599999999999998E-2</v>
          </cell>
          <cell r="F15" t="str">
            <v>November</v>
          </cell>
        </row>
        <row r="16">
          <cell r="B16">
            <v>5.8900000000000001E-2</v>
          </cell>
          <cell r="C16">
            <v>6.5600000000000006E-2</v>
          </cell>
          <cell r="D16">
            <v>6.2199999999999998E-2</v>
          </cell>
          <cell r="F16" t="str">
            <v>December</v>
          </cell>
        </row>
        <row r="17">
          <cell r="B17">
            <v>6.5000000000000002E-2</v>
          </cell>
          <cell r="C17">
            <v>6.6699999999999995E-2</v>
          </cell>
          <cell r="D17">
            <v>6.59E-2</v>
          </cell>
        </row>
        <row r="18">
          <cell r="B18">
            <v>6.7599999999999993E-2</v>
          </cell>
          <cell r="C18">
            <v>6.6000000000000003E-2</v>
          </cell>
          <cell r="D18">
            <v>6.6799999999999998E-2</v>
          </cell>
        </row>
        <row r="19">
          <cell r="B19">
            <v>7.3099999999999998E-2</v>
          </cell>
          <cell r="C19">
            <v>6.3600000000000004E-2</v>
          </cell>
          <cell r="D19">
            <v>6.8400000000000002E-2</v>
          </cell>
        </row>
        <row r="20">
          <cell r="B20">
            <v>8.0600000000000005E-2</v>
          </cell>
          <cell r="C20">
            <v>6.5600000000000006E-2</v>
          </cell>
          <cell r="D20">
            <v>7.3200000000000001E-2</v>
          </cell>
        </row>
        <row r="21">
          <cell r="B21">
            <v>9.01E-2</v>
          </cell>
          <cell r="C21">
            <v>6.7900000000000002E-2</v>
          </cell>
          <cell r="D21">
            <v>7.9200000000000007E-2</v>
          </cell>
        </row>
        <row r="22">
          <cell r="B22">
            <v>9.5799999999999996E-2</v>
          </cell>
          <cell r="C22">
            <v>6.8900000000000003E-2</v>
          </cell>
          <cell r="D22">
            <v>8.2600000000000007E-2</v>
          </cell>
        </row>
        <row r="23">
          <cell r="B23">
            <v>7.1099999999999997E-2</v>
          </cell>
          <cell r="C23">
            <v>5.0900000000000001E-2</v>
          </cell>
          <cell r="D23">
            <v>6.1100000000000002E-2</v>
          </cell>
        </row>
        <row r="24">
          <cell r="B24">
            <v>4.6699999999999998E-2</v>
          </cell>
          <cell r="C24">
            <v>3.6999999999999998E-2</v>
          </cell>
          <cell r="D24">
            <v>4.19E-2</v>
          </cell>
        </row>
        <row r="25">
          <cell r="B25">
            <v>3.7600000000000001E-2</v>
          </cell>
          <cell r="C25">
            <v>2.76E-2</v>
          </cell>
          <cell r="D25">
            <v>3.27E-2</v>
          </cell>
        </row>
        <row r="26">
          <cell r="B26">
            <v>3.4599999999999999E-2</v>
          </cell>
          <cell r="C26">
            <v>2.1700000000000001E-2</v>
          </cell>
          <cell r="D26">
            <v>2.8299999999999999E-2</v>
          </cell>
        </row>
        <row r="27">
          <cell r="B27">
            <v>2.5399999999999999E-2</v>
          </cell>
          <cell r="C27">
            <v>1.5699999999999999E-2</v>
          </cell>
          <cell r="D27">
            <v>2.06E-2</v>
          </cell>
        </row>
        <row r="28">
          <cell r="B28">
            <v>1.49E-2</v>
          </cell>
          <cell r="C28">
            <v>9.2999999999999992E-3</v>
          </cell>
          <cell r="D28">
            <v>1.2200000000000001E-2</v>
          </cell>
        </row>
      </sheetData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2.5999999999999999E-3</v>
          </cell>
          <cell r="C5">
            <v>2.8E-3</v>
          </cell>
          <cell r="D5">
            <v>2.7000000000000001E-3</v>
          </cell>
          <cell r="F5" t="str">
            <v>January</v>
          </cell>
          <cell r="H5">
            <v>1.25</v>
          </cell>
        </row>
        <row r="6">
          <cell r="B6">
            <v>1.9E-3</v>
          </cell>
          <cell r="C6">
            <v>1.8E-3</v>
          </cell>
          <cell r="D6">
            <v>1.8E-3</v>
          </cell>
          <cell r="F6" t="str">
            <v>February</v>
          </cell>
          <cell r="H6">
            <v>1.41</v>
          </cell>
        </row>
        <row r="7">
          <cell r="B7">
            <v>1.1999999999999999E-3</v>
          </cell>
          <cell r="C7">
            <v>1.2999999999999999E-3</v>
          </cell>
          <cell r="D7">
            <v>1.1999999999999999E-3</v>
          </cell>
          <cell r="F7" t="str">
            <v>March</v>
          </cell>
          <cell r="H7">
            <v>1.37</v>
          </cell>
        </row>
        <row r="8">
          <cell r="B8">
            <v>1.5E-3</v>
          </cell>
          <cell r="C8">
            <v>1.1000000000000001E-3</v>
          </cell>
          <cell r="D8">
            <v>1.2999999999999999E-3</v>
          </cell>
          <cell r="F8" t="str">
            <v>April</v>
          </cell>
          <cell r="H8">
            <v>1.0900000000000001</v>
          </cell>
        </row>
        <row r="9">
          <cell r="B9">
            <v>3.8999999999999998E-3</v>
          </cell>
          <cell r="C9">
            <v>2.0999999999999999E-3</v>
          </cell>
          <cell r="D9">
            <v>3.0000000000000001E-3</v>
          </cell>
          <cell r="F9" t="str">
            <v>May</v>
          </cell>
          <cell r="H9">
            <v>0.87</v>
          </cell>
        </row>
        <row r="10">
          <cell r="B10">
            <v>1.21E-2</v>
          </cell>
          <cell r="C10">
            <v>6.0000000000000001E-3</v>
          </cell>
          <cell r="D10">
            <v>9.1000000000000004E-3</v>
          </cell>
          <cell r="F10" t="str">
            <v>June</v>
          </cell>
          <cell r="H10">
            <v>0.79</v>
          </cell>
        </row>
        <row r="11">
          <cell r="B11">
            <v>2.6800000000000001E-2</v>
          </cell>
          <cell r="C11">
            <v>1.0999999999999999E-2</v>
          </cell>
          <cell r="D11">
            <v>1.8800000000000001E-2</v>
          </cell>
          <cell r="F11" t="str">
            <v>July</v>
          </cell>
          <cell r="H11">
            <v>0.77</v>
          </cell>
        </row>
        <row r="12">
          <cell r="B12">
            <v>4.6100000000000002E-2</v>
          </cell>
          <cell r="C12">
            <v>3.1099999999999999E-2</v>
          </cell>
          <cell r="D12">
            <v>3.85E-2</v>
          </cell>
          <cell r="F12" t="str">
            <v>August</v>
          </cell>
          <cell r="H12">
            <v>0.74</v>
          </cell>
        </row>
        <row r="13">
          <cell r="B13">
            <v>7.0599999999999996E-2</v>
          </cell>
          <cell r="C13">
            <v>4.7100000000000003E-2</v>
          </cell>
          <cell r="D13">
            <v>5.8799999999999998E-2</v>
          </cell>
          <cell r="F13" t="str">
            <v>September</v>
          </cell>
          <cell r="H13">
            <v>0.75</v>
          </cell>
        </row>
        <row r="14">
          <cell r="B14">
            <v>8.5000000000000006E-2</v>
          </cell>
          <cell r="C14">
            <v>5.9700000000000003E-2</v>
          </cell>
          <cell r="D14">
            <v>7.2400000000000006E-2</v>
          </cell>
          <cell r="F14" t="str">
            <v>October</v>
          </cell>
          <cell r="H14">
            <v>0.85</v>
          </cell>
        </row>
        <row r="15">
          <cell r="B15">
            <v>8.72E-2</v>
          </cell>
          <cell r="C15">
            <v>7.0999999999999994E-2</v>
          </cell>
          <cell r="D15">
            <v>7.9100000000000004E-2</v>
          </cell>
          <cell r="F15" t="str">
            <v>November</v>
          </cell>
          <cell r="H15">
            <v>0.98</v>
          </cell>
        </row>
        <row r="16">
          <cell r="B16">
            <v>8.5199999999999998E-2</v>
          </cell>
          <cell r="C16">
            <v>8.7999999999999995E-2</v>
          </cell>
          <cell r="D16">
            <v>8.6599999999999996E-2</v>
          </cell>
          <cell r="F16" t="str">
            <v>December</v>
          </cell>
          <cell r="H16">
            <v>1.08</v>
          </cell>
        </row>
        <row r="17">
          <cell r="B17">
            <v>8.4000000000000005E-2</v>
          </cell>
          <cell r="C17">
            <v>9.2299999999999993E-2</v>
          </cell>
          <cell r="D17">
            <v>8.8099999999999998E-2</v>
          </cell>
        </row>
        <row r="18">
          <cell r="B18">
            <v>8.14E-2</v>
          </cell>
          <cell r="C18">
            <v>9.0399999999999994E-2</v>
          </cell>
          <cell r="D18">
            <v>8.5900000000000004E-2</v>
          </cell>
        </row>
        <row r="19">
          <cell r="B19">
            <v>7.8600000000000003E-2</v>
          </cell>
          <cell r="C19">
            <v>8.9099999999999999E-2</v>
          </cell>
          <cell r="D19">
            <v>8.3799999999999999E-2</v>
          </cell>
        </row>
        <row r="20">
          <cell r="B20">
            <v>7.5899999999999995E-2</v>
          </cell>
          <cell r="C20">
            <v>8.7999999999999995E-2</v>
          </cell>
          <cell r="D20">
            <v>8.1900000000000001E-2</v>
          </cell>
        </row>
        <row r="21">
          <cell r="B21">
            <v>7.0999999999999994E-2</v>
          </cell>
          <cell r="C21">
            <v>8.2100000000000006E-2</v>
          </cell>
          <cell r="D21">
            <v>7.6499999999999999E-2</v>
          </cell>
        </row>
        <row r="22">
          <cell r="B22">
            <v>6.4299999999999996E-2</v>
          </cell>
          <cell r="C22">
            <v>7.2499999999999995E-2</v>
          </cell>
          <cell r="D22">
            <v>6.8500000000000005E-2</v>
          </cell>
        </row>
        <row r="23">
          <cell r="B23">
            <v>4.2900000000000001E-2</v>
          </cell>
          <cell r="C23">
            <v>5.4100000000000002E-2</v>
          </cell>
          <cell r="D23">
            <v>4.8500000000000001E-2</v>
          </cell>
        </row>
        <row r="24">
          <cell r="B24">
            <v>2.98E-2</v>
          </cell>
          <cell r="C24">
            <v>3.8899999999999997E-2</v>
          </cell>
          <cell r="D24">
            <v>3.44E-2</v>
          </cell>
        </row>
        <row r="25">
          <cell r="B25">
            <v>2.0400000000000001E-2</v>
          </cell>
          <cell r="C25">
            <v>3.15E-2</v>
          </cell>
          <cell r="D25">
            <v>2.5899999999999999E-2</v>
          </cell>
        </row>
        <row r="26">
          <cell r="B26">
            <v>1.49E-2</v>
          </cell>
          <cell r="C26">
            <v>2.12E-2</v>
          </cell>
          <cell r="D26">
            <v>1.7999999999999999E-2</v>
          </cell>
        </row>
        <row r="27">
          <cell r="B27">
            <v>8.8000000000000005E-3</v>
          </cell>
          <cell r="C27">
            <v>1.12E-2</v>
          </cell>
          <cell r="D27">
            <v>0.01</v>
          </cell>
        </row>
        <row r="28">
          <cell r="B28">
            <v>4.1999999999999997E-3</v>
          </cell>
          <cell r="C28">
            <v>5.7999999999999996E-3</v>
          </cell>
          <cell r="D28">
            <v>4.8999999999999998E-3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2.3E-3</v>
          </cell>
          <cell r="C5">
            <v>3.0000000000000001E-3</v>
          </cell>
          <cell r="D5">
            <v>2.7000000000000001E-3</v>
          </cell>
          <cell r="F5" t="str">
            <v>January</v>
          </cell>
          <cell r="H5">
            <v>1.26</v>
          </cell>
        </row>
        <row r="6">
          <cell r="B6">
            <v>1.8E-3</v>
          </cell>
          <cell r="C6">
            <v>1.8E-3</v>
          </cell>
          <cell r="D6">
            <v>1.8E-3</v>
          </cell>
          <cell r="F6" t="str">
            <v>February</v>
          </cell>
          <cell r="H6">
            <v>1.4</v>
          </cell>
        </row>
        <row r="7">
          <cell r="B7">
            <v>1.2999999999999999E-3</v>
          </cell>
          <cell r="C7">
            <v>1.2999999999999999E-3</v>
          </cell>
          <cell r="D7">
            <v>1.2999999999999999E-3</v>
          </cell>
          <cell r="F7" t="str">
            <v>March</v>
          </cell>
          <cell r="H7">
            <v>1.38</v>
          </cell>
        </row>
        <row r="8">
          <cell r="B8">
            <v>2.0999999999999999E-3</v>
          </cell>
          <cell r="C8">
            <v>1.1999999999999999E-3</v>
          </cell>
          <cell r="D8">
            <v>1.6000000000000001E-3</v>
          </cell>
          <cell r="F8" t="str">
            <v>April</v>
          </cell>
          <cell r="H8">
            <v>1.08</v>
          </cell>
        </row>
        <row r="9">
          <cell r="B9">
            <v>6.0000000000000001E-3</v>
          </cell>
          <cell r="C9">
            <v>2.7000000000000001E-3</v>
          </cell>
          <cell r="D9">
            <v>4.4000000000000003E-3</v>
          </cell>
          <cell r="F9" t="str">
            <v>May</v>
          </cell>
          <cell r="H9">
            <v>0.88</v>
          </cell>
        </row>
        <row r="10">
          <cell r="B10">
            <v>1.4999999999999999E-2</v>
          </cell>
          <cell r="C10">
            <v>5.7999999999999996E-3</v>
          </cell>
          <cell r="D10">
            <v>1.04E-2</v>
          </cell>
          <cell r="F10" t="str">
            <v>June</v>
          </cell>
          <cell r="H10">
            <v>0.81</v>
          </cell>
        </row>
        <row r="11">
          <cell r="B11">
            <v>0.03</v>
          </cell>
          <cell r="C11">
            <v>1.3599999999999999E-2</v>
          </cell>
          <cell r="D11">
            <v>2.18E-2</v>
          </cell>
          <cell r="F11" t="str">
            <v>July</v>
          </cell>
          <cell r="H11">
            <v>0.77</v>
          </cell>
        </row>
        <row r="12">
          <cell r="B12">
            <v>4.8899999999999999E-2</v>
          </cell>
          <cell r="C12">
            <v>3.4500000000000003E-2</v>
          </cell>
          <cell r="D12">
            <v>4.1700000000000001E-2</v>
          </cell>
          <cell r="F12" t="str">
            <v>August</v>
          </cell>
          <cell r="H12">
            <v>0.73</v>
          </cell>
        </row>
        <row r="13">
          <cell r="B13">
            <v>7.3400000000000007E-2</v>
          </cell>
          <cell r="C13">
            <v>5.1499999999999997E-2</v>
          </cell>
          <cell r="D13">
            <v>6.2399999999999997E-2</v>
          </cell>
          <cell r="F13" t="str">
            <v>September</v>
          </cell>
          <cell r="H13">
            <v>0.72</v>
          </cell>
        </row>
        <row r="14">
          <cell r="B14">
            <v>8.72E-2</v>
          </cell>
          <cell r="C14">
            <v>6.3799999999999996E-2</v>
          </cell>
          <cell r="D14">
            <v>7.5499999999999998E-2</v>
          </cell>
          <cell r="F14" t="str">
            <v>October</v>
          </cell>
          <cell r="H14">
            <v>0.87</v>
          </cell>
        </row>
        <row r="15">
          <cell r="B15">
            <v>8.72E-2</v>
          </cell>
          <cell r="C15">
            <v>7.4300000000000005E-2</v>
          </cell>
          <cell r="D15">
            <v>8.0600000000000005E-2</v>
          </cell>
          <cell r="F15" t="str">
            <v>November</v>
          </cell>
          <cell r="H15">
            <v>0.98</v>
          </cell>
        </row>
        <row r="16">
          <cell r="B16">
            <v>8.5500000000000007E-2</v>
          </cell>
          <cell r="C16">
            <v>8.9399999999999993E-2</v>
          </cell>
          <cell r="D16">
            <v>8.7400000000000005E-2</v>
          </cell>
          <cell r="F16" t="str">
            <v>December</v>
          </cell>
          <cell r="H16">
            <v>1.08</v>
          </cell>
        </row>
        <row r="17">
          <cell r="B17">
            <v>8.3900000000000002E-2</v>
          </cell>
          <cell r="C17">
            <v>9.2200000000000004E-2</v>
          </cell>
          <cell r="D17">
            <v>8.7900000000000006E-2</v>
          </cell>
        </row>
        <row r="18">
          <cell r="B18">
            <v>8.1100000000000005E-2</v>
          </cell>
          <cell r="C18">
            <v>9.0399999999999994E-2</v>
          </cell>
          <cell r="D18">
            <v>8.5699999999999998E-2</v>
          </cell>
        </row>
        <row r="19">
          <cell r="B19">
            <v>7.7899999999999997E-2</v>
          </cell>
          <cell r="C19">
            <v>8.8999999999999996E-2</v>
          </cell>
          <cell r="D19">
            <v>8.3400000000000002E-2</v>
          </cell>
        </row>
        <row r="20">
          <cell r="B20">
            <v>7.5300000000000006E-2</v>
          </cell>
          <cell r="C20">
            <v>8.6499999999999994E-2</v>
          </cell>
          <cell r="D20">
            <v>8.09E-2</v>
          </cell>
        </row>
        <row r="21">
          <cell r="B21">
            <v>6.9199999999999998E-2</v>
          </cell>
          <cell r="C21">
            <v>7.8100000000000003E-2</v>
          </cell>
          <cell r="D21">
            <v>7.3999999999999996E-2</v>
          </cell>
        </row>
        <row r="22">
          <cell r="B22">
            <v>5.8900000000000001E-2</v>
          </cell>
          <cell r="C22">
            <v>6.8199999999999997E-2</v>
          </cell>
          <cell r="D22">
            <v>6.3899999999999998E-2</v>
          </cell>
        </row>
        <row r="23">
          <cell r="B23">
            <v>3.9800000000000002E-2</v>
          </cell>
          <cell r="C23">
            <v>5.16E-2</v>
          </cell>
          <cell r="D23">
            <v>4.5699999999999998E-2</v>
          </cell>
        </row>
        <row r="24">
          <cell r="B24">
            <v>2.9100000000000001E-2</v>
          </cell>
          <cell r="C24">
            <v>3.7499999999999999E-2</v>
          </cell>
          <cell r="D24">
            <v>3.32E-2</v>
          </cell>
        </row>
        <row r="25">
          <cell r="B25">
            <v>1.8800000000000001E-2</v>
          </cell>
          <cell r="C25">
            <v>2.9100000000000001E-2</v>
          </cell>
          <cell r="D25">
            <v>2.3900000000000001E-2</v>
          </cell>
        </row>
        <row r="26">
          <cell r="B26">
            <v>1.34E-2</v>
          </cell>
          <cell r="C26">
            <v>1.9E-2</v>
          </cell>
          <cell r="D26">
            <v>1.6199999999999999E-2</v>
          </cell>
        </row>
        <row r="27">
          <cell r="B27">
            <v>7.7000000000000002E-3</v>
          </cell>
          <cell r="C27">
            <v>9.9000000000000008E-3</v>
          </cell>
          <cell r="D27">
            <v>8.8000000000000005E-3</v>
          </cell>
        </row>
        <row r="28">
          <cell r="B28">
            <v>4.1000000000000003E-3</v>
          </cell>
          <cell r="C28">
            <v>5.7000000000000002E-3</v>
          </cell>
          <cell r="D28">
            <v>4.8999999999999998E-3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1.0699999999999999E-2</v>
          </cell>
          <cell r="C5">
            <v>8.8000000000000005E-3</v>
          </cell>
          <cell r="D5">
            <v>9.5999999999999992E-3</v>
          </cell>
          <cell r="F5" t="str">
            <v>January</v>
          </cell>
          <cell r="H5">
            <v>1.02</v>
          </cell>
        </row>
        <row r="6">
          <cell r="B6">
            <v>7.7000000000000002E-3</v>
          </cell>
          <cell r="C6">
            <v>6.7000000000000002E-3</v>
          </cell>
          <cell r="D6">
            <v>7.1999999999999998E-3</v>
          </cell>
          <cell r="F6" t="str">
            <v>February</v>
          </cell>
          <cell r="H6">
            <v>1.08</v>
          </cell>
        </row>
        <row r="7">
          <cell r="B7">
            <v>6.4999999999999997E-3</v>
          </cell>
          <cell r="C7">
            <v>7.0000000000000001E-3</v>
          </cell>
          <cell r="D7">
            <v>6.8999999999999999E-3</v>
          </cell>
          <cell r="F7" t="str">
            <v>March</v>
          </cell>
          <cell r="H7">
            <v>1.1000000000000001</v>
          </cell>
        </row>
        <row r="8">
          <cell r="B8">
            <v>4.0000000000000001E-3</v>
          </cell>
          <cell r="C8">
            <v>4.5999999999999999E-3</v>
          </cell>
          <cell r="D8">
            <v>4.4000000000000003E-3</v>
          </cell>
          <cell r="F8" t="str">
            <v>April</v>
          </cell>
          <cell r="H8">
            <v>1.06</v>
          </cell>
        </row>
        <row r="9">
          <cell r="B9">
            <v>5.1000000000000004E-3</v>
          </cell>
          <cell r="C9">
            <v>5.4000000000000003E-3</v>
          </cell>
          <cell r="D9">
            <v>5.3E-3</v>
          </cell>
          <cell r="F9" t="str">
            <v>May</v>
          </cell>
          <cell r="H9">
            <v>0.99</v>
          </cell>
        </row>
        <row r="10">
          <cell r="B10">
            <v>9.4999999999999998E-3</v>
          </cell>
          <cell r="C10">
            <v>1.24E-2</v>
          </cell>
          <cell r="D10">
            <v>1.1299999999999999E-2</v>
          </cell>
          <cell r="F10" t="str">
            <v>June</v>
          </cell>
          <cell r="H10">
            <v>0.96</v>
          </cell>
        </row>
        <row r="11">
          <cell r="B11">
            <v>2.3400000000000001E-2</v>
          </cell>
          <cell r="C11">
            <v>3.15E-2</v>
          </cell>
          <cell r="D11">
            <v>2.8199999999999999E-2</v>
          </cell>
          <cell r="F11" t="str">
            <v>July</v>
          </cell>
          <cell r="H11">
            <v>0.95</v>
          </cell>
        </row>
        <row r="12">
          <cell r="B12">
            <v>3.5000000000000003E-2</v>
          </cell>
          <cell r="C12">
            <v>5.8000000000000003E-2</v>
          </cell>
          <cell r="D12">
            <v>4.82E-2</v>
          </cell>
          <cell r="F12" t="str">
            <v>August</v>
          </cell>
          <cell r="H12">
            <v>0.97</v>
          </cell>
        </row>
        <row r="13">
          <cell r="B13">
            <v>4.19E-2</v>
          </cell>
          <cell r="C13">
            <v>6.6000000000000003E-2</v>
          </cell>
          <cell r="D13">
            <v>5.5800000000000002E-2</v>
          </cell>
          <cell r="F13" t="str">
            <v>September</v>
          </cell>
          <cell r="H13">
            <v>0.96</v>
          </cell>
        </row>
        <row r="14">
          <cell r="B14">
            <v>4.9299999999999997E-2</v>
          </cell>
          <cell r="C14">
            <v>6.3100000000000003E-2</v>
          </cell>
          <cell r="D14">
            <v>5.7299999999999997E-2</v>
          </cell>
          <cell r="F14" t="str">
            <v>October</v>
          </cell>
          <cell r="H14">
            <v>0.96</v>
          </cell>
        </row>
        <row r="15">
          <cell r="B15">
            <v>5.62E-2</v>
          </cell>
          <cell r="C15">
            <v>6.3899999999999998E-2</v>
          </cell>
          <cell r="D15">
            <v>6.0499999999999998E-2</v>
          </cell>
          <cell r="F15" t="str">
            <v>November</v>
          </cell>
          <cell r="H15">
            <v>0.98</v>
          </cell>
        </row>
        <row r="16">
          <cell r="B16">
            <v>6.4399999999999999E-2</v>
          </cell>
          <cell r="C16">
            <v>6.7299999999999999E-2</v>
          </cell>
          <cell r="D16">
            <v>6.6000000000000003E-2</v>
          </cell>
          <cell r="F16" t="str">
            <v>December</v>
          </cell>
          <cell r="H16">
            <v>0.98</v>
          </cell>
        </row>
        <row r="17">
          <cell r="B17">
            <v>7.1099999999999997E-2</v>
          </cell>
          <cell r="C17">
            <v>7.2800000000000004E-2</v>
          </cell>
          <cell r="D17">
            <v>7.1999999999999995E-2</v>
          </cell>
        </row>
        <row r="18">
          <cell r="B18">
            <v>7.2499999999999995E-2</v>
          </cell>
          <cell r="C18">
            <v>7.1599999999999997E-2</v>
          </cell>
          <cell r="D18">
            <v>7.1900000000000006E-2</v>
          </cell>
        </row>
        <row r="19">
          <cell r="B19">
            <v>7.3999999999999996E-2</v>
          </cell>
          <cell r="C19">
            <v>7.0099999999999996E-2</v>
          </cell>
          <cell r="D19">
            <v>7.17E-2</v>
          </cell>
        </row>
        <row r="20">
          <cell r="B20">
            <v>7.8700000000000006E-2</v>
          </cell>
          <cell r="C20">
            <v>7.0300000000000001E-2</v>
          </cell>
          <cell r="D20">
            <v>7.3700000000000002E-2</v>
          </cell>
        </row>
        <row r="21">
          <cell r="B21">
            <v>8.2799999999999999E-2</v>
          </cell>
          <cell r="C21">
            <v>6.9800000000000001E-2</v>
          </cell>
          <cell r="D21">
            <v>7.5300000000000006E-2</v>
          </cell>
        </row>
        <row r="22">
          <cell r="B22">
            <v>8.4699999999999998E-2</v>
          </cell>
          <cell r="C22">
            <v>6.9500000000000006E-2</v>
          </cell>
          <cell r="D22">
            <v>7.5899999999999995E-2</v>
          </cell>
        </row>
        <row r="23">
          <cell r="B23">
            <v>6.3799999999999996E-2</v>
          </cell>
          <cell r="C23">
            <v>5.2200000000000003E-2</v>
          </cell>
          <cell r="D23">
            <v>5.7000000000000002E-2</v>
          </cell>
        </row>
        <row r="24">
          <cell r="B24">
            <v>4.8800000000000003E-2</v>
          </cell>
          <cell r="C24">
            <v>4.0500000000000001E-2</v>
          </cell>
          <cell r="D24">
            <v>4.3900000000000002E-2</v>
          </cell>
        </row>
        <row r="25">
          <cell r="B25">
            <v>3.85E-2</v>
          </cell>
          <cell r="C25">
            <v>3.1E-2</v>
          </cell>
          <cell r="D25">
            <v>3.4200000000000001E-2</v>
          </cell>
        </row>
        <row r="26">
          <cell r="B26">
            <v>3.2300000000000002E-2</v>
          </cell>
          <cell r="C26">
            <v>2.58E-2</v>
          </cell>
          <cell r="D26">
            <v>2.87E-2</v>
          </cell>
        </row>
        <row r="27">
          <cell r="B27">
            <v>2.2599999999999999E-2</v>
          </cell>
          <cell r="C27">
            <v>1.8800000000000001E-2</v>
          </cell>
          <cell r="D27">
            <v>2.0400000000000001E-2</v>
          </cell>
        </row>
        <row r="28">
          <cell r="B28">
            <v>1.6500000000000001E-2</v>
          </cell>
          <cell r="C28">
            <v>1.2800000000000001E-2</v>
          </cell>
          <cell r="D28">
            <v>1.4500000000000001E-2</v>
          </cell>
        </row>
      </sheetData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1.1299999999999999E-2</v>
          </cell>
          <cell r="C5">
            <v>9.1000000000000004E-3</v>
          </cell>
          <cell r="D5">
            <v>0.01</v>
          </cell>
          <cell r="F5" t="str">
            <v>January</v>
          </cell>
          <cell r="H5">
            <v>0.9794467458583821</v>
          </cell>
        </row>
        <row r="6">
          <cell r="B6">
            <v>8.8000000000000005E-3</v>
          </cell>
          <cell r="C6">
            <v>7.7999999999999996E-3</v>
          </cell>
          <cell r="D6">
            <v>8.3000000000000001E-3</v>
          </cell>
          <cell r="F6" t="str">
            <v>February</v>
          </cell>
          <cell r="H6">
            <v>1.0503076312578576</v>
          </cell>
        </row>
        <row r="7">
          <cell r="B7">
            <v>9.4999999999999998E-3</v>
          </cell>
          <cell r="C7">
            <v>8.3000000000000001E-3</v>
          </cell>
          <cell r="D7">
            <v>8.8000000000000005E-3</v>
          </cell>
          <cell r="F7" t="str">
            <v>March</v>
          </cell>
          <cell r="H7">
            <v>1.0838003122670514</v>
          </cell>
        </row>
        <row r="8">
          <cell r="B8">
            <v>7.6E-3</v>
          </cell>
          <cell r="C8">
            <v>7.0000000000000001E-3</v>
          </cell>
          <cell r="D8">
            <v>7.3000000000000001E-3</v>
          </cell>
          <cell r="F8" t="str">
            <v>April</v>
          </cell>
          <cell r="H8">
            <v>1.0300733197102816</v>
          </cell>
        </row>
        <row r="9">
          <cell r="B9">
            <v>9.7999999999999997E-3</v>
          </cell>
          <cell r="C9">
            <v>8.8999999999999999E-3</v>
          </cell>
          <cell r="D9">
            <v>9.2999999999999992E-3</v>
          </cell>
          <cell r="F9" t="str">
            <v>May</v>
          </cell>
          <cell r="H9">
            <v>1.0134697616460406</v>
          </cell>
        </row>
        <row r="10">
          <cell r="B10">
            <v>1.6199999999999999E-2</v>
          </cell>
          <cell r="C10">
            <v>1.6899999999999998E-2</v>
          </cell>
          <cell r="D10">
            <v>1.66E-2</v>
          </cell>
          <cell r="F10" t="str">
            <v>June</v>
          </cell>
          <cell r="H10">
            <v>1.0163662054361169</v>
          </cell>
        </row>
        <row r="11">
          <cell r="B11">
            <v>3.0200000000000001E-2</v>
          </cell>
          <cell r="C11">
            <v>3.5200000000000002E-2</v>
          </cell>
          <cell r="D11">
            <v>3.3099999999999997E-2</v>
          </cell>
          <cell r="F11" t="str">
            <v>July</v>
          </cell>
          <cell r="H11">
            <v>0.93249172047277684</v>
          </cell>
        </row>
        <row r="12">
          <cell r="B12">
            <v>3.8300000000000001E-2</v>
          </cell>
          <cell r="C12">
            <v>5.8500000000000003E-2</v>
          </cell>
          <cell r="D12">
            <v>0.05</v>
          </cell>
          <cell r="F12" t="str">
            <v>August</v>
          </cell>
        </row>
        <row r="13">
          <cell r="B13">
            <v>4.1500000000000002E-2</v>
          </cell>
          <cell r="C13">
            <v>6.5000000000000002E-2</v>
          </cell>
          <cell r="D13">
            <v>5.5100000000000003E-2</v>
          </cell>
          <cell r="F13" t="str">
            <v>September</v>
          </cell>
          <cell r="H13">
            <v>0.88643418471226565</v>
          </cell>
        </row>
        <row r="14">
          <cell r="B14">
            <v>4.7600000000000003E-2</v>
          </cell>
          <cell r="C14">
            <v>6.2E-2</v>
          </cell>
          <cell r="D14">
            <v>5.5899999999999998E-2</v>
          </cell>
          <cell r="F14" t="str">
            <v>October</v>
          </cell>
          <cell r="H14">
            <v>1.0162846154701994</v>
          </cell>
        </row>
        <row r="15">
          <cell r="B15">
            <v>5.4899999999999997E-2</v>
          </cell>
          <cell r="C15">
            <v>6.3E-2</v>
          </cell>
          <cell r="D15">
            <v>5.96E-2</v>
          </cell>
          <cell r="F15" t="str">
            <v>November</v>
          </cell>
          <cell r="H15">
            <v>1.003189425940417</v>
          </cell>
        </row>
        <row r="16">
          <cell r="B16">
            <v>6.2199999999999998E-2</v>
          </cell>
          <cell r="C16">
            <v>6.6600000000000006E-2</v>
          </cell>
          <cell r="D16">
            <v>6.4799999999999996E-2</v>
          </cell>
          <cell r="F16" t="str">
            <v>December</v>
          </cell>
          <cell r="H16">
            <v>0.98813607722861141</v>
          </cell>
        </row>
        <row r="17">
          <cell r="B17">
            <v>6.93E-2</v>
          </cell>
          <cell r="C17">
            <v>7.1099999999999997E-2</v>
          </cell>
          <cell r="D17">
            <v>7.0300000000000001E-2</v>
          </cell>
        </row>
        <row r="18">
          <cell r="B18">
            <v>7.0000000000000007E-2</v>
          </cell>
          <cell r="C18">
            <v>6.9699999999999998E-2</v>
          </cell>
          <cell r="D18">
            <v>6.9800000000000001E-2</v>
          </cell>
        </row>
        <row r="19">
          <cell r="B19">
            <v>7.1199999999999999E-2</v>
          </cell>
          <cell r="C19">
            <v>6.88E-2</v>
          </cell>
          <cell r="D19">
            <v>6.9800000000000001E-2</v>
          </cell>
        </row>
        <row r="20">
          <cell r="B20">
            <v>7.5200000000000003E-2</v>
          </cell>
          <cell r="C20">
            <v>6.8400000000000002E-2</v>
          </cell>
          <cell r="D20">
            <v>7.1300000000000002E-2</v>
          </cell>
        </row>
        <row r="21">
          <cell r="B21">
            <v>7.8899999999999998E-2</v>
          </cell>
          <cell r="C21">
            <v>6.8099999999999994E-2</v>
          </cell>
          <cell r="D21">
            <v>7.2599999999999998E-2</v>
          </cell>
        </row>
        <row r="22">
          <cell r="B22">
            <v>8.1000000000000003E-2</v>
          </cell>
          <cell r="C22">
            <v>6.7500000000000004E-2</v>
          </cell>
          <cell r="D22">
            <v>7.3200000000000001E-2</v>
          </cell>
        </row>
        <row r="23">
          <cell r="B23">
            <v>6.1699999999999998E-2</v>
          </cell>
          <cell r="C23">
            <v>5.0999999999999997E-2</v>
          </cell>
          <cell r="D23">
            <v>5.5500000000000001E-2</v>
          </cell>
        </row>
        <row r="24">
          <cell r="B24">
            <v>4.7500000000000001E-2</v>
          </cell>
          <cell r="C24">
            <v>4.0099999999999997E-2</v>
          </cell>
          <cell r="D24">
            <v>4.3200000000000002E-2</v>
          </cell>
        </row>
        <row r="25">
          <cell r="B25">
            <v>3.7600000000000001E-2</v>
          </cell>
          <cell r="C25">
            <v>3.0800000000000001E-2</v>
          </cell>
          <cell r="D25">
            <v>3.3700000000000001E-2</v>
          </cell>
        </row>
        <row r="26">
          <cell r="B26">
            <v>3.1199999999999999E-2</v>
          </cell>
          <cell r="C26">
            <v>2.52E-2</v>
          </cell>
          <cell r="D26">
            <v>2.7699999999999999E-2</v>
          </cell>
        </row>
        <row r="27">
          <cell r="B27">
            <v>2.2100000000000002E-2</v>
          </cell>
          <cell r="C27">
            <v>1.8499999999999999E-2</v>
          </cell>
          <cell r="D27">
            <v>0.02</v>
          </cell>
        </row>
        <row r="28">
          <cell r="B28">
            <v>1.6299999999999999E-2</v>
          </cell>
          <cell r="C28">
            <v>1.2500000000000001E-2</v>
          </cell>
          <cell r="D28">
            <v>1.41E-2</v>
          </cell>
        </row>
      </sheetData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6.4999999999999997E-3</v>
          </cell>
          <cell r="C5">
            <v>7.4999999999999997E-3</v>
          </cell>
          <cell r="D5">
            <v>7.0000000000000001E-3</v>
          </cell>
          <cell r="F5" t="str">
            <v>January</v>
          </cell>
          <cell r="H5">
            <v>1.23</v>
          </cell>
        </row>
        <row r="6">
          <cell r="B6">
            <v>4.1999999999999997E-3</v>
          </cell>
          <cell r="C6">
            <v>5.7000000000000002E-3</v>
          </cell>
          <cell r="D6">
            <v>5.0000000000000001E-3</v>
          </cell>
          <cell r="F6" t="str">
            <v>February</v>
          </cell>
          <cell r="H6">
            <v>1.34</v>
          </cell>
        </row>
        <row r="7">
          <cell r="B7">
            <v>3.3E-3</v>
          </cell>
          <cell r="C7">
            <v>5.1000000000000004E-3</v>
          </cell>
          <cell r="D7">
            <v>4.1999999999999997E-3</v>
          </cell>
          <cell r="F7" t="str">
            <v>March</v>
          </cell>
          <cell r="H7">
            <v>1.32</v>
          </cell>
        </row>
        <row r="8">
          <cell r="B8">
            <v>2E-3</v>
          </cell>
          <cell r="C8">
            <v>3.0000000000000001E-3</v>
          </cell>
          <cell r="D8">
            <v>2.5000000000000001E-3</v>
          </cell>
          <cell r="F8" t="str">
            <v>April</v>
          </cell>
          <cell r="H8">
            <v>1.1000000000000001</v>
          </cell>
        </row>
        <row r="9">
          <cell r="B9">
            <v>3.3E-3</v>
          </cell>
          <cell r="C9">
            <v>3.5000000000000001E-3</v>
          </cell>
          <cell r="D9">
            <v>3.3999999999999998E-3</v>
          </cell>
          <cell r="F9" t="str">
            <v>May</v>
          </cell>
          <cell r="H9">
            <v>1.01</v>
          </cell>
        </row>
        <row r="10">
          <cell r="B10">
            <v>8.8000000000000005E-3</v>
          </cell>
          <cell r="C10">
            <v>9.4999999999999998E-3</v>
          </cell>
          <cell r="D10">
            <v>9.1999999999999998E-3</v>
          </cell>
          <cell r="F10" t="str">
            <v>June</v>
          </cell>
          <cell r="H10">
            <v>0.95</v>
          </cell>
        </row>
        <row r="11">
          <cell r="B11">
            <v>3.27E-2</v>
          </cell>
          <cell r="C11">
            <v>3.27E-2</v>
          </cell>
          <cell r="D11">
            <v>3.27E-2</v>
          </cell>
          <cell r="F11" t="str">
            <v>July</v>
          </cell>
          <cell r="H11">
            <v>0.87</v>
          </cell>
        </row>
        <row r="12">
          <cell r="B12">
            <v>5.9700000000000003E-2</v>
          </cell>
          <cell r="C12">
            <v>5.7299999999999997E-2</v>
          </cell>
          <cell r="D12">
            <v>5.8500000000000003E-2</v>
          </cell>
          <cell r="F12" t="str">
            <v>August</v>
          </cell>
          <cell r="H12">
            <v>0.88</v>
          </cell>
        </row>
        <row r="13">
          <cell r="B13">
            <v>0.06</v>
          </cell>
          <cell r="C13">
            <v>5.7700000000000001E-2</v>
          </cell>
          <cell r="D13">
            <v>5.8799999999999998E-2</v>
          </cell>
          <cell r="F13" t="str">
            <v>September</v>
          </cell>
          <cell r="H13">
            <v>0.78</v>
          </cell>
        </row>
        <row r="14">
          <cell r="B14">
            <v>5.8700000000000002E-2</v>
          </cell>
          <cell r="C14">
            <v>5.5300000000000002E-2</v>
          </cell>
          <cell r="D14">
            <v>5.6899999999999999E-2</v>
          </cell>
          <cell r="F14" t="str">
            <v>October</v>
          </cell>
          <cell r="H14">
            <v>0.72</v>
          </cell>
        </row>
        <row r="15">
          <cell r="B15">
            <v>6.1199999999999997E-2</v>
          </cell>
          <cell r="C15">
            <v>5.7599999999999998E-2</v>
          </cell>
          <cell r="D15">
            <v>5.9400000000000001E-2</v>
          </cell>
          <cell r="F15" t="str">
            <v>November</v>
          </cell>
          <cell r="H15">
            <v>0.91</v>
          </cell>
        </row>
        <row r="16">
          <cell r="B16">
            <v>6.4799999999999996E-2</v>
          </cell>
          <cell r="C16">
            <v>6.4100000000000004E-2</v>
          </cell>
          <cell r="D16">
            <v>6.4399999999999999E-2</v>
          </cell>
          <cell r="F16" t="str">
            <v>December</v>
          </cell>
          <cell r="H16">
            <v>0.94</v>
          </cell>
        </row>
        <row r="17">
          <cell r="B17">
            <v>6.6900000000000001E-2</v>
          </cell>
          <cell r="C17">
            <v>6.6400000000000001E-2</v>
          </cell>
          <cell r="D17">
            <v>6.6600000000000006E-2</v>
          </cell>
        </row>
        <row r="18">
          <cell r="B18">
            <v>6.7799999999999999E-2</v>
          </cell>
          <cell r="C18">
            <v>6.5699999999999995E-2</v>
          </cell>
          <cell r="D18">
            <v>6.6699999999999995E-2</v>
          </cell>
        </row>
        <row r="19">
          <cell r="B19">
            <v>6.59E-2</v>
          </cell>
          <cell r="C19">
            <v>6.7000000000000004E-2</v>
          </cell>
          <cell r="D19">
            <v>6.6500000000000004E-2</v>
          </cell>
        </row>
        <row r="20">
          <cell r="B20">
            <v>7.0599999999999996E-2</v>
          </cell>
          <cell r="C20">
            <v>6.8500000000000005E-2</v>
          </cell>
          <cell r="D20">
            <v>6.9500000000000006E-2</v>
          </cell>
        </row>
        <row r="21">
          <cell r="B21">
            <v>7.6999999999999999E-2</v>
          </cell>
          <cell r="C21">
            <v>7.8299999999999995E-2</v>
          </cell>
          <cell r="D21">
            <v>7.7700000000000005E-2</v>
          </cell>
        </row>
        <row r="22">
          <cell r="B22">
            <v>7.9500000000000001E-2</v>
          </cell>
          <cell r="C22">
            <v>8.8099999999999998E-2</v>
          </cell>
          <cell r="D22">
            <v>8.3900000000000002E-2</v>
          </cell>
        </row>
        <row r="23">
          <cell r="B23">
            <v>6.4699999999999994E-2</v>
          </cell>
          <cell r="C23">
            <v>6.0100000000000001E-2</v>
          </cell>
          <cell r="D23">
            <v>6.2399999999999997E-2</v>
          </cell>
        </row>
        <row r="24">
          <cell r="B24">
            <v>4.8899999999999999E-2</v>
          </cell>
          <cell r="C24">
            <v>4.48E-2</v>
          </cell>
          <cell r="D24">
            <v>4.6800000000000001E-2</v>
          </cell>
        </row>
        <row r="25">
          <cell r="B25">
            <v>3.5200000000000002E-2</v>
          </cell>
          <cell r="C25">
            <v>3.7999999999999999E-2</v>
          </cell>
          <cell r="D25">
            <v>3.6600000000000001E-2</v>
          </cell>
        </row>
        <row r="26">
          <cell r="B26">
            <v>2.7300000000000001E-2</v>
          </cell>
          <cell r="C26">
            <v>3.0800000000000001E-2</v>
          </cell>
          <cell r="D26">
            <v>2.9100000000000001E-2</v>
          </cell>
        </row>
        <row r="27">
          <cell r="B27">
            <v>1.9099999999999999E-2</v>
          </cell>
          <cell r="C27">
            <v>2.1399999999999999E-2</v>
          </cell>
          <cell r="D27">
            <v>2.0199999999999999E-2</v>
          </cell>
        </row>
        <row r="28">
          <cell r="B28">
            <v>1.2E-2</v>
          </cell>
          <cell r="C28">
            <v>1.21E-2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7.4999999999999997E-3</v>
          </cell>
          <cell r="D5">
            <v>6.6E-3</v>
          </cell>
          <cell r="F5" t="str">
            <v>January</v>
          </cell>
          <cell r="H5">
            <v>1.07</v>
          </cell>
        </row>
        <row r="6">
          <cell r="B6">
            <v>3.5000000000000001E-3</v>
          </cell>
          <cell r="C6">
            <v>4.1999999999999997E-3</v>
          </cell>
          <cell r="D6">
            <v>3.8E-3</v>
          </cell>
          <cell r="F6" t="str">
            <v>February</v>
          </cell>
          <cell r="H6">
            <v>1.1399999999999999</v>
          </cell>
        </row>
        <row r="7">
          <cell r="B7">
            <v>3.0999999999999999E-3</v>
          </cell>
          <cell r="C7">
            <v>2.8E-3</v>
          </cell>
          <cell r="D7">
            <v>3.0000000000000001E-3</v>
          </cell>
          <cell r="F7" t="str">
            <v>March</v>
          </cell>
          <cell r="H7">
            <v>1.1599999999999999</v>
          </cell>
        </row>
        <row r="8">
          <cell r="B8">
            <v>3.5999999999999999E-3</v>
          </cell>
          <cell r="C8">
            <v>2.8999999999999998E-3</v>
          </cell>
          <cell r="D8">
            <v>3.2000000000000002E-3</v>
          </cell>
          <cell r="F8" t="str">
            <v>April</v>
          </cell>
          <cell r="H8">
            <v>1.03</v>
          </cell>
        </row>
        <row r="9">
          <cell r="B9">
            <v>6.7000000000000002E-3</v>
          </cell>
          <cell r="C9">
            <v>3.8E-3</v>
          </cell>
          <cell r="D9">
            <v>5.1999999999999998E-3</v>
          </cell>
          <cell r="F9" t="str">
            <v>May</v>
          </cell>
          <cell r="H9">
            <v>0.97</v>
          </cell>
        </row>
        <row r="10">
          <cell r="B10">
            <v>1.3899999999999999E-2</v>
          </cell>
          <cell r="C10">
            <v>8.3999999999999995E-3</v>
          </cell>
          <cell r="D10">
            <v>1.11E-2</v>
          </cell>
          <cell r="F10" t="str">
            <v>June</v>
          </cell>
          <cell r="H10">
            <v>0.95</v>
          </cell>
        </row>
        <row r="11">
          <cell r="B11">
            <v>3.6499999999999998E-2</v>
          </cell>
          <cell r="C11">
            <v>2.4799999999999999E-2</v>
          </cell>
          <cell r="D11">
            <v>3.0499999999999999E-2</v>
          </cell>
          <cell r="F11" t="str">
            <v>July</v>
          </cell>
          <cell r="H11">
            <v>0.89</v>
          </cell>
        </row>
        <row r="12">
          <cell r="B12">
            <v>5.5599999999999997E-2</v>
          </cell>
          <cell r="C12">
            <v>5.2699999999999997E-2</v>
          </cell>
          <cell r="D12">
            <v>5.4199999999999998E-2</v>
          </cell>
          <cell r="F12" t="str">
            <v>August</v>
          </cell>
          <cell r="H12">
            <v>0.95</v>
          </cell>
        </row>
        <row r="13">
          <cell r="B13">
            <v>5.67E-2</v>
          </cell>
          <cell r="C13">
            <v>6.1600000000000002E-2</v>
          </cell>
          <cell r="D13">
            <v>5.9200000000000003E-2</v>
          </cell>
          <cell r="F13" t="str">
            <v>September</v>
          </cell>
          <cell r="H13">
            <v>0.81</v>
          </cell>
        </row>
        <row r="14">
          <cell r="B14">
            <v>5.3999999999999999E-2</v>
          </cell>
          <cell r="C14">
            <v>5.9700000000000003E-2</v>
          </cell>
          <cell r="D14">
            <v>5.6899999999999999E-2</v>
          </cell>
          <cell r="F14" t="str">
            <v>October</v>
          </cell>
          <cell r="H14">
            <v>1.04</v>
          </cell>
        </row>
        <row r="15">
          <cell r="B15">
            <v>5.8500000000000003E-2</v>
          </cell>
          <cell r="C15">
            <v>6.4299999999999996E-2</v>
          </cell>
          <cell r="D15">
            <v>6.1400000000000003E-2</v>
          </cell>
          <cell r="F15" t="str">
            <v>November</v>
          </cell>
          <cell r="H15">
            <v>1.03</v>
          </cell>
        </row>
        <row r="16">
          <cell r="B16">
            <v>6.4000000000000001E-2</v>
          </cell>
          <cell r="C16">
            <v>7.1199999999999999E-2</v>
          </cell>
          <cell r="D16">
            <v>6.7599999999999993E-2</v>
          </cell>
          <cell r="F16" t="str">
            <v>December</v>
          </cell>
          <cell r="H16">
            <v>1.03</v>
          </cell>
        </row>
        <row r="17">
          <cell r="B17">
            <v>7.1300000000000002E-2</v>
          </cell>
          <cell r="C17">
            <v>7.6300000000000007E-2</v>
          </cell>
          <cell r="D17">
            <v>7.3899999999999993E-2</v>
          </cell>
        </row>
        <row r="18">
          <cell r="B18">
            <v>7.2999999999999995E-2</v>
          </cell>
          <cell r="C18">
            <v>7.1400000000000005E-2</v>
          </cell>
          <cell r="D18">
            <v>7.22E-2</v>
          </cell>
        </row>
        <row r="19">
          <cell r="B19">
            <v>7.3400000000000007E-2</v>
          </cell>
          <cell r="C19">
            <v>6.9199999999999998E-2</v>
          </cell>
          <cell r="D19">
            <v>7.1300000000000002E-2</v>
          </cell>
        </row>
        <row r="20">
          <cell r="B20">
            <v>7.4999999999999997E-2</v>
          </cell>
          <cell r="C20">
            <v>7.3300000000000004E-2</v>
          </cell>
          <cell r="D20">
            <v>7.4200000000000002E-2</v>
          </cell>
        </row>
        <row r="21">
          <cell r="B21">
            <v>7.51E-2</v>
          </cell>
          <cell r="C21">
            <v>7.4999999999999997E-2</v>
          </cell>
          <cell r="D21">
            <v>7.51E-2</v>
          </cell>
        </row>
        <row r="22">
          <cell r="B22">
            <v>7.2999999999999995E-2</v>
          </cell>
          <cell r="C22">
            <v>7.9699999999999993E-2</v>
          </cell>
          <cell r="D22">
            <v>7.6399999999999996E-2</v>
          </cell>
        </row>
        <row r="23">
          <cell r="B23">
            <v>5.6599999999999998E-2</v>
          </cell>
          <cell r="C23">
            <v>6.0999999999999999E-2</v>
          </cell>
          <cell r="D23">
            <v>5.8799999999999998E-2</v>
          </cell>
        </row>
        <row r="24">
          <cell r="B24">
            <v>4.4400000000000002E-2</v>
          </cell>
          <cell r="C24">
            <v>4.4699999999999997E-2</v>
          </cell>
          <cell r="D24">
            <v>4.4499999999999998E-2</v>
          </cell>
        </row>
        <row r="25">
          <cell r="B25">
            <v>3.7400000000000003E-2</v>
          </cell>
          <cell r="C25">
            <v>3.2399999999999998E-2</v>
          </cell>
          <cell r="D25">
            <v>3.4799999999999998E-2</v>
          </cell>
        </row>
        <row r="26">
          <cell r="B26">
            <v>2.87E-2</v>
          </cell>
          <cell r="C26">
            <v>2.3900000000000001E-2</v>
          </cell>
          <cell r="D26">
            <v>2.63E-2</v>
          </cell>
        </row>
        <row r="27">
          <cell r="B27">
            <v>1.9599999999999999E-2</v>
          </cell>
          <cell r="C27">
            <v>1.7500000000000002E-2</v>
          </cell>
          <cell r="D27">
            <v>1.8499999999999999E-2</v>
          </cell>
        </row>
        <row r="28">
          <cell r="B28">
            <v>1.0699999999999999E-2</v>
          </cell>
          <cell r="C28">
            <v>1.17E-2</v>
          </cell>
          <cell r="D28">
            <v>1.12E-2</v>
          </cell>
        </row>
      </sheetData>
      <sheetData sheetId="1">
        <row r="1">
          <cell r="C1">
            <v>5.7000000000000002E-3</v>
          </cell>
          <cell r="D1">
            <v>7.4999999999999997E-3</v>
          </cell>
          <cell r="E1">
            <v>6.6E-3</v>
          </cell>
        </row>
        <row r="2">
          <cell r="C2">
            <v>3.5000000000000001E-3</v>
          </cell>
          <cell r="D2">
            <v>4.1999999999999997E-3</v>
          </cell>
          <cell r="E2">
            <v>3.8E-3</v>
          </cell>
        </row>
        <row r="3">
          <cell r="C3">
            <v>3.0999999999999999E-3</v>
          </cell>
          <cell r="D3">
            <v>2.8E-3</v>
          </cell>
          <cell r="E3">
            <v>3.0000000000000001E-3</v>
          </cell>
        </row>
        <row r="4">
          <cell r="C4">
            <v>3.5999999999999999E-3</v>
          </cell>
          <cell r="D4">
            <v>2.8999999999999998E-3</v>
          </cell>
          <cell r="E4">
            <v>3.2000000000000002E-3</v>
          </cell>
        </row>
        <row r="5">
          <cell r="C5">
            <v>6.7000000000000002E-3</v>
          </cell>
          <cell r="D5">
            <v>3.8E-3</v>
          </cell>
          <cell r="E5">
            <v>5.1999999999999998E-3</v>
          </cell>
        </row>
        <row r="6">
          <cell r="C6">
            <v>1.3899999999999999E-2</v>
          </cell>
          <cell r="D6">
            <v>8.3999999999999995E-3</v>
          </cell>
          <cell r="E6">
            <v>1.11E-2</v>
          </cell>
        </row>
        <row r="7">
          <cell r="C7">
            <v>3.6499999999999998E-2</v>
          </cell>
          <cell r="D7">
            <v>2.4799999999999999E-2</v>
          </cell>
          <cell r="E7">
            <v>3.0499999999999999E-2</v>
          </cell>
        </row>
        <row r="8">
          <cell r="C8">
            <v>5.5599999999999997E-2</v>
          </cell>
          <cell r="D8">
            <v>5.2699999999999997E-2</v>
          </cell>
          <cell r="E8">
            <v>5.4199999999999998E-2</v>
          </cell>
        </row>
        <row r="9">
          <cell r="C9">
            <v>5.67E-2</v>
          </cell>
          <cell r="D9">
            <v>6.1600000000000002E-2</v>
          </cell>
          <cell r="E9">
            <v>5.9200000000000003E-2</v>
          </cell>
        </row>
        <row r="10">
          <cell r="C10">
            <v>5.3999999999999999E-2</v>
          </cell>
          <cell r="D10">
            <v>5.9700000000000003E-2</v>
          </cell>
          <cell r="E10">
            <v>5.6899999999999999E-2</v>
          </cell>
        </row>
        <row r="11">
          <cell r="C11">
            <v>5.8500000000000003E-2</v>
          </cell>
          <cell r="D11">
            <v>6.4299999999999996E-2</v>
          </cell>
          <cell r="E11">
            <v>6.1400000000000003E-2</v>
          </cell>
        </row>
        <row r="12">
          <cell r="C12">
            <v>6.4000000000000001E-2</v>
          </cell>
          <cell r="D12">
            <v>7.1199999999999999E-2</v>
          </cell>
          <cell r="E12">
            <v>6.7599999999999993E-2</v>
          </cell>
        </row>
        <row r="13">
          <cell r="C13">
            <v>7.1300000000000002E-2</v>
          </cell>
          <cell r="D13">
            <v>7.6300000000000007E-2</v>
          </cell>
          <cell r="E13">
            <v>7.3899999999999993E-2</v>
          </cell>
        </row>
        <row r="14">
          <cell r="C14">
            <v>7.2999999999999995E-2</v>
          </cell>
          <cell r="D14">
            <v>7.1400000000000005E-2</v>
          </cell>
          <cell r="E14">
            <v>7.22E-2</v>
          </cell>
        </row>
        <row r="15">
          <cell r="C15">
            <v>7.3400000000000007E-2</v>
          </cell>
          <cell r="D15">
            <v>6.9199999999999998E-2</v>
          </cell>
          <cell r="E15">
            <v>7.1300000000000002E-2</v>
          </cell>
        </row>
        <row r="16">
          <cell r="C16">
            <v>7.4999999999999997E-2</v>
          </cell>
          <cell r="D16">
            <v>7.3300000000000004E-2</v>
          </cell>
          <cell r="E16">
            <v>7.4200000000000002E-2</v>
          </cell>
        </row>
        <row r="17">
          <cell r="C17">
            <v>7.51E-2</v>
          </cell>
          <cell r="D17">
            <v>7.4999999999999997E-2</v>
          </cell>
          <cell r="E17">
            <v>7.51E-2</v>
          </cell>
        </row>
        <row r="18">
          <cell r="C18">
            <v>7.2999999999999995E-2</v>
          </cell>
          <cell r="D18">
            <v>7.9699999999999993E-2</v>
          </cell>
          <cell r="E18">
            <v>7.6399999999999996E-2</v>
          </cell>
        </row>
        <row r="19">
          <cell r="C19">
            <v>5.6599999999999998E-2</v>
          </cell>
          <cell r="D19">
            <v>6.0999999999999999E-2</v>
          </cell>
          <cell r="E19">
            <v>5.8799999999999998E-2</v>
          </cell>
        </row>
        <row r="20">
          <cell r="C20">
            <v>4.4400000000000002E-2</v>
          </cell>
          <cell r="D20">
            <v>4.4699999999999997E-2</v>
          </cell>
          <cell r="E20">
            <v>4.4499999999999998E-2</v>
          </cell>
        </row>
        <row r="21">
          <cell r="C21">
            <v>3.7400000000000003E-2</v>
          </cell>
          <cell r="D21">
            <v>3.2399999999999998E-2</v>
          </cell>
          <cell r="E21">
            <v>3.4799999999999998E-2</v>
          </cell>
        </row>
        <row r="22">
          <cell r="C22">
            <v>2.87E-2</v>
          </cell>
          <cell r="D22">
            <v>2.3900000000000001E-2</v>
          </cell>
          <cell r="E22">
            <v>2.63E-2</v>
          </cell>
        </row>
        <row r="23">
          <cell r="C23">
            <v>1.9599999999999999E-2</v>
          </cell>
          <cell r="D23">
            <v>1.7500000000000002E-2</v>
          </cell>
          <cell r="E23">
            <v>1.8499999999999999E-2</v>
          </cell>
        </row>
        <row r="24">
          <cell r="C24">
            <v>1.0699999999999999E-2</v>
          </cell>
          <cell r="D24">
            <v>1.17E-2</v>
          </cell>
          <cell r="E24">
            <v>1.12E-2</v>
          </cell>
        </row>
      </sheetData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8.0999999999999996E-3</v>
          </cell>
          <cell r="D5">
            <v>7.1999999999999998E-3</v>
          </cell>
          <cell r="F5" t="str">
            <v>January</v>
          </cell>
          <cell r="H5">
            <v>1.04</v>
          </cell>
        </row>
        <row r="6">
          <cell r="B6">
            <v>3.5999999999999999E-3</v>
          </cell>
          <cell r="C6">
            <v>4.5999999999999999E-3</v>
          </cell>
          <cell r="D6">
            <v>4.1000000000000003E-3</v>
          </cell>
          <cell r="F6" t="str">
            <v>February</v>
          </cell>
          <cell r="H6">
            <v>1.1299999999999999</v>
          </cell>
        </row>
        <row r="7">
          <cell r="B7">
            <v>3.0999999999999999E-3</v>
          </cell>
          <cell r="C7">
            <v>3.0000000000000001E-3</v>
          </cell>
          <cell r="D7">
            <v>3.0000000000000001E-3</v>
          </cell>
          <cell r="F7" t="str">
            <v>March</v>
          </cell>
          <cell r="H7">
            <v>1.1100000000000001</v>
          </cell>
        </row>
        <row r="8">
          <cell r="B8">
            <v>3.2000000000000002E-3</v>
          </cell>
          <cell r="C8">
            <v>2.8E-3</v>
          </cell>
          <cell r="D8">
            <v>3.0000000000000001E-3</v>
          </cell>
          <cell r="F8" t="str">
            <v>April</v>
          </cell>
          <cell r="H8">
            <v>1.03</v>
          </cell>
        </row>
        <row r="9">
          <cell r="B9">
            <v>6.3E-3</v>
          </cell>
          <cell r="C9">
            <v>3.7000000000000002E-3</v>
          </cell>
          <cell r="D9">
            <v>5.0000000000000001E-3</v>
          </cell>
          <cell r="F9" t="str">
            <v>May</v>
          </cell>
          <cell r="H9">
            <v>0.97</v>
          </cell>
        </row>
        <row r="10">
          <cell r="B10">
            <v>1.2200000000000001E-2</v>
          </cell>
          <cell r="C10">
            <v>7.1999999999999998E-3</v>
          </cell>
          <cell r="D10">
            <v>9.5999999999999992E-3</v>
          </cell>
          <cell r="F10" t="str">
            <v>June</v>
          </cell>
          <cell r="H10">
            <v>0.86</v>
          </cell>
        </row>
        <row r="11">
          <cell r="B11">
            <v>3.2800000000000003E-2</v>
          </cell>
          <cell r="C11">
            <v>2.2499999999999999E-2</v>
          </cell>
          <cell r="D11">
            <v>2.76E-2</v>
          </cell>
          <cell r="F11" t="str">
            <v>July</v>
          </cell>
          <cell r="H11">
            <v>0.9</v>
          </cell>
        </row>
        <row r="12">
          <cell r="B12">
            <v>5.4600000000000003E-2</v>
          </cell>
          <cell r="C12">
            <v>4.8300000000000003E-2</v>
          </cell>
          <cell r="D12">
            <v>5.1400000000000001E-2</v>
          </cell>
          <cell r="F12" t="str">
            <v>August</v>
          </cell>
          <cell r="H12">
            <v>0.93</v>
          </cell>
        </row>
        <row r="13">
          <cell r="B13">
            <v>5.7799999999999997E-2</v>
          </cell>
          <cell r="C13">
            <v>5.8900000000000001E-2</v>
          </cell>
          <cell r="D13">
            <v>5.8400000000000001E-2</v>
          </cell>
          <cell r="F13" t="str">
            <v>September</v>
          </cell>
          <cell r="H13">
            <v>0.92</v>
          </cell>
        </row>
        <row r="14">
          <cell r="B14">
            <v>5.3900000000000003E-2</v>
          </cell>
          <cell r="C14">
            <v>5.8500000000000003E-2</v>
          </cell>
          <cell r="D14">
            <v>5.62E-2</v>
          </cell>
          <cell r="F14" t="str">
            <v>October</v>
          </cell>
          <cell r="H14">
            <v>0.98</v>
          </cell>
        </row>
        <row r="15">
          <cell r="B15">
            <v>5.7799999999999997E-2</v>
          </cell>
          <cell r="C15">
            <v>6.4100000000000004E-2</v>
          </cell>
          <cell r="D15">
            <v>6.0999999999999999E-2</v>
          </cell>
          <cell r="F15" t="str">
            <v>November</v>
          </cell>
          <cell r="H15">
            <v>1.01</v>
          </cell>
        </row>
        <row r="16">
          <cell r="B16">
            <v>6.3600000000000004E-2</v>
          </cell>
          <cell r="C16">
            <v>7.0800000000000002E-2</v>
          </cell>
          <cell r="D16">
            <v>6.7299999999999999E-2</v>
          </cell>
          <cell r="F16" t="str">
            <v>December</v>
          </cell>
          <cell r="H16">
            <v>1.01</v>
          </cell>
        </row>
        <row r="17">
          <cell r="B17">
            <v>7.0999999999999994E-2</v>
          </cell>
          <cell r="C17">
            <v>7.7100000000000002E-2</v>
          </cell>
          <cell r="D17">
            <v>7.4099999999999999E-2</v>
          </cell>
        </row>
        <row r="18">
          <cell r="B18">
            <v>7.3099999999999998E-2</v>
          </cell>
          <cell r="C18">
            <v>7.3099999999999998E-2</v>
          </cell>
          <cell r="D18">
            <v>7.3099999999999998E-2</v>
          </cell>
        </row>
        <row r="19">
          <cell r="B19">
            <v>7.3499999999999996E-2</v>
          </cell>
          <cell r="C19">
            <v>7.0099999999999996E-2</v>
          </cell>
          <cell r="D19">
            <v>7.1800000000000003E-2</v>
          </cell>
        </row>
        <row r="20">
          <cell r="B20">
            <v>7.4700000000000003E-2</v>
          </cell>
          <cell r="C20">
            <v>7.2999999999999995E-2</v>
          </cell>
          <cell r="D20">
            <v>7.3800000000000004E-2</v>
          </cell>
        </row>
        <row r="21">
          <cell r="B21">
            <v>7.4499999999999997E-2</v>
          </cell>
          <cell r="C21">
            <v>7.5200000000000003E-2</v>
          </cell>
          <cell r="D21">
            <v>7.4800000000000005E-2</v>
          </cell>
        </row>
        <row r="22">
          <cell r="B22">
            <v>7.3300000000000004E-2</v>
          </cell>
          <cell r="C22">
            <v>0.08</v>
          </cell>
          <cell r="D22">
            <v>7.6700000000000004E-2</v>
          </cell>
        </row>
        <row r="23">
          <cell r="B23">
            <v>5.8200000000000002E-2</v>
          </cell>
          <cell r="C23">
            <v>6.3200000000000006E-2</v>
          </cell>
          <cell r="D23">
            <v>6.0699999999999997E-2</v>
          </cell>
        </row>
        <row r="24">
          <cell r="B24">
            <v>4.6199999999999998E-2</v>
          </cell>
          <cell r="C24">
            <v>4.6699999999999998E-2</v>
          </cell>
          <cell r="D24">
            <v>4.6399999999999997E-2</v>
          </cell>
        </row>
        <row r="25">
          <cell r="B25">
            <v>3.85E-2</v>
          </cell>
          <cell r="C25">
            <v>3.3300000000000003E-2</v>
          </cell>
          <cell r="D25">
            <v>3.5799999999999998E-2</v>
          </cell>
        </row>
        <row r="26">
          <cell r="B26">
            <v>3.0099999999999998E-2</v>
          </cell>
          <cell r="C26">
            <v>2.5399999999999999E-2</v>
          </cell>
          <cell r="D26">
            <v>2.7699999999999999E-2</v>
          </cell>
        </row>
        <row r="27">
          <cell r="B27">
            <v>2.0500000000000001E-2</v>
          </cell>
          <cell r="C27">
            <v>1.83E-2</v>
          </cell>
          <cell r="D27">
            <v>1.9400000000000001E-2</v>
          </cell>
        </row>
        <row r="28">
          <cell r="B28">
            <v>1.15E-2</v>
          </cell>
          <cell r="C28">
            <v>1.2200000000000001E-2</v>
          </cell>
          <cell r="D28">
            <v>1.1900000000000001E-2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7.1999999999999998E-3</v>
          </cell>
          <cell r="C5">
            <v>4.8999999999999998E-3</v>
          </cell>
          <cell r="D5">
            <v>6.0000000000000001E-3</v>
          </cell>
          <cell r="F5" t="str">
            <v>January</v>
          </cell>
          <cell r="H5">
            <v>1</v>
          </cell>
        </row>
        <row r="6">
          <cell r="B6">
            <v>4.7000000000000002E-3</v>
          </cell>
          <cell r="C6">
            <v>3.3999999999999998E-3</v>
          </cell>
          <cell r="D6">
            <v>4.1000000000000003E-3</v>
          </cell>
          <cell r="F6" t="str">
            <v>February</v>
          </cell>
          <cell r="H6">
            <v>1.1100000000000001</v>
          </cell>
        </row>
        <row r="7">
          <cell r="B7">
            <v>4.0000000000000001E-3</v>
          </cell>
          <cell r="C7">
            <v>3.5000000000000001E-3</v>
          </cell>
          <cell r="D7">
            <v>3.8E-3</v>
          </cell>
          <cell r="F7" t="str">
            <v>March</v>
          </cell>
          <cell r="H7">
            <v>1.1399999999999999</v>
          </cell>
        </row>
        <row r="8">
          <cell r="B8">
            <v>3.2000000000000002E-3</v>
          </cell>
          <cell r="C8">
            <v>4.1000000000000003E-3</v>
          </cell>
          <cell r="D8">
            <v>3.7000000000000002E-3</v>
          </cell>
          <cell r="F8" t="str">
            <v>April</v>
          </cell>
          <cell r="H8">
            <v>1.04</v>
          </cell>
        </row>
        <row r="9">
          <cell r="B9">
            <v>5.1000000000000004E-3</v>
          </cell>
          <cell r="C9">
            <v>8.9999999999999993E-3</v>
          </cell>
          <cell r="D9">
            <v>7.1000000000000004E-3</v>
          </cell>
          <cell r="F9" t="str">
            <v>May</v>
          </cell>
          <cell r="H9">
            <v>0.97</v>
          </cell>
        </row>
        <row r="10">
          <cell r="B10">
            <v>1.2200000000000001E-2</v>
          </cell>
          <cell r="C10">
            <v>3.09E-2</v>
          </cell>
          <cell r="D10">
            <v>2.1700000000000001E-2</v>
          </cell>
          <cell r="F10" t="str">
            <v>June</v>
          </cell>
          <cell r="H10">
            <v>0.94</v>
          </cell>
        </row>
        <row r="11">
          <cell r="B11">
            <v>2.76E-2</v>
          </cell>
          <cell r="C11">
            <v>7.3700000000000002E-2</v>
          </cell>
          <cell r="D11">
            <v>5.0900000000000001E-2</v>
          </cell>
          <cell r="F11" t="str">
            <v>July</v>
          </cell>
          <cell r="H11">
            <v>0.91</v>
          </cell>
        </row>
        <row r="12">
          <cell r="B12">
            <v>3.5499999999999997E-2</v>
          </cell>
          <cell r="C12">
            <v>8.48E-2</v>
          </cell>
          <cell r="D12">
            <v>6.0400000000000002E-2</v>
          </cell>
          <cell r="F12" t="str">
            <v>August</v>
          </cell>
          <cell r="H12">
            <v>0.95</v>
          </cell>
        </row>
        <row r="13">
          <cell r="B13">
            <v>4.5499999999999999E-2</v>
          </cell>
          <cell r="C13">
            <v>7.0199999999999999E-2</v>
          </cell>
          <cell r="D13">
            <v>5.8000000000000003E-2</v>
          </cell>
          <cell r="F13" t="str">
            <v>September</v>
          </cell>
          <cell r="H13">
            <v>0.96</v>
          </cell>
        </row>
        <row r="14">
          <cell r="B14">
            <v>4.8000000000000001E-2</v>
          </cell>
          <cell r="C14">
            <v>6.4600000000000005E-2</v>
          </cell>
          <cell r="D14">
            <v>5.6399999999999999E-2</v>
          </cell>
          <cell r="F14" t="str">
            <v>October</v>
          </cell>
          <cell r="H14">
            <v>0.92</v>
          </cell>
        </row>
        <row r="15">
          <cell r="B15">
            <v>5.2200000000000003E-2</v>
          </cell>
          <cell r="C15">
            <v>6.5199999999999994E-2</v>
          </cell>
          <cell r="D15">
            <v>5.8799999999999998E-2</v>
          </cell>
          <cell r="F15" t="str">
            <v>November</v>
          </cell>
          <cell r="H15">
            <v>1.01</v>
          </cell>
        </row>
        <row r="16">
          <cell r="B16">
            <v>5.79E-2</v>
          </cell>
          <cell r="C16">
            <v>6.4699999999999994E-2</v>
          </cell>
          <cell r="D16">
            <v>6.13E-2</v>
          </cell>
          <cell r="F16" t="str">
            <v>December</v>
          </cell>
          <cell r="H16">
            <v>1</v>
          </cell>
        </row>
        <row r="17">
          <cell r="B17">
            <v>6.4299999999999996E-2</v>
          </cell>
          <cell r="C17">
            <v>6.6000000000000003E-2</v>
          </cell>
          <cell r="D17">
            <v>6.5199999999999994E-2</v>
          </cell>
        </row>
        <row r="18">
          <cell r="B18">
            <v>6.5600000000000006E-2</v>
          </cell>
          <cell r="C18">
            <v>6.4299999999999996E-2</v>
          </cell>
          <cell r="D18">
            <v>6.5000000000000002E-2</v>
          </cell>
        </row>
        <row r="19">
          <cell r="B19">
            <v>7.0900000000000005E-2</v>
          </cell>
          <cell r="C19">
            <v>6.2600000000000003E-2</v>
          </cell>
          <cell r="D19">
            <v>6.6699999999999995E-2</v>
          </cell>
        </row>
        <row r="20">
          <cell r="B20">
            <v>8.1900000000000001E-2</v>
          </cell>
          <cell r="C20">
            <v>6.0699999999999997E-2</v>
          </cell>
          <cell r="D20">
            <v>7.1199999999999999E-2</v>
          </cell>
        </row>
        <row r="21">
          <cell r="B21">
            <v>9.3700000000000006E-2</v>
          </cell>
          <cell r="C21">
            <v>6.0100000000000001E-2</v>
          </cell>
          <cell r="D21">
            <v>7.6799999999999993E-2</v>
          </cell>
        </row>
        <row r="22">
          <cell r="B22">
            <v>0.1018</v>
          </cell>
          <cell r="C22">
            <v>5.8799999999999998E-2</v>
          </cell>
          <cell r="D22">
            <v>8.0100000000000005E-2</v>
          </cell>
        </row>
        <row r="23">
          <cell r="B23">
            <v>6.9400000000000003E-2</v>
          </cell>
          <cell r="C23">
            <v>4.7899999999999998E-2</v>
          </cell>
          <cell r="D23">
            <v>5.8599999999999999E-2</v>
          </cell>
        </row>
        <row r="24">
          <cell r="B24">
            <v>4.82E-2</v>
          </cell>
          <cell r="C24">
            <v>3.4599999999999999E-2</v>
          </cell>
          <cell r="D24">
            <v>4.1300000000000003E-2</v>
          </cell>
        </row>
        <row r="25">
          <cell r="B25">
            <v>3.85E-2</v>
          </cell>
          <cell r="C25">
            <v>2.5700000000000001E-2</v>
          </cell>
          <cell r="D25">
            <v>3.2099999999999997E-2</v>
          </cell>
        </row>
        <row r="26">
          <cell r="B26">
            <v>3.04E-2</v>
          </cell>
          <cell r="C26">
            <v>1.9199999999999998E-2</v>
          </cell>
          <cell r="D26">
            <v>2.4799999999999999E-2</v>
          </cell>
        </row>
        <row r="27">
          <cell r="B27">
            <v>2.0199999999999999E-2</v>
          </cell>
          <cell r="C27">
            <v>1.3100000000000001E-2</v>
          </cell>
          <cell r="D27">
            <v>1.66E-2</v>
          </cell>
        </row>
        <row r="28">
          <cell r="B28">
            <v>1.18E-2</v>
          </cell>
          <cell r="C28">
            <v>7.7999999999999996E-3</v>
          </cell>
          <cell r="D28">
            <v>9.7999999999999997E-3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8.6999999999999994E-3</v>
          </cell>
          <cell r="D5">
            <v>7.4999999999999997E-3</v>
          </cell>
          <cell r="F5" t="str">
            <v>January</v>
          </cell>
          <cell r="H5">
            <v>0.9948257208711605</v>
          </cell>
        </row>
        <row r="6">
          <cell r="B6">
            <v>4.0000000000000001E-3</v>
          </cell>
          <cell r="C6">
            <v>6.1999999999999998E-3</v>
          </cell>
          <cell r="D6">
            <v>5.1999999999999998E-3</v>
          </cell>
          <cell r="F6" t="str">
            <v>February</v>
          </cell>
          <cell r="H6">
            <v>1.0627969330636435</v>
          </cell>
        </row>
        <row r="7">
          <cell r="B7">
            <v>3.3999999999999998E-3</v>
          </cell>
          <cell r="C7">
            <v>5.1000000000000004E-3</v>
          </cell>
          <cell r="D7">
            <v>4.3E-3</v>
          </cell>
          <cell r="F7" t="str">
            <v>March</v>
          </cell>
          <cell r="H7">
            <v>1.0822239992473777</v>
          </cell>
        </row>
        <row r="8">
          <cell r="B8">
            <v>4.8999999999999998E-3</v>
          </cell>
          <cell r="C8">
            <v>3.5999999999999999E-3</v>
          </cell>
          <cell r="D8">
            <v>4.3E-3</v>
          </cell>
          <cell r="F8" t="str">
            <v>April</v>
          </cell>
          <cell r="H8">
            <v>1.0142057481537232</v>
          </cell>
        </row>
        <row r="9">
          <cell r="B9">
            <v>1.17E-2</v>
          </cell>
          <cell r="C9">
            <v>4.8999999999999998E-3</v>
          </cell>
          <cell r="D9">
            <v>8.2000000000000007E-3</v>
          </cell>
          <cell r="F9" t="str">
            <v>May</v>
          </cell>
          <cell r="H9">
            <v>1.0385248600592689</v>
          </cell>
        </row>
        <row r="10">
          <cell r="B10">
            <v>2.8000000000000001E-2</v>
          </cell>
          <cell r="C10">
            <v>1.17E-2</v>
          </cell>
          <cell r="D10">
            <v>1.95E-2</v>
          </cell>
          <cell r="F10" t="str">
            <v>June</v>
          </cell>
          <cell r="H10">
            <v>0.98212521755491788</v>
          </cell>
        </row>
        <row r="11">
          <cell r="B11">
            <v>6.7400000000000002E-2</v>
          </cell>
          <cell r="C11">
            <v>3.0700000000000002E-2</v>
          </cell>
          <cell r="D11">
            <v>4.82E-2</v>
          </cell>
          <cell r="F11" t="str">
            <v>July</v>
          </cell>
          <cell r="H11">
            <v>0.94077802342537276</v>
          </cell>
        </row>
        <row r="12">
          <cell r="B12">
            <v>9.5100000000000004E-2</v>
          </cell>
          <cell r="C12">
            <v>4.2099999999999999E-2</v>
          </cell>
          <cell r="D12">
            <v>6.7299999999999999E-2</v>
          </cell>
          <cell r="F12" t="str">
            <v>August</v>
          </cell>
          <cell r="H12">
            <v>0.98038477821158099</v>
          </cell>
        </row>
        <row r="13">
          <cell r="B13">
            <v>7.85E-2</v>
          </cell>
          <cell r="C13">
            <v>4.2900000000000001E-2</v>
          </cell>
          <cell r="D13">
            <v>5.9799999999999999E-2</v>
          </cell>
          <cell r="F13" t="str">
            <v>September</v>
          </cell>
          <cell r="H13">
            <v>0.88357871960111012</v>
          </cell>
        </row>
        <row r="14">
          <cell r="B14">
            <v>6.2100000000000002E-2</v>
          </cell>
          <cell r="C14">
            <v>4.2900000000000001E-2</v>
          </cell>
          <cell r="D14">
            <v>5.1999999999999998E-2</v>
          </cell>
          <cell r="F14" t="str">
            <v>October</v>
          </cell>
          <cell r="H14">
            <v>1.0169340044216566</v>
          </cell>
        </row>
        <row r="15">
          <cell r="B15">
            <v>5.8799999999999998E-2</v>
          </cell>
          <cell r="C15">
            <v>4.7300000000000002E-2</v>
          </cell>
          <cell r="D15">
            <v>5.28E-2</v>
          </cell>
          <cell r="F15" t="str">
            <v>November</v>
          </cell>
          <cell r="H15">
            <v>1.0119008419963309</v>
          </cell>
        </row>
        <row r="16">
          <cell r="B16">
            <v>5.8099999999999999E-2</v>
          </cell>
          <cell r="C16">
            <v>5.3900000000000003E-2</v>
          </cell>
          <cell r="D16">
            <v>5.5899999999999998E-2</v>
          </cell>
          <cell r="F16" t="str">
            <v>December</v>
          </cell>
          <cell r="H16">
            <v>0.99172115339385669</v>
          </cell>
        </row>
        <row r="17">
          <cell r="B17">
            <v>0.06</v>
          </cell>
          <cell r="C17">
            <v>6.1100000000000002E-2</v>
          </cell>
          <cell r="D17">
            <v>6.0600000000000001E-2</v>
          </cell>
        </row>
        <row r="18">
          <cell r="B18">
            <v>6.13E-2</v>
          </cell>
          <cell r="C18">
            <v>6.3500000000000001E-2</v>
          </cell>
          <cell r="D18">
            <v>6.2399999999999997E-2</v>
          </cell>
        </row>
        <row r="19">
          <cell r="B19">
            <v>6.08E-2</v>
          </cell>
          <cell r="C19">
            <v>6.9599999999999995E-2</v>
          </cell>
          <cell r="D19">
            <v>6.54E-2</v>
          </cell>
        </row>
        <row r="20">
          <cell r="B20">
            <v>6.0699999999999997E-2</v>
          </cell>
          <cell r="C20">
            <v>8.0500000000000002E-2</v>
          </cell>
          <cell r="D20">
            <v>7.1099999999999997E-2</v>
          </cell>
        </row>
        <row r="21">
          <cell r="B21">
            <v>6.0900000000000003E-2</v>
          </cell>
          <cell r="C21">
            <v>9.3600000000000003E-2</v>
          </cell>
          <cell r="D21">
            <v>7.8100000000000003E-2</v>
          </cell>
        </row>
        <row r="22">
          <cell r="B22">
            <v>5.8999999999999997E-2</v>
          </cell>
          <cell r="C22">
            <v>0.1026</v>
          </cell>
          <cell r="D22">
            <v>8.1900000000000001E-2</v>
          </cell>
        </row>
        <row r="23">
          <cell r="B23">
            <v>4.82E-2</v>
          </cell>
          <cell r="C23">
            <v>7.4200000000000002E-2</v>
          </cell>
          <cell r="D23">
            <v>6.1800000000000001E-2</v>
          </cell>
        </row>
        <row r="24">
          <cell r="B24">
            <v>3.5999999999999997E-2</v>
          </cell>
          <cell r="C24">
            <v>0.05</v>
          </cell>
          <cell r="D24">
            <v>4.3299999999999998E-2</v>
          </cell>
        </row>
        <row r="25">
          <cell r="B25">
            <v>2.76E-2</v>
          </cell>
          <cell r="C25">
            <v>3.8199999999999998E-2</v>
          </cell>
          <cell r="D25">
            <v>3.32E-2</v>
          </cell>
        </row>
        <row r="26">
          <cell r="B26">
            <v>2.1999999999999999E-2</v>
          </cell>
          <cell r="C26">
            <v>3.0499999999999999E-2</v>
          </cell>
          <cell r="D26">
            <v>2.6499999999999999E-2</v>
          </cell>
        </row>
        <row r="27">
          <cell r="B27">
            <v>1.52E-2</v>
          </cell>
          <cell r="C27">
            <v>2.1999999999999999E-2</v>
          </cell>
          <cell r="D27">
            <v>1.8700000000000001E-2</v>
          </cell>
        </row>
        <row r="28">
          <cell r="B28">
            <v>0.01</v>
          </cell>
          <cell r="C28">
            <v>1.4E-2</v>
          </cell>
          <cell r="D28">
            <v>1.21E-2</v>
          </cell>
        </row>
      </sheetData>
      <sheetData sheetId="1">
        <row r="1">
          <cell r="C1">
            <v>6.3E-3</v>
          </cell>
          <cell r="D1">
            <v>8.6999999999999994E-3</v>
          </cell>
          <cell r="E1">
            <v>7.4999999999999997E-3</v>
          </cell>
        </row>
        <row r="2">
          <cell r="C2">
            <v>4.0000000000000001E-3</v>
          </cell>
          <cell r="D2">
            <v>6.1999999999999998E-3</v>
          </cell>
          <cell r="E2">
            <v>5.1999999999999998E-3</v>
          </cell>
        </row>
        <row r="3">
          <cell r="C3">
            <v>3.3999999999999998E-3</v>
          </cell>
          <cell r="D3">
            <v>5.1000000000000004E-3</v>
          </cell>
          <cell r="E3">
            <v>4.3E-3</v>
          </cell>
        </row>
        <row r="4">
          <cell r="C4">
            <v>4.8999999999999998E-3</v>
          </cell>
          <cell r="D4">
            <v>3.5999999999999999E-3</v>
          </cell>
          <cell r="E4">
            <v>4.3E-3</v>
          </cell>
        </row>
        <row r="5">
          <cell r="C5">
            <v>1.17E-2</v>
          </cell>
          <cell r="D5">
            <v>4.8999999999999998E-3</v>
          </cell>
          <cell r="E5">
            <v>8.2000000000000007E-3</v>
          </cell>
        </row>
        <row r="6">
          <cell r="C6">
            <v>2.8000000000000001E-2</v>
          </cell>
          <cell r="D6">
            <v>1.17E-2</v>
          </cell>
          <cell r="E6">
            <v>1.95E-2</v>
          </cell>
        </row>
        <row r="7">
          <cell r="C7">
            <v>6.7400000000000002E-2</v>
          </cell>
          <cell r="D7">
            <v>3.0700000000000002E-2</v>
          </cell>
          <cell r="E7">
            <v>4.82E-2</v>
          </cell>
        </row>
        <row r="8">
          <cell r="C8">
            <v>9.5100000000000004E-2</v>
          </cell>
          <cell r="D8">
            <v>4.2099999999999999E-2</v>
          </cell>
          <cell r="E8">
            <v>6.7299999999999999E-2</v>
          </cell>
        </row>
        <row r="9">
          <cell r="C9">
            <v>7.85E-2</v>
          </cell>
          <cell r="D9">
            <v>4.2900000000000001E-2</v>
          </cell>
          <cell r="E9">
            <v>5.9799999999999999E-2</v>
          </cell>
        </row>
        <row r="10">
          <cell r="C10">
            <v>6.2100000000000002E-2</v>
          </cell>
          <cell r="D10">
            <v>4.2900000000000001E-2</v>
          </cell>
          <cell r="E10">
            <v>5.1999999999999998E-2</v>
          </cell>
        </row>
        <row r="11">
          <cell r="C11">
            <v>5.8799999999999998E-2</v>
          </cell>
          <cell r="D11">
            <v>4.7300000000000002E-2</v>
          </cell>
          <cell r="E11">
            <v>5.28E-2</v>
          </cell>
        </row>
        <row r="12">
          <cell r="C12">
            <v>5.8099999999999999E-2</v>
          </cell>
          <cell r="D12">
            <v>5.3900000000000003E-2</v>
          </cell>
          <cell r="E12">
            <v>5.5899999999999998E-2</v>
          </cell>
        </row>
        <row r="13">
          <cell r="C13">
            <v>0.06</v>
          </cell>
          <cell r="D13">
            <v>6.1100000000000002E-2</v>
          </cell>
          <cell r="E13">
            <v>6.0600000000000001E-2</v>
          </cell>
        </row>
        <row r="14">
          <cell r="C14">
            <v>6.13E-2</v>
          </cell>
          <cell r="D14">
            <v>6.3500000000000001E-2</v>
          </cell>
          <cell r="E14">
            <v>6.2399999999999997E-2</v>
          </cell>
        </row>
        <row r="15">
          <cell r="C15">
            <v>6.08E-2</v>
          </cell>
          <cell r="D15">
            <v>6.9599999999999995E-2</v>
          </cell>
          <cell r="E15">
            <v>6.54E-2</v>
          </cell>
        </row>
        <row r="16">
          <cell r="C16">
            <v>6.0699999999999997E-2</v>
          </cell>
          <cell r="D16">
            <v>8.0500000000000002E-2</v>
          </cell>
          <cell r="E16">
            <v>7.1099999999999997E-2</v>
          </cell>
        </row>
        <row r="17">
          <cell r="C17">
            <v>6.0900000000000003E-2</v>
          </cell>
          <cell r="D17">
            <v>9.3600000000000003E-2</v>
          </cell>
          <cell r="E17">
            <v>7.8100000000000003E-2</v>
          </cell>
        </row>
        <row r="18">
          <cell r="C18">
            <v>5.8999999999999997E-2</v>
          </cell>
          <cell r="D18">
            <v>0.1026</v>
          </cell>
          <cell r="E18">
            <v>8.1900000000000001E-2</v>
          </cell>
        </row>
        <row r="19">
          <cell r="C19">
            <v>4.82E-2</v>
          </cell>
          <cell r="D19">
            <v>7.4200000000000002E-2</v>
          </cell>
          <cell r="E19">
            <v>6.1800000000000001E-2</v>
          </cell>
        </row>
        <row r="20">
          <cell r="C20">
            <v>3.5999999999999997E-2</v>
          </cell>
          <cell r="D20">
            <v>0.05</v>
          </cell>
          <cell r="E20">
            <v>4.3299999999999998E-2</v>
          </cell>
        </row>
        <row r="21">
          <cell r="C21">
            <v>2.76E-2</v>
          </cell>
          <cell r="D21">
            <v>3.8199999999999998E-2</v>
          </cell>
          <cell r="E21">
            <v>3.32E-2</v>
          </cell>
        </row>
        <row r="22">
          <cell r="C22">
            <v>2.1999999999999999E-2</v>
          </cell>
          <cell r="D22">
            <v>3.0499999999999999E-2</v>
          </cell>
          <cell r="E22">
            <v>2.6499999999999999E-2</v>
          </cell>
        </row>
        <row r="23">
          <cell r="C23">
            <v>1.52E-2</v>
          </cell>
          <cell r="D23">
            <v>2.1999999999999999E-2</v>
          </cell>
          <cell r="E23">
            <v>1.8700000000000001E-2</v>
          </cell>
        </row>
        <row r="24">
          <cell r="C24">
            <v>0.01</v>
          </cell>
          <cell r="D24">
            <v>1.4E-2</v>
          </cell>
          <cell r="E24">
            <v>1.21E-2</v>
          </cell>
        </row>
      </sheetData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8.6E-3</v>
          </cell>
          <cell r="D5">
            <v>7.4000000000000003E-3</v>
          </cell>
          <cell r="F5" t="str">
            <v>January</v>
          </cell>
          <cell r="H5">
            <v>0.99</v>
          </cell>
        </row>
        <row r="6">
          <cell r="B6">
            <v>3.8E-3</v>
          </cell>
          <cell r="C6">
            <v>6.0000000000000001E-3</v>
          </cell>
          <cell r="D6">
            <v>4.8999999999999998E-3</v>
          </cell>
          <cell r="F6" t="str">
            <v>February</v>
          </cell>
          <cell r="H6">
            <v>1.06</v>
          </cell>
        </row>
        <row r="7">
          <cell r="B7">
            <v>3.3E-3</v>
          </cell>
          <cell r="C7">
            <v>5.1999999999999998E-3</v>
          </cell>
          <cell r="D7">
            <v>4.3E-3</v>
          </cell>
          <cell r="F7" t="str">
            <v>March</v>
          </cell>
          <cell r="H7">
            <v>1.05</v>
          </cell>
        </row>
        <row r="8">
          <cell r="B8">
            <v>4.8999999999999998E-3</v>
          </cell>
          <cell r="C8">
            <v>3.3999999999999998E-3</v>
          </cell>
          <cell r="D8">
            <v>4.1000000000000003E-3</v>
          </cell>
          <cell r="F8" t="str">
            <v>April</v>
          </cell>
          <cell r="H8">
            <v>1.03</v>
          </cell>
        </row>
        <row r="9">
          <cell r="B9">
            <v>1.1599999999999999E-2</v>
          </cell>
          <cell r="C9">
            <v>4.4000000000000003E-3</v>
          </cell>
          <cell r="D9">
            <v>7.7999999999999996E-3</v>
          </cell>
          <cell r="F9" t="str">
            <v>May</v>
          </cell>
          <cell r="H9">
            <v>0.98</v>
          </cell>
        </row>
        <row r="10">
          <cell r="B10">
            <v>2.6499999999999999E-2</v>
          </cell>
          <cell r="C10">
            <v>1.11E-2</v>
          </cell>
          <cell r="D10">
            <v>1.84E-2</v>
          </cell>
          <cell r="F10" t="str">
            <v>June</v>
          </cell>
          <cell r="H10">
            <v>0.97</v>
          </cell>
        </row>
        <row r="11">
          <cell r="B11">
            <v>6.6500000000000004E-2</v>
          </cell>
          <cell r="C11">
            <v>3.04E-2</v>
          </cell>
          <cell r="D11">
            <v>4.7500000000000001E-2</v>
          </cell>
          <cell r="F11" t="str">
            <v>July</v>
          </cell>
          <cell r="H11">
            <v>0.93</v>
          </cell>
        </row>
        <row r="12">
          <cell r="B12">
            <v>9.6299999999999997E-2</v>
          </cell>
          <cell r="C12">
            <v>4.1099999999999998E-2</v>
          </cell>
          <cell r="D12">
            <v>6.7199999999999996E-2</v>
          </cell>
          <cell r="F12" t="str">
            <v>August</v>
          </cell>
          <cell r="H12">
            <v>0.99</v>
          </cell>
        </row>
        <row r="13">
          <cell r="B13">
            <v>8.0100000000000005E-2</v>
          </cell>
          <cell r="C13">
            <v>4.3299999999999998E-2</v>
          </cell>
          <cell r="D13">
            <v>6.0699999999999997E-2</v>
          </cell>
          <cell r="F13" t="str">
            <v>September</v>
          </cell>
          <cell r="H13">
            <v>1</v>
          </cell>
        </row>
        <row r="14">
          <cell r="B14">
            <v>6.2399999999999997E-2</v>
          </cell>
          <cell r="C14">
            <v>4.2900000000000001E-2</v>
          </cell>
          <cell r="D14">
            <v>5.2200000000000003E-2</v>
          </cell>
          <cell r="F14" t="str">
            <v>October</v>
          </cell>
          <cell r="H14">
            <v>1</v>
          </cell>
        </row>
        <row r="15">
          <cell r="B15">
            <v>5.91E-2</v>
          </cell>
          <cell r="C15">
            <v>4.7300000000000002E-2</v>
          </cell>
          <cell r="D15">
            <v>5.2900000000000003E-2</v>
          </cell>
          <cell r="F15" t="str">
            <v>November</v>
          </cell>
          <cell r="H15">
            <v>1</v>
          </cell>
        </row>
        <row r="16">
          <cell r="B16">
            <v>5.8400000000000001E-2</v>
          </cell>
          <cell r="C16">
            <v>5.3400000000000003E-2</v>
          </cell>
          <cell r="D16">
            <v>5.5800000000000002E-2</v>
          </cell>
          <cell r="F16" t="str">
            <v>December</v>
          </cell>
          <cell r="H16">
            <v>1</v>
          </cell>
        </row>
        <row r="17">
          <cell r="B17">
            <v>6.0199999999999997E-2</v>
          </cell>
          <cell r="C17">
            <v>6.1699999999999998E-2</v>
          </cell>
          <cell r="D17">
            <v>6.0999999999999999E-2</v>
          </cell>
        </row>
        <row r="18">
          <cell r="B18">
            <v>6.13E-2</v>
          </cell>
          <cell r="C18">
            <v>6.4500000000000002E-2</v>
          </cell>
          <cell r="D18">
            <v>6.3E-2</v>
          </cell>
        </row>
        <row r="19">
          <cell r="B19">
            <v>6.0900000000000003E-2</v>
          </cell>
          <cell r="C19">
            <v>6.9800000000000001E-2</v>
          </cell>
          <cell r="D19">
            <v>6.5600000000000006E-2</v>
          </cell>
        </row>
        <row r="20">
          <cell r="B20">
            <v>6.0499999999999998E-2</v>
          </cell>
          <cell r="C20">
            <v>8.0100000000000005E-2</v>
          </cell>
          <cell r="D20">
            <v>7.0800000000000002E-2</v>
          </cell>
        </row>
        <row r="21">
          <cell r="B21">
            <v>6.1400000000000003E-2</v>
          </cell>
          <cell r="C21">
            <v>9.5200000000000007E-2</v>
          </cell>
          <cell r="D21">
            <v>7.9200000000000007E-2</v>
          </cell>
        </row>
        <row r="22">
          <cell r="B22">
            <v>5.9499999999999997E-2</v>
          </cell>
          <cell r="C22">
            <v>0.1045</v>
          </cell>
          <cell r="D22">
            <v>8.3199999999999996E-2</v>
          </cell>
        </row>
        <row r="23">
          <cell r="B23">
            <v>4.7800000000000002E-2</v>
          </cell>
          <cell r="C23">
            <v>7.2999999999999995E-2</v>
          </cell>
          <cell r="D23">
            <v>6.1100000000000002E-2</v>
          </cell>
        </row>
        <row r="24">
          <cell r="B24">
            <v>3.5200000000000002E-2</v>
          </cell>
          <cell r="C24">
            <v>4.8599999999999997E-2</v>
          </cell>
          <cell r="D24">
            <v>4.2299999999999997E-2</v>
          </cell>
        </row>
        <row r="25">
          <cell r="B25">
            <v>2.69E-2</v>
          </cell>
          <cell r="C25">
            <v>3.7400000000000003E-2</v>
          </cell>
          <cell r="D25">
            <v>3.2500000000000001E-2</v>
          </cell>
        </row>
        <row r="26">
          <cell r="B26">
            <v>2.1700000000000001E-2</v>
          </cell>
          <cell r="C26">
            <v>3.0800000000000001E-2</v>
          </cell>
          <cell r="D26">
            <v>2.6499999999999999E-2</v>
          </cell>
        </row>
        <row r="27">
          <cell r="B27">
            <v>1.52E-2</v>
          </cell>
          <cell r="C27">
            <v>2.24E-2</v>
          </cell>
          <cell r="D27">
            <v>1.9E-2</v>
          </cell>
        </row>
        <row r="28">
          <cell r="B28">
            <v>1.03E-2</v>
          </cell>
          <cell r="C28">
            <v>1.44E-2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5.3E-3</v>
          </cell>
          <cell r="D5">
            <v>6.0000000000000001E-3</v>
          </cell>
          <cell r="F5" t="str">
            <v>January</v>
          </cell>
        </row>
        <row r="6">
          <cell r="B6">
            <v>4.4000000000000003E-3</v>
          </cell>
          <cell r="C6">
            <v>3.7000000000000002E-3</v>
          </cell>
          <cell r="D6">
            <v>4.0000000000000001E-3</v>
          </cell>
          <cell r="F6" t="str">
            <v>February</v>
          </cell>
        </row>
        <row r="7">
          <cell r="B7">
            <v>3.3999999999999998E-3</v>
          </cell>
          <cell r="C7">
            <v>3.0000000000000001E-3</v>
          </cell>
          <cell r="D7">
            <v>3.2000000000000002E-3</v>
          </cell>
          <cell r="F7" t="str">
            <v>March</v>
          </cell>
          <cell r="H7">
            <v>1.1299999999999999</v>
          </cell>
        </row>
        <row r="8">
          <cell r="B8">
            <v>2.3E-3</v>
          </cell>
          <cell r="C8">
            <v>2.7000000000000001E-3</v>
          </cell>
          <cell r="D8">
            <v>2.5000000000000001E-3</v>
          </cell>
          <cell r="F8" t="str">
            <v>April</v>
          </cell>
          <cell r="H8">
            <v>1.05</v>
          </cell>
        </row>
        <row r="9">
          <cell r="B9">
            <v>3.2000000000000002E-3</v>
          </cell>
          <cell r="C9">
            <v>4.4000000000000003E-3</v>
          </cell>
          <cell r="D9">
            <v>3.8E-3</v>
          </cell>
          <cell r="F9" t="str">
            <v>May</v>
          </cell>
          <cell r="H9">
            <v>1.01</v>
          </cell>
        </row>
        <row r="10">
          <cell r="B10">
            <v>7.1999999999999998E-3</v>
          </cell>
          <cell r="C10">
            <v>1.21E-2</v>
          </cell>
          <cell r="D10">
            <v>9.5999999999999992E-3</v>
          </cell>
          <cell r="F10" t="str">
            <v>June</v>
          </cell>
          <cell r="H10">
            <v>0.94</v>
          </cell>
        </row>
        <row r="11">
          <cell r="B11">
            <v>2.41E-2</v>
          </cell>
          <cell r="C11">
            <v>3.78E-2</v>
          </cell>
          <cell r="D11">
            <v>3.0800000000000001E-2</v>
          </cell>
          <cell r="F11" t="str">
            <v>July</v>
          </cell>
          <cell r="H11">
            <v>0.89</v>
          </cell>
        </row>
        <row r="12">
          <cell r="B12">
            <v>5.3600000000000002E-2</v>
          </cell>
          <cell r="C12">
            <v>6.7699999999999996E-2</v>
          </cell>
          <cell r="D12">
            <v>6.0499999999999998E-2</v>
          </cell>
          <cell r="F12" t="str">
            <v>August</v>
          </cell>
          <cell r="H12">
            <v>0.96</v>
          </cell>
        </row>
        <row r="13">
          <cell r="B13">
            <v>5.91E-2</v>
          </cell>
          <cell r="C13">
            <v>7.4499999999999997E-2</v>
          </cell>
          <cell r="D13">
            <v>6.6600000000000006E-2</v>
          </cell>
          <cell r="F13" t="str">
            <v>September</v>
          </cell>
          <cell r="H13">
            <v>0.88</v>
          </cell>
        </row>
        <row r="14">
          <cell r="B14">
            <v>5.62E-2</v>
          </cell>
          <cell r="C14">
            <v>6.6299999999999998E-2</v>
          </cell>
          <cell r="D14">
            <v>6.1100000000000002E-2</v>
          </cell>
          <cell r="F14" t="str">
            <v>October</v>
          </cell>
          <cell r="H14">
            <v>1.0900000000000001</v>
          </cell>
        </row>
        <row r="15">
          <cell r="B15">
            <v>5.91E-2</v>
          </cell>
          <cell r="C15">
            <v>6.5600000000000006E-2</v>
          </cell>
          <cell r="D15">
            <v>6.2300000000000001E-2</v>
          </cell>
          <cell r="F15" t="str">
            <v>November</v>
          </cell>
          <cell r="H15">
            <v>1.1000000000000001</v>
          </cell>
        </row>
        <row r="16">
          <cell r="B16">
            <v>6.3899999999999998E-2</v>
          </cell>
          <cell r="C16">
            <v>6.5199999999999994E-2</v>
          </cell>
          <cell r="D16">
            <v>6.4500000000000002E-2</v>
          </cell>
          <cell r="F16" t="str">
            <v>December</v>
          </cell>
        </row>
        <row r="17">
          <cell r="B17">
            <v>7.0099999999999996E-2</v>
          </cell>
          <cell r="C17">
            <v>7.0199999999999999E-2</v>
          </cell>
          <cell r="D17">
            <v>7.0199999999999999E-2</v>
          </cell>
        </row>
        <row r="18">
          <cell r="B18">
            <v>6.9500000000000006E-2</v>
          </cell>
          <cell r="C18">
            <v>6.8900000000000003E-2</v>
          </cell>
          <cell r="D18">
            <v>6.9199999999999998E-2</v>
          </cell>
        </row>
        <row r="19">
          <cell r="B19">
            <v>7.4200000000000002E-2</v>
          </cell>
          <cell r="C19">
            <v>7.0300000000000001E-2</v>
          </cell>
          <cell r="D19">
            <v>7.2300000000000003E-2</v>
          </cell>
        </row>
        <row r="20">
          <cell r="B20">
            <v>7.9500000000000001E-2</v>
          </cell>
          <cell r="C20">
            <v>7.1800000000000003E-2</v>
          </cell>
          <cell r="D20">
            <v>7.5700000000000003E-2</v>
          </cell>
        </row>
        <row r="21">
          <cell r="B21">
            <v>8.5699999999999998E-2</v>
          </cell>
          <cell r="C21">
            <v>6.9900000000000004E-2</v>
          </cell>
          <cell r="D21">
            <v>7.8E-2</v>
          </cell>
        </row>
        <row r="22">
          <cell r="B22">
            <v>8.4699999999999998E-2</v>
          </cell>
          <cell r="C22">
            <v>7.51E-2</v>
          </cell>
          <cell r="D22">
            <v>0.08</v>
          </cell>
        </row>
        <row r="23">
          <cell r="B23">
            <v>5.5899999999999998E-2</v>
          </cell>
          <cell r="C23">
            <v>5.1999999999999998E-2</v>
          </cell>
          <cell r="D23">
            <v>5.3999999999999999E-2</v>
          </cell>
        </row>
        <row r="24">
          <cell r="B24">
            <v>4.3200000000000002E-2</v>
          </cell>
          <cell r="C24">
            <v>3.7499999999999999E-2</v>
          </cell>
          <cell r="D24">
            <v>4.0399999999999998E-2</v>
          </cell>
        </row>
        <row r="25">
          <cell r="B25">
            <v>3.4700000000000002E-2</v>
          </cell>
          <cell r="C25">
            <v>2.93E-2</v>
          </cell>
          <cell r="D25">
            <v>3.2099999999999997E-2</v>
          </cell>
        </row>
        <row r="26">
          <cell r="B26">
            <v>2.52E-2</v>
          </cell>
          <cell r="C26">
            <v>2.2599999999999999E-2</v>
          </cell>
          <cell r="D26">
            <v>2.3900000000000001E-2</v>
          </cell>
        </row>
        <row r="27">
          <cell r="B27">
            <v>2.01E-2</v>
          </cell>
          <cell r="C27">
            <v>1.4999999999999999E-2</v>
          </cell>
          <cell r="D27">
            <v>1.7600000000000001E-2</v>
          </cell>
        </row>
        <row r="28">
          <cell r="B28">
            <v>1.3899999999999999E-2</v>
          </cell>
          <cell r="C28">
            <v>9.1999999999999998E-3</v>
          </cell>
          <cell r="D28">
            <v>1.1599999999999999E-2</v>
          </cell>
        </row>
      </sheetData>
      <sheetData sheetId="1">
        <row r="1">
          <cell r="C1">
            <v>6.7999999999999996E-3</v>
          </cell>
          <cell r="D1">
            <v>5.3E-3</v>
          </cell>
          <cell r="E1">
            <v>6.0000000000000001E-3</v>
          </cell>
        </row>
        <row r="2">
          <cell r="C2">
            <v>4.4000000000000003E-3</v>
          </cell>
          <cell r="D2">
            <v>3.7000000000000002E-3</v>
          </cell>
          <cell r="E2">
            <v>4.0000000000000001E-3</v>
          </cell>
        </row>
        <row r="3">
          <cell r="C3">
            <v>3.3999999999999998E-3</v>
          </cell>
          <cell r="D3">
            <v>3.0000000000000001E-3</v>
          </cell>
          <cell r="E3">
            <v>3.2000000000000002E-3</v>
          </cell>
        </row>
        <row r="4">
          <cell r="C4">
            <v>2.3E-3</v>
          </cell>
          <cell r="D4">
            <v>2.7000000000000001E-3</v>
          </cell>
          <cell r="E4">
            <v>2.5000000000000001E-3</v>
          </cell>
        </row>
        <row r="5">
          <cell r="C5">
            <v>3.2000000000000002E-3</v>
          </cell>
          <cell r="D5">
            <v>4.4000000000000003E-3</v>
          </cell>
          <cell r="E5">
            <v>3.8E-3</v>
          </cell>
        </row>
        <row r="6">
          <cell r="C6">
            <v>7.1999999999999998E-3</v>
          </cell>
          <cell r="D6">
            <v>1.21E-2</v>
          </cell>
          <cell r="E6">
            <v>9.5999999999999992E-3</v>
          </cell>
        </row>
        <row r="7">
          <cell r="C7">
            <v>2.41E-2</v>
          </cell>
          <cell r="D7">
            <v>3.78E-2</v>
          </cell>
          <cell r="E7">
            <v>3.0800000000000001E-2</v>
          </cell>
        </row>
        <row r="8">
          <cell r="C8">
            <v>5.3600000000000002E-2</v>
          </cell>
          <cell r="D8">
            <v>6.7699999999999996E-2</v>
          </cell>
          <cell r="E8">
            <v>6.0499999999999998E-2</v>
          </cell>
        </row>
        <row r="9">
          <cell r="C9">
            <v>5.91E-2</v>
          </cell>
          <cell r="D9">
            <v>7.4499999999999997E-2</v>
          </cell>
          <cell r="E9">
            <v>6.6600000000000006E-2</v>
          </cell>
        </row>
        <row r="10">
          <cell r="C10">
            <v>5.62E-2</v>
          </cell>
          <cell r="D10">
            <v>6.6299999999999998E-2</v>
          </cell>
          <cell r="E10">
            <v>6.1100000000000002E-2</v>
          </cell>
        </row>
        <row r="11">
          <cell r="C11">
            <v>5.91E-2</v>
          </cell>
          <cell r="D11">
            <v>6.5600000000000006E-2</v>
          </cell>
          <cell r="E11">
            <v>6.2300000000000001E-2</v>
          </cell>
        </row>
        <row r="12">
          <cell r="C12">
            <v>6.3899999999999998E-2</v>
          </cell>
          <cell r="D12">
            <v>6.5199999999999994E-2</v>
          </cell>
          <cell r="E12">
            <v>6.4500000000000002E-2</v>
          </cell>
        </row>
        <row r="13">
          <cell r="C13">
            <v>7.0099999999999996E-2</v>
          </cell>
          <cell r="D13">
            <v>7.0199999999999999E-2</v>
          </cell>
          <cell r="E13">
            <v>7.0199999999999999E-2</v>
          </cell>
        </row>
        <row r="14">
          <cell r="C14">
            <v>6.9500000000000006E-2</v>
          </cell>
          <cell r="D14">
            <v>6.8900000000000003E-2</v>
          </cell>
          <cell r="E14">
            <v>6.9199999999999998E-2</v>
          </cell>
        </row>
        <row r="15">
          <cell r="C15">
            <v>7.4200000000000002E-2</v>
          </cell>
          <cell r="D15">
            <v>7.0300000000000001E-2</v>
          </cell>
          <cell r="E15">
            <v>7.2300000000000003E-2</v>
          </cell>
        </row>
        <row r="16">
          <cell r="C16">
            <v>7.9500000000000001E-2</v>
          </cell>
          <cell r="D16">
            <v>7.1800000000000003E-2</v>
          </cell>
          <cell r="E16">
            <v>7.5700000000000003E-2</v>
          </cell>
        </row>
        <row r="17">
          <cell r="C17">
            <v>8.5699999999999998E-2</v>
          </cell>
          <cell r="D17">
            <v>6.9900000000000004E-2</v>
          </cell>
          <cell r="E17">
            <v>7.8E-2</v>
          </cell>
        </row>
        <row r="18">
          <cell r="C18">
            <v>8.4699999999999998E-2</v>
          </cell>
          <cell r="D18">
            <v>7.51E-2</v>
          </cell>
          <cell r="E18">
            <v>0.08</v>
          </cell>
        </row>
        <row r="19">
          <cell r="C19">
            <v>5.5899999999999998E-2</v>
          </cell>
          <cell r="D19">
            <v>5.1999999999999998E-2</v>
          </cell>
          <cell r="E19">
            <v>5.3999999999999999E-2</v>
          </cell>
        </row>
        <row r="20">
          <cell r="C20">
            <v>4.3200000000000002E-2</v>
          </cell>
          <cell r="D20">
            <v>3.7499999999999999E-2</v>
          </cell>
          <cell r="E20">
            <v>4.0399999999999998E-2</v>
          </cell>
        </row>
        <row r="21">
          <cell r="C21">
            <v>3.4700000000000002E-2</v>
          </cell>
          <cell r="D21">
            <v>2.93E-2</v>
          </cell>
          <cell r="E21">
            <v>3.2099999999999997E-2</v>
          </cell>
        </row>
        <row r="22">
          <cell r="C22">
            <v>2.52E-2</v>
          </cell>
          <cell r="D22">
            <v>2.2599999999999999E-2</v>
          </cell>
          <cell r="E22">
            <v>2.3900000000000001E-2</v>
          </cell>
        </row>
        <row r="23">
          <cell r="C23">
            <v>2.01E-2</v>
          </cell>
          <cell r="D23">
            <v>1.4999999999999999E-2</v>
          </cell>
          <cell r="E23">
            <v>1.7600000000000001E-2</v>
          </cell>
        </row>
        <row r="24">
          <cell r="C24">
            <v>1.3899999999999999E-2</v>
          </cell>
          <cell r="D24">
            <v>9.1999999999999998E-3</v>
          </cell>
          <cell r="E24">
            <v>1.1599999999999999E-2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4.5999999999999999E-3</v>
          </cell>
          <cell r="C5">
            <v>5.1000000000000004E-3</v>
          </cell>
          <cell r="D5">
            <v>4.8999999999999998E-3</v>
          </cell>
          <cell r="F5" t="str">
            <v>January</v>
          </cell>
          <cell r="H5">
            <v>1.08</v>
          </cell>
        </row>
        <row r="6">
          <cell r="B6">
            <v>2.3E-3</v>
          </cell>
          <cell r="C6">
            <v>2.7000000000000001E-3</v>
          </cell>
          <cell r="D6">
            <v>2.5000000000000001E-3</v>
          </cell>
          <cell r="F6" t="str">
            <v>February</v>
          </cell>
          <cell r="H6">
            <v>1.2</v>
          </cell>
        </row>
        <row r="7">
          <cell r="B7">
            <v>1.5E-3</v>
          </cell>
          <cell r="C7">
            <v>1.6999999999999999E-3</v>
          </cell>
          <cell r="D7">
            <v>1.6000000000000001E-3</v>
          </cell>
          <cell r="F7" t="str">
            <v>March</v>
          </cell>
          <cell r="H7">
            <v>1.24</v>
          </cell>
        </row>
        <row r="8">
          <cell r="B8">
            <v>1.6999999999999999E-3</v>
          </cell>
          <cell r="C8">
            <v>1.8E-3</v>
          </cell>
          <cell r="D8">
            <v>1.8E-3</v>
          </cell>
          <cell r="F8" t="str">
            <v>April</v>
          </cell>
          <cell r="H8">
            <v>1.1200000000000001</v>
          </cell>
        </row>
        <row r="9">
          <cell r="B9">
            <v>4.1000000000000003E-3</v>
          </cell>
          <cell r="C9">
            <v>3.5000000000000001E-3</v>
          </cell>
          <cell r="D9">
            <v>3.8E-3</v>
          </cell>
          <cell r="F9" t="str">
            <v>May</v>
          </cell>
          <cell r="H9">
            <v>0.94</v>
          </cell>
        </row>
        <row r="10">
          <cell r="B10">
            <v>7.4999999999999997E-3</v>
          </cell>
          <cell r="C10">
            <v>1.2800000000000001E-2</v>
          </cell>
          <cell r="D10">
            <v>1.0200000000000001E-2</v>
          </cell>
          <cell r="F10" t="str">
            <v>June</v>
          </cell>
          <cell r="H10">
            <v>0.87</v>
          </cell>
        </row>
        <row r="11">
          <cell r="B11">
            <v>1.9E-2</v>
          </cell>
          <cell r="C11">
            <v>3.5499999999999997E-2</v>
          </cell>
          <cell r="D11">
            <v>2.7199999999999998E-2</v>
          </cell>
          <cell r="F11" t="str">
            <v>July</v>
          </cell>
          <cell r="H11">
            <v>0.91</v>
          </cell>
        </row>
        <row r="12">
          <cell r="B12">
            <v>3.7600000000000001E-2</v>
          </cell>
          <cell r="C12">
            <v>6.4899999999999999E-2</v>
          </cell>
          <cell r="D12">
            <v>5.1200000000000002E-2</v>
          </cell>
          <cell r="F12" t="str">
            <v>August</v>
          </cell>
          <cell r="H12">
            <v>0.82</v>
          </cell>
        </row>
        <row r="13">
          <cell r="B13">
            <v>4.7699999999999999E-2</v>
          </cell>
          <cell r="C13">
            <v>6.9900000000000004E-2</v>
          </cell>
          <cell r="D13">
            <v>5.8799999999999998E-2</v>
          </cell>
          <cell r="F13" t="str">
            <v>September</v>
          </cell>
          <cell r="H13">
            <v>0.79</v>
          </cell>
        </row>
        <row r="14">
          <cell r="B14">
            <v>5.8400000000000001E-2</v>
          </cell>
          <cell r="C14">
            <v>6.9500000000000006E-2</v>
          </cell>
          <cell r="D14">
            <v>6.3899999999999998E-2</v>
          </cell>
          <cell r="F14" t="str">
            <v>October</v>
          </cell>
          <cell r="H14">
            <v>0.89</v>
          </cell>
        </row>
        <row r="15">
          <cell r="B15">
            <v>6.8099999999999994E-2</v>
          </cell>
          <cell r="C15">
            <v>7.2700000000000001E-2</v>
          </cell>
          <cell r="D15">
            <v>7.0400000000000004E-2</v>
          </cell>
          <cell r="F15" t="str">
            <v>November</v>
          </cell>
          <cell r="H15">
            <v>1.03</v>
          </cell>
        </row>
        <row r="16">
          <cell r="B16">
            <v>7.1999999999999995E-2</v>
          </cell>
          <cell r="C16">
            <v>7.6499999999999999E-2</v>
          </cell>
          <cell r="D16">
            <v>7.4200000000000002E-2</v>
          </cell>
          <cell r="F16" t="str">
            <v>December</v>
          </cell>
          <cell r="H16">
            <v>1</v>
          </cell>
        </row>
        <row r="17">
          <cell r="B17">
            <v>7.4200000000000002E-2</v>
          </cell>
          <cell r="C17">
            <v>7.5999999999999998E-2</v>
          </cell>
          <cell r="D17">
            <v>7.51E-2</v>
          </cell>
        </row>
        <row r="18">
          <cell r="B18">
            <v>7.5800000000000006E-2</v>
          </cell>
          <cell r="C18">
            <v>7.4700000000000003E-2</v>
          </cell>
          <cell r="D18">
            <v>7.5200000000000003E-2</v>
          </cell>
        </row>
        <row r="19">
          <cell r="B19">
            <v>8.09E-2</v>
          </cell>
          <cell r="C19">
            <v>7.4800000000000005E-2</v>
          </cell>
          <cell r="D19">
            <v>7.7799999999999994E-2</v>
          </cell>
        </row>
        <row r="20">
          <cell r="B20">
            <v>8.9700000000000002E-2</v>
          </cell>
          <cell r="C20">
            <v>7.2400000000000006E-2</v>
          </cell>
          <cell r="D20">
            <v>8.1000000000000003E-2</v>
          </cell>
        </row>
        <row r="21">
          <cell r="B21">
            <v>9.0399999999999994E-2</v>
          </cell>
          <cell r="C21">
            <v>6.7299999999999999E-2</v>
          </cell>
          <cell r="D21">
            <v>7.8799999999999995E-2</v>
          </cell>
        </row>
        <row r="22">
          <cell r="B22">
            <v>7.9699999999999993E-2</v>
          </cell>
          <cell r="C22">
            <v>5.79E-2</v>
          </cell>
          <cell r="D22">
            <v>6.88E-2</v>
          </cell>
        </row>
        <row r="23">
          <cell r="B23">
            <v>5.8400000000000001E-2</v>
          </cell>
          <cell r="C23">
            <v>4.7300000000000002E-2</v>
          </cell>
          <cell r="D23">
            <v>5.28E-2</v>
          </cell>
        </row>
        <row r="24">
          <cell r="B24">
            <v>4.0399999999999998E-2</v>
          </cell>
          <cell r="C24">
            <v>3.5900000000000001E-2</v>
          </cell>
          <cell r="D24">
            <v>3.8100000000000002E-2</v>
          </cell>
        </row>
        <row r="25">
          <cell r="B25">
            <v>3.09E-2</v>
          </cell>
          <cell r="C25">
            <v>2.7900000000000001E-2</v>
          </cell>
          <cell r="D25">
            <v>2.9399999999999999E-2</v>
          </cell>
        </row>
        <row r="26">
          <cell r="B26">
            <v>2.4799999999999999E-2</v>
          </cell>
          <cell r="C26">
            <v>2.3099999999999999E-2</v>
          </cell>
          <cell r="D26">
            <v>2.4E-2</v>
          </cell>
        </row>
        <row r="27">
          <cell r="B27">
            <v>1.8499999999999999E-2</v>
          </cell>
          <cell r="C27">
            <v>1.66E-2</v>
          </cell>
          <cell r="D27">
            <v>1.7500000000000002E-2</v>
          </cell>
        </row>
        <row r="28">
          <cell r="B28">
            <v>1.2E-2</v>
          </cell>
          <cell r="C28">
            <v>9.5999999999999992E-3</v>
          </cell>
          <cell r="D28">
            <v>1.0800000000000001E-2</v>
          </cell>
        </row>
      </sheetData>
      <sheetData sheetId="1">
        <row r="1">
          <cell r="C1">
            <v>4.5999999999999999E-3</v>
          </cell>
          <cell r="D1">
            <v>5.1000000000000004E-3</v>
          </cell>
          <cell r="E1">
            <v>4.8999999999999998E-3</v>
          </cell>
        </row>
        <row r="2">
          <cell r="C2">
            <v>2.3E-3</v>
          </cell>
          <cell r="D2">
            <v>2.7000000000000001E-3</v>
          </cell>
          <cell r="E2">
            <v>2.5000000000000001E-3</v>
          </cell>
        </row>
        <row r="3">
          <cell r="C3">
            <v>1.5E-3</v>
          </cell>
          <cell r="D3">
            <v>1.6999999999999999E-3</v>
          </cell>
          <cell r="E3">
            <v>1.6000000000000001E-3</v>
          </cell>
        </row>
        <row r="4">
          <cell r="C4">
            <v>1.6999999999999999E-3</v>
          </cell>
          <cell r="D4">
            <v>1.8E-3</v>
          </cell>
          <cell r="E4">
            <v>1.8E-3</v>
          </cell>
        </row>
        <row r="5">
          <cell r="C5">
            <v>4.1000000000000003E-3</v>
          </cell>
          <cell r="D5">
            <v>3.5000000000000001E-3</v>
          </cell>
          <cell r="E5">
            <v>3.8E-3</v>
          </cell>
        </row>
        <row r="6">
          <cell r="C6">
            <v>7.4999999999999997E-3</v>
          </cell>
          <cell r="D6">
            <v>1.2800000000000001E-2</v>
          </cell>
          <cell r="E6">
            <v>1.0200000000000001E-2</v>
          </cell>
        </row>
        <row r="7">
          <cell r="C7">
            <v>1.9E-2</v>
          </cell>
          <cell r="D7">
            <v>3.5499999999999997E-2</v>
          </cell>
          <cell r="E7">
            <v>2.7199999999999998E-2</v>
          </cell>
        </row>
        <row r="8">
          <cell r="C8">
            <v>3.7600000000000001E-2</v>
          </cell>
          <cell r="D8">
            <v>6.4899999999999999E-2</v>
          </cell>
          <cell r="E8">
            <v>5.1200000000000002E-2</v>
          </cell>
        </row>
        <row r="9">
          <cell r="C9">
            <v>4.7699999999999999E-2</v>
          </cell>
          <cell r="D9">
            <v>6.9900000000000004E-2</v>
          </cell>
          <cell r="E9">
            <v>5.8799999999999998E-2</v>
          </cell>
        </row>
        <row r="10">
          <cell r="C10">
            <v>5.8400000000000001E-2</v>
          </cell>
          <cell r="D10">
            <v>6.9500000000000006E-2</v>
          </cell>
          <cell r="E10">
            <v>6.3899999999999998E-2</v>
          </cell>
        </row>
        <row r="11">
          <cell r="C11">
            <v>6.8099999999999994E-2</v>
          </cell>
          <cell r="D11">
            <v>7.2700000000000001E-2</v>
          </cell>
          <cell r="E11">
            <v>7.0400000000000004E-2</v>
          </cell>
        </row>
        <row r="12">
          <cell r="C12">
            <v>7.1999999999999995E-2</v>
          </cell>
          <cell r="D12">
            <v>7.6499999999999999E-2</v>
          </cell>
          <cell r="E12">
            <v>7.4200000000000002E-2</v>
          </cell>
        </row>
        <row r="13">
          <cell r="C13">
            <v>7.4200000000000002E-2</v>
          </cell>
          <cell r="D13">
            <v>7.5999999999999998E-2</v>
          </cell>
          <cell r="E13">
            <v>7.51E-2</v>
          </cell>
        </row>
        <row r="14">
          <cell r="C14">
            <v>7.5800000000000006E-2</v>
          </cell>
          <cell r="D14">
            <v>7.4700000000000003E-2</v>
          </cell>
          <cell r="E14">
            <v>7.5200000000000003E-2</v>
          </cell>
        </row>
        <row r="15">
          <cell r="C15">
            <v>8.09E-2</v>
          </cell>
          <cell r="D15">
            <v>7.4800000000000005E-2</v>
          </cell>
          <cell r="E15">
            <v>7.7799999999999994E-2</v>
          </cell>
        </row>
        <row r="16">
          <cell r="C16">
            <v>8.9700000000000002E-2</v>
          </cell>
          <cell r="D16">
            <v>7.2400000000000006E-2</v>
          </cell>
          <cell r="E16">
            <v>8.1000000000000003E-2</v>
          </cell>
        </row>
        <row r="17">
          <cell r="C17">
            <v>9.0399999999999994E-2</v>
          </cell>
          <cell r="D17">
            <v>6.7299999999999999E-2</v>
          </cell>
          <cell r="E17">
            <v>7.8799999999999995E-2</v>
          </cell>
        </row>
        <row r="18">
          <cell r="C18">
            <v>7.9699999999999993E-2</v>
          </cell>
          <cell r="D18">
            <v>5.79E-2</v>
          </cell>
          <cell r="E18">
            <v>6.88E-2</v>
          </cell>
        </row>
        <row r="19">
          <cell r="C19">
            <v>5.8400000000000001E-2</v>
          </cell>
          <cell r="D19">
            <v>4.7300000000000002E-2</v>
          </cell>
          <cell r="E19">
            <v>5.28E-2</v>
          </cell>
        </row>
        <row r="20">
          <cell r="C20">
            <v>4.0399999999999998E-2</v>
          </cell>
          <cell r="D20">
            <v>3.5900000000000001E-2</v>
          </cell>
          <cell r="E20">
            <v>3.8100000000000002E-2</v>
          </cell>
        </row>
        <row r="21">
          <cell r="C21">
            <v>3.09E-2</v>
          </cell>
          <cell r="D21">
            <v>2.7900000000000001E-2</v>
          </cell>
          <cell r="E21">
            <v>2.9399999999999999E-2</v>
          </cell>
        </row>
        <row r="22">
          <cell r="C22">
            <v>2.4799999999999999E-2</v>
          </cell>
          <cell r="D22">
            <v>2.3099999999999999E-2</v>
          </cell>
          <cell r="E22">
            <v>2.4E-2</v>
          </cell>
        </row>
        <row r="23">
          <cell r="C23">
            <v>1.8499999999999999E-2</v>
          </cell>
          <cell r="D23">
            <v>1.66E-2</v>
          </cell>
          <cell r="E23">
            <v>1.7500000000000002E-2</v>
          </cell>
        </row>
        <row r="24">
          <cell r="C24">
            <v>1.2E-2</v>
          </cell>
          <cell r="D24">
            <v>9.5999999999999992E-3</v>
          </cell>
          <cell r="E24">
            <v>1.0800000000000001E-2</v>
          </cell>
        </row>
      </sheetData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5.0000000000000001E-3</v>
          </cell>
          <cell r="D5">
            <v>4.8999999999999998E-3</v>
          </cell>
          <cell r="F5" t="str">
            <v>January</v>
          </cell>
          <cell r="H5">
            <v>1.1100000000000001</v>
          </cell>
        </row>
        <row r="6">
          <cell r="B6">
            <v>2.3999999999999998E-3</v>
          </cell>
          <cell r="C6">
            <v>2.8E-3</v>
          </cell>
          <cell r="D6">
            <v>2.5999999999999999E-3</v>
          </cell>
          <cell r="F6" t="str">
            <v>February</v>
          </cell>
          <cell r="H6">
            <v>1.23</v>
          </cell>
        </row>
        <row r="7">
          <cell r="B7">
            <v>1.6000000000000001E-3</v>
          </cell>
          <cell r="C7">
            <v>1.9E-3</v>
          </cell>
          <cell r="D7">
            <v>1.8E-3</v>
          </cell>
          <cell r="F7" t="str">
            <v>March</v>
          </cell>
          <cell r="H7">
            <v>1.28</v>
          </cell>
        </row>
        <row r="8">
          <cell r="B8">
            <v>1.9E-3</v>
          </cell>
          <cell r="C8">
            <v>1.5E-3</v>
          </cell>
          <cell r="D8">
            <v>1.6999999999999999E-3</v>
          </cell>
          <cell r="F8" t="str">
            <v>April</v>
          </cell>
          <cell r="H8">
            <v>1.1200000000000001</v>
          </cell>
        </row>
        <row r="9">
          <cell r="B9">
            <v>4.0000000000000001E-3</v>
          </cell>
          <cell r="C9">
            <v>3.2000000000000002E-3</v>
          </cell>
          <cell r="D9">
            <v>3.5999999999999999E-3</v>
          </cell>
          <cell r="F9" t="str">
            <v>May</v>
          </cell>
          <cell r="H9">
            <v>0.94</v>
          </cell>
        </row>
        <row r="10">
          <cell r="B10">
            <v>7.1000000000000004E-3</v>
          </cell>
          <cell r="C10">
            <v>1.1900000000000001E-2</v>
          </cell>
          <cell r="D10">
            <v>9.4999999999999998E-3</v>
          </cell>
          <cell r="F10" t="str">
            <v>June</v>
          </cell>
          <cell r="H10">
            <v>0.89</v>
          </cell>
        </row>
        <row r="11">
          <cell r="B11">
            <v>1.84E-2</v>
          </cell>
          <cell r="C11">
            <v>3.3799999999999997E-2</v>
          </cell>
          <cell r="D11">
            <v>2.6100000000000002E-2</v>
          </cell>
          <cell r="F11" t="str">
            <v>July</v>
          </cell>
          <cell r="H11">
            <v>0.9</v>
          </cell>
        </row>
        <row r="12">
          <cell r="B12">
            <v>3.73E-2</v>
          </cell>
          <cell r="C12">
            <v>6.1600000000000002E-2</v>
          </cell>
          <cell r="D12">
            <v>4.9399999999999999E-2</v>
          </cell>
          <cell r="F12" t="str">
            <v>August</v>
          </cell>
          <cell r="H12">
            <v>0.81</v>
          </cell>
        </row>
        <row r="13">
          <cell r="B13">
            <v>4.7800000000000002E-2</v>
          </cell>
          <cell r="C13">
            <v>6.7100000000000007E-2</v>
          </cell>
          <cell r="D13">
            <v>5.74E-2</v>
          </cell>
          <cell r="F13" t="str">
            <v>September</v>
          </cell>
          <cell r="H13">
            <v>0.78</v>
          </cell>
        </row>
        <row r="14">
          <cell r="B14">
            <v>5.8799999999999998E-2</v>
          </cell>
          <cell r="C14">
            <v>6.8599999999999994E-2</v>
          </cell>
          <cell r="D14">
            <v>6.3700000000000007E-2</v>
          </cell>
          <cell r="F14" t="str">
            <v>October</v>
          </cell>
          <cell r="H14">
            <v>0.91</v>
          </cell>
        </row>
        <row r="15">
          <cell r="B15">
            <v>6.9500000000000006E-2</v>
          </cell>
          <cell r="C15">
            <v>7.2999999999999995E-2</v>
          </cell>
          <cell r="D15">
            <v>7.1300000000000002E-2</v>
          </cell>
          <cell r="F15" t="str">
            <v>November</v>
          </cell>
          <cell r="H15">
            <v>1.01</v>
          </cell>
        </row>
        <row r="16">
          <cell r="B16">
            <v>7.2599999999999998E-2</v>
          </cell>
          <cell r="C16">
            <v>7.7200000000000005E-2</v>
          </cell>
          <cell r="D16">
            <v>7.4899999999999994E-2</v>
          </cell>
          <cell r="F16" t="str">
            <v>December</v>
          </cell>
          <cell r="H16">
            <v>1.02</v>
          </cell>
        </row>
        <row r="17">
          <cell r="B17">
            <v>7.3499999999999996E-2</v>
          </cell>
          <cell r="C17">
            <v>7.7200000000000005E-2</v>
          </cell>
          <cell r="D17">
            <v>7.5300000000000006E-2</v>
          </cell>
        </row>
        <row r="18">
          <cell r="B18">
            <v>7.4999999999999997E-2</v>
          </cell>
          <cell r="C18">
            <v>7.5499999999999998E-2</v>
          </cell>
          <cell r="D18">
            <v>7.5300000000000006E-2</v>
          </cell>
        </row>
        <row r="19">
          <cell r="B19">
            <v>0.08</v>
          </cell>
          <cell r="C19">
            <v>7.6499999999999999E-2</v>
          </cell>
          <cell r="D19">
            <v>7.8299999999999995E-2</v>
          </cell>
        </row>
        <row r="20">
          <cell r="B20">
            <v>8.9499999999999996E-2</v>
          </cell>
          <cell r="C20">
            <v>7.4300000000000005E-2</v>
          </cell>
          <cell r="D20">
            <v>8.1900000000000001E-2</v>
          </cell>
        </row>
        <row r="21">
          <cell r="B21">
            <v>9.01E-2</v>
          </cell>
          <cell r="C21">
            <v>6.8500000000000005E-2</v>
          </cell>
          <cell r="D21">
            <v>7.9299999999999995E-2</v>
          </cell>
        </row>
        <row r="22">
          <cell r="B22">
            <v>7.8299999999999995E-2</v>
          </cell>
          <cell r="C22">
            <v>5.8799999999999998E-2</v>
          </cell>
          <cell r="D22">
            <v>6.8599999999999994E-2</v>
          </cell>
        </row>
        <row r="23">
          <cell r="B23">
            <v>5.8400000000000001E-2</v>
          </cell>
          <cell r="C23">
            <v>4.82E-2</v>
          </cell>
          <cell r="D23">
            <v>5.33E-2</v>
          </cell>
        </row>
        <row r="24">
          <cell r="B24">
            <v>4.1500000000000002E-2</v>
          </cell>
          <cell r="C24">
            <v>3.6900000000000002E-2</v>
          </cell>
          <cell r="D24">
            <v>3.9199999999999999E-2</v>
          </cell>
        </row>
        <row r="25">
          <cell r="B25">
            <v>3.09E-2</v>
          </cell>
          <cell r="C25">
            <v>2.86E-2</v>
          </cell>
          <cell r="D25">
            <v>2.9700000000000001E-2</v>
          </cell>
        </row>
        <row r="26">
          <cell r="B26">
            <v>2.52E-2</v>
          </cell>
          <cell r="C26">
            <v>2.3E-2</v>
          </cell>
          <cell r="D26">
            <v>2.41E-2</v>
          </cell>
        </row>
        <row r="27">
          <cell r="B27">
            <v>1.9199999999999998E-2</v>
          </cell>
          <cell r="C27">
            <v>1.6199999999999999E-2</v>
          </cell>
          <cell r="D27">
            <v>1.77E-2</v>
          </cell>
        </row>
        <row r="28">
          <cell r="B28">
            <v>1.23E-2</v>
          </cell>
          <cell r="C28">
            <v>8.6999999999999994E-3</v>
          </cell>
          <cell r="D28">
            <v>1.0500000000000001E-2</v>
          </cell>
        </row>
      </sheetData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8.6E-3</v>
          </cell>
          <cell r="C5">
            <v>5.1999999999999998E-3</v>
          </cell>
          <cell r="D5">
            <v>6.8999999999999999E-3</v>
          </cell>
          <cell r="F5" t="str">
            <v>January</v>
          </cell>
          <cell r="H5">
            <v>1.1000000000000001</v>
          </cell>
        </row>
        <row r="6">
          <cell r="B6">
            <v>5.5999999999999999E-3</v>
          </cell>
          <cell r="C6">
            <v>3.8E-3</v>
          </cell>
          <cell r="D6">
            <v>4.7000000000000002E-3</v>
          </cell>
          <cell r="F6" t="str">
            <v>February</v>
          </cell>
          <cell r="H6">
            <v>1.19</v>
          </cell>
        </row>
        <row r="7">
          <cell r="B7">
            <v>4.4000000000000003E-3</v>
          </cell>
          <cell r="C7">
            <v>3.2000000000000002E-3</v>
          </cell>
          <cell r="D7">
            <v>3.8E-3</v>
          </cell>
          <cell r="F7" t="str">
            <v>March</v>
          </cell>
          <cell r="H7">
            <v>1.2</v>
          </cell>
        </row>
        <row r="8">
          <cell r="B8">
            <v>2.7000000000000001E-3</v>
          </cell>
          <cell r="C8">
            <v>2.5000000000000001E-3</v>
          </cell>
          <cell r="D8">
            <v>2.5999999999999999E-3</v>
          </cell>
          <cell r="F8" t="str">
            <v>April</v>
          </cell>
          <cell r="H8">
            <v>1.0900000000000001</v>
          </cell>
        </row>
        <row r="9">
          <cell r="B9">
            <v>3.0999999999999999E-3</v>
          </cell>
          <cell r="C9">
            <v>5.7000000000000002E-3</v>
          </cell>
          <cell r="D9">
            <v>4.4000000000000003E-3</v>
          </cell>
          <cell r="F9" t="str">
            <v>May</v>
          </cell>
          <cell r="H9">
            <v>0.97</v>
          </cell>
        </row>
        <row r="10">
          <cell r="B10">
            <v>6.4000000000000003E-3</v>
          </cell>
          <cell r="C10">
            <v>1.78E-2</v>
          </cell>
          <cell r="D10">
            <v>1.2200000000000001E-2</v>
          </cell>
          <cell r="F10" t="str">
            <v>June</v>
          </cell>
          <cell r="H10">
            <v>0.91</v>
          </cell>
        </row>
        <row r="11">
          <cell r="B11">
            <v>2.0299999999999999E-2</v>
          </cell>
          <cell r="C11">
            <v>4.3499999999999997E-2</v>
          </cell>
          <cell r="D11">
            <v>3.2099999999999997E-2</v>
          </cell>
          <cell r="F11" t="str">
            <v>July</v>
          </cell>
          <cell r="H11">
            <v>0.92</v>
          </cell>
        </row>
        <row r="12">
          <cell r="B12">
            <v>3.56E-2</v>
          </cell>
          <cell r="C12">
            <v>6.9000000000000006E-2</v>
          </cell>
          <cell r="D12">
            <v>5.2699999999999997E-2</v>
          </cell>
          <cell r="F12" t="str">
            <v>August</v>
          </cell>
          <cell r="H12">
            <v>0.89</v>
          </cell>
        </row>
        <row r="13">
          <cell r="B13">
            <v>4.1599999999999998E-2</v>
          </cell>
          <cell r="C13">
            <v>7.46E-2</v>
          </cell>
          <cell r="D13">
            <v>5.8500000000000003E-2</v>
          </cell>
          <cell r="F13" t="str">
            <v>September</v>
          </cell>
          <cell r="H13">
            <v>0.74</v>
          </cell>
        </row>
        <row r="14">
          <cell r="B14">
            <v>4.8500000000000001E-2</v>
          </cell>
          <cell r="C14">
            <v>7.2499999999999995E-2</v>
          </cell>
          <cell r="D14">
            <v>6.08E-2</v>
          </cell>
          <cell r="F14" t="str">
            <v>October</v>
          </cell>
          <cell r="H14">
            <v>0.97</v>
          </cell>
        </row>
        <row r="15">
          <cell r="B15">
            <v>5.67E-2</v>
          </cell>
          <cell r="C15">
            <v>7.2700000000000001E-2</v>
          </cell>
          <cell r="D15">
            <v>6.4899999999999999E-2</v>
          </cell>
          <cell r="F15" t="str">
            <v>November</v>
          </cell>
          <cell r="H15">
            <v>1.02</v>
          </cell>
        </row>
        <row r="16">
          <cell r="B16">
            <v>6.2799999999999995E-2</v>
          </cell>
          <cell r="C16">
            <v>7.46E-2</v>
          </cell>
          <cell r="D16">
            <v>6.88E-2</v>
          </cell>
          <cell r="F16" t="str">
            <v>December</v>
          </cell>
          <cell r="H16">
            <v>1.02</v>
          </cell>
        </row>
        <row r="17">
          <cell r="B17">
            <v>6.7100000000000007E-2</v>
          </cell>
          <cell r="C17">
            <v>7.3099999999999998E-2</v>
          </cell>
          <cell r="D17">
            <v>7.0199999999999999E-2</v>
          </cell>
        </row>
        <row r="18">
          <cell r="B18">
            <v>7.0099999999999996E-2</v>
          </cell>
          <cell r="C18">
            <v>6.93E-2</v>
          </cell>
          <cell r="D18">
            <v>6.9699999999999998E-2</v>
          </cell>
        </row>
        <row r="19">
          <cell r="B19">
            <v>7.6799999999999993E-2</v>
          </cell>
          <cell r="C19">
            <v>6.8099999999999994E-2</v>
          </cell>
          <cell r="D19">
            <v>7.2300000000000003E-2</v>
          </cell>
        </row>
        <row r="20">
          <cell r="B20">
            <v>8.6999999999999994E-2</v>
          </cell>
          <cell r="C20">
            <v>6.5100000000000005E-2</v>
          </cell>
          <cell r="D20">
            <v>7.5800000000000006E-2</v>
          </cell>
        </row>
        <row r="21">
          <cell r="B21">
            <v>9.1600000000000001E-2</v>
          </cell>
          <cell r="C21">
            <v>6.1100000000000002E-2</v>
          </cell>
          <cell r="D21">
            <v>7.5999999999999998E-2</v>
          </cell>
        </row>
        <row r="22">
          <cell r="B22">
            <v>8.2000000000000003E-2</v>
          </cell>
          <cell r="C22">
            <v>5.7700000000000001E-2</v>
          </cell>
          <cell r="D22">
            <v>6.9599999999999995E-2</v>
          </cell>
        </row>
        <row r="23">
          <cell r="B23">
            <v>6.3799999999999996E-2</v>
          </cell>
          <cell r="C23">
            <v>4.8099999999999997E-2</v>
          </cell>
          <cell r="D23">
            <v>5.5800000000000002E-2</v>
          </cell>
        </row>
        <row r="24">
          <cell r="B24">
            <v>4.6899999999999997E-2</v>
          </cell>
          <cell r="C24">
            <v>3.6499999999999998E-2</v>
          </cell>
          <cell r="D24">
            <v>4.1599999999999998E-2</v>
          </cell>
        </row>
        <row r="25">
          <cell r="B25">
            <v>3.8100000000000002E-2</v>
          </cell>
          <cell r="C25">
            <v>2.9100000000000001E-2</v>
          </cell>
          <cell r="D25">
            <v>3.3500000000000002E-2</v>
          </cell>
        </row>
        <row r="26">
          <cell r="B26">
            <v>3.4299999999999997E-2</v>
          </cell>
          <cell r="C26">
            <v>2.2700000000000001E-2</v>
          </cell>
          <cell r="D26">
            <v>2.8400000000000002E-2</v>
          </cell>
        </row>
        <row r="27">
          <cell r="B27">
            <v>2.8000000000000001E-2</v>
          </cell>
          <cell r="C27">
            <v>1.5599999999999999E-2</v>
          </cell>
          <cell r="D27">
            <v>2.1700000000000001E-2</v>
          </cell>
        </row>
        <row r="28">
          <cell r="B28">
            <v>1.7999999999999999E-2</v>
          </cell>
          <cell r="C28">
            <v>8.5000000000000006E-3</v>
          </cell>
          <cell r="D28">
            <v>1.3100000000000001E-2</v>
          </cell>
        </row>
      </sheetData>
      <sheetData sheetId="1">
        <row r="1">
          <cell r="C1">
            <v>8.6E-3</v>
          </cell>
          <cell r="D1">
            <v>5.1999999999999998E-3</v>
          </cell>
          <cell r="E1">
            <v>6.8999999999999999E-3</v>
          </cell>
        </row>
        <row r="2">
          <cell r="C2">
            <v>5.5999999999999999E-3</v>
          </cell>
          <cell r="D2">
            <v>3.8E-3</v>
          </cell>
          <cell r="E2">
            <v>4.7000000000000002E-3</v>
          </cell>
        </row>
        <row r="3">
          <cell r="C3">
            <v>4.4000000000000003E-3</v>
          </cell>
          <cell r="D3">
            <v>3.2000000000000002E-3</v>
          </cell>
          <cell r="E3">
            <v>3.8E-3</v>
          </cell>
        </row>
        <row r="4">
          <cell r="C4">
            <v>2.7000000000000001E-3</v>
          </cell>
          <cell r="D4">
            <v>2.5000000000000001E-3</v>
          </cell>
          <cell r="E4">
            <v>2.5999999999999999E-3</v>
          </cell>
        </row>
        <row r="5">
          <cell r="C5">
            <v>3.0999999999999999E-3</v>
          </cell>
          <cell r="D5">
            <v>5.7000000000000002E-3</v>
          </cell>
          <cell r="E5">
            <v>4.4000000000000003E-3</v>
          </cell>
        </row>
        <row r="6">
          <cell r="C6">
            <v>6.4000000000000003E-3</v>
          </cell>
          <cell r="D6">
            <v>1.78E-2</v>
          </cell>
          <cell r="E6">
            <v>1.2200000000000001E-2</v>
          </cell>
        </row>
        <row r="7">
          <cell r="C7">
            <v>2.0299999999999999E-2</v>
          </cell>
          <cell r="D7">
            <v>4.3499999999999997E-2</v>
          </cell>
          <cell r="E7">
            <v>3.2099999999999997E-2</v>
          </cell>
        </row>
        <row r="8">
          <cell r="C8">
            <v>3.56E-2</v>
          </cell>
          <cell r="D8">
            <v>6.9000000000000006E-2</v>
          </cell>
          <cell r="E8">
            <v>5.2699999999999997E-2</v>
          </cell>
        </row>
        <row r="9">
          <cell r="C9">
            <v>4.1599999999999998E-2</v>
          </cell>
          <cell r="D9">
            <v>7.46E-2</v>
          </cell>
          <cell r="E9">
            <v>5.8500000000000003E-2</v>
          </cell>
        </row>
        <row r="10">
          <cell r="C10">
            <v>4.8500000000000001E-2</v>
          </cell>
          <cell r="D10">
            <v>7.2499999999999995E-2</v>
          </cell>
          <cell r="E10">
            <v>6.08E-2</v>
          </cell>
        </row>
        <row r="11">
          <cell r="C11">
            <v>5.67E-2</v>
          </cell>
          <cell r="D11">
            <v>7.2700000000000001E-2</v>
          </cell>
          <cell r="E11">
            <v>6.4899999999999999E-2</v>
          </cell>
        </row>
        <row r="12">
          <cell r="C12">
            <v>6.2799999999999995E-2</v>
          </cell>
          <cell r="D12">
            <v>7.46E-2</v>
          </cell>
          <cell r="E12">
            <v>6.88E-2</v>
          </cell>
        </row>
        <row r="13">
          <cell r="C13">
            <v>6.7100000000000007E-2</v>
          </cell>
          <cell r="D13">
            <v>7.3099999999999998E-2</v>
          </cell>
          <cell r="E13">
            <v>7.0199999999999999E-2</v>
          </cell>
        </row>
        <row r="14">
          <cell r="C14">
            <v>7.0099999999999996E-2</v>
          </cell>
          <cell r="D14">
            <v>6.93E-2</v>
          </cell>
          <cell r="E14">
            <v>6.9699999999999998E-2</v>
          </cell>
        </row>
        <row r="15">
          <cell r="C15">
            <v>7.6799999999999993E-2</v>
          </cell>
          <cell r="D15">
            <v>6.8099999999999994E-2</v>
          </cell>
          <cell r="E15">
            <v>7.2300000000000003E-2</v>
          </cell>
        </row>
        <row r="16">
          <cell r="C16">
            <v>8.6999999999999994E-2</v>
          </cell>
          <cell r="D16">
            <v>6.5100000000000005E-2</v>
          </cell>
          <cell r="E16">
            <v>7.5800000000000006E-2</v>
          </cell>
        </row>
        <row r="17">
          <cell r="C17">
            <v>9.1600000000000001E-2</v>
          </cell>
          <cell r="D17">
            <v>6.1100000000000002E-2</v>
          </cell>
          <cell r="E17">
            <v>7.5999999999999998E-2</v>
          </cell>
        </row>
        <row r="18">
          <cell r="C18">
            <v>8.2000000000000003E-2</v>
          </cell>
          <cell r="D18">
            <v>5.7700000000000001E-2</v>
          </cell>
          <cell r="E18">
            <v>6.9599999999999995E-2</v>
          </cell>
        </row>
        <row r="19">
          <cell r="C19">
            <v>6.3799999999999996E-2</v>
          </cell>
          <cell r="D19">
            <v>4.8099999999999997E-2</v>
          </cell>
          <cell r="E19">
            <v>5.5800000000000002E-2</v>
          </cell>
        </row>
        <row r="20">
          <cell r="C20">
            <v>4.6899999999999997E-2</v>
          </cell>
          <cell r="D20">
            <v>3.6499999999999998E-2</v>
          </cell>
          <cell r="E20">
            <v>4.1599999999999998E-2</v>
          </cell>
        </row>
        <row r="21">
          <cell r="C21">
            <v>3.8100000000000002E-2</v>
          </cell>
          <cell r="D21">
            <v>2.9100000000000001E-2</v>
          </cell>
          <cell r="E21">
            <v>3.3500000000000002E-2</v>
          </cell>
        </row>
        <row r="22">
          <cell r="C22">
            <v>3.4299999999999997E-2</v>
          </cell>
          <cell r="D22">
            <v>2.2700000000000001E-2</v>
          </cell>
          <cell r="E22">
            <v>2.8400000000000002E-2</v>
          </cell>
        </row>
        <row r="23">
          <cell r="C23">
            <v>2.8000000000000001E-2</v>
          </cell>
          <cell r="D23">
            <v>1.5599999999999999E-2</v>
          </cell>
          <cell r="E23">
            <v>2.1700000000000001E-2</v>
          </cell>
        </row>
        <row r="24">
          <cell r="C24">
            <v>1.7999999999999999E-2</v>
          </cell>
          <cell r="D24">
            <v>8.5000000000000006E-3</v>
          </cell>
          <cell r="E24">
            <v>1.3100000000000001E-2</v>
          </cell>
        </row>
      </sheetData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8.8999999999999999E-3</v>
          </cell>
          <cell r="C5">
            <v>5.4000000000000003E-3</v>
          </cell>
          <cell r="D5">
            <v>7.1000000000000004E-3</v>
          </cell>
          <cell r="F5" t="str">
            <v>January</v>
          </cell>
          <cell r="H5">
            <v>1.05</v>
          </cell>
        </row>
        <row r="6">
          <cell r="B6">
            <v>5.7000000000000002E-3</v>
          </cell>
          <cell r="C6">
            <v>4.0000000000000001E-3</v>
          </cell>
          <cell r="D6">
            <v>4.8999999999999998E-3</v>
          </cell>
          <cell r="F6" t="str">
            <v>February</v>
          </cell>
          <cell r="H6">
            <v>1.1100000000000001</v>
          </cell>
        </row>
        <row r="7">
          <cell r="B7">
            <v>4.4999999999999997E-3</v>
          </cell>
          <cell r="C7">
            <v>3.5000000000000001E-3</v>
          </cell>
          <cell r="D7">
            <v>4.0000000000000001E-3</v>
          </cell>
          <cell r="F7" t="str">
            <v>March</v>
          </cell>
          <cell r="H7">
            <v>1.17</v>
          </cell>
        </row>
        <row r="8">
          <cell r="B8">
            <v>2.8E-3</v>
          </cell>
          <cell r="C8">
            <v>2.8E-3</v>
          </cell>
          <cell r="D8">
            <v>2.8E-3</v>
          </cell>
          <cell r="F8" t="str">
            <v>April</v>
          </cell>
          <cell r="H8">
            <v>1.0900000000000001</v>
          </cell>
        </row>
        <row r="9">
          <cell r="B9">
            <v>2.8999999999999998E-3</v>
          </cell>
          <cell r="C9">
            <v>5.1000000000000004E-3</v>
          </cell>
          <cell r="D9">
            <v>4.0000000000000001E-3</v>
          </cell>
          <cell r="F9" t="str">
            <v>May</v>
          </cell>
          <cell r="H9">
            <v>0.98</v>
          </cell>
        </row>
        <row r="10">
          <cell r="B10">
            <v>6.1000000000000004E-3</v>
          </cell>
          <cell r="C10">
            <v>1.77E-2</v>
          </cell>
          <cell r="D10">
            <v>1.2E-2</v>
          </cell>
          <cell r="F10" t="str">
            <v>June</v>
          </cell>
          <cell r="H10">
            <v>0.93</v>
          </cell>
        </row>
        <row r="11">
          <cell r="B11">
            <v>1.9800000000000002E-2</v>
          </cell>
          <cell r="C11">
            <v>4.1399999999999999E-2</v>
          </cell>
          <cell r="D11">
            <v>3.0700000000000002E-2</v>
          </cell>
          <cell r="F11" t="str">
            <v>July</v>
          </cell>
          <cell r="H11">
            <v>0.92</v>
          </cell>
        </row>
        <row r="12">
          <cell r="B12">
            <v>3.5700000000000003E-2</v>
          </cell>
          <cell r="C12">
            <v>6.8000000000000005E-2</v>
          </cell>
          <cell r="D12">
            <v>5.21E-2</v>
          </cell>
          <cell r="F12" t="str">
            <v>August</v>
          </cell>
          <cell r="H12">
            <v>0.89</v>
          </cell>
        </row>
        <row r="13">
          <cell r="B13">
            <v>4.1700000000000001E-2</v>
          </cell>
          <cell r="C13">
            <v>7.46E-2</v>
          </cell>
          <cell r="D13">
            <v>5.8400000000000001E-2</v>
          </cell>
          <cell r="F13" t="str">
            <v>September</v>
          </cell>
          <cell r="H13">
            <v>0.88</v>
          </cell>
        </row>
        <row r="14">
          <cell r="B14">
            <v>4.8599999999999997E-2</v>
          </cell>
          <cell r="C14">
            <v>7.17E-2</v>
          </cell>
          <cell r="D14">
            <v>6.0299999999999999E-2</v>
          </cell>
          <cell r="F14" t="str">
            <v>October</v>
          </cell>
          <cell r="H14">
            <v>0.95</v>
          </cell>
        </row>
        <row r="15">
          <cell r="B15">
            <v>5.62E-2</v>
          </cell>
          <cell r="C15">
            <v>7.1800000000000003E-2</v>
          </cell>
          <cell r="D15">
            <v>6.4100000000000004E-2</v>
          </cell>
          <cell r="F15" t="str">
            <v>November</v>
          </cell>
          <cell r="H15">
            <v>1.01</v>
          </cell>
        </row>
        <row r="16">
          <cell r="B16">
            <v>6.2300000000000001E-2</v>
          </cell>
          <cell r="C16">
            <v>7.3899999999999993E-2</v>
          </cell>
          <cell r="D16">
            <v>6.8199999999999997E-2</v>
          </cell>
          <cell r="F16" t="str">
            <v>December</v>
          </cell>
          <cell r="H16">
            <v>1.03</v>
          </cell>
        </row>
        <row r="17">
          <cell r="B17">
            <v>6.6299999999999998E-2</v>
          </cell>
          <cell r="C17">
            <v>7.3400000000000007E-2</v>
          </cell>
          <cell r="D17">
            <v>6.9900000000000004E-2</v>
          </cell>
        </row>
        <row r="18">
          <cell r="B18">
            <v>6.9699999999999998E-2</v>
          </cell>
          <cell r="C18">
            <v>6.8599999999999994E-2</v>
          </cell>
          <cell r="D18">
            <v>6.9099999999999995E-2</v>
          </cell>
        </row>
        <row r="19">
          <cell r="B19">
            <v>7.5800000000000006E-2</v>
          </cell>
          <cell r="C19">
            <v>6.8099999999999994E-2</v>
          </cell>
          <cell r="D19">
            <v>7.1900000000000006E-2</v>
          </cell>
        </row>
        <row r="20">
          <cell r="B20">
            <v>8.6400000000000005E-2</v>
          </cell>
          <cell r="C20">
            <v>6.59E-2</v>
          </cell>
          <cell r="D20">
            <v>7.5999999999999998E-2</v>
          </cell>
        </row>
        <row r="21">
          <cell r="B21">
            <v>9.2200000000000004E-2</v>
          </cell>
          <cell r="C21">
            <v>6.2E-2</v>
          </cell>
          <cell r="D21">
            <v>7.6899999999999996E-2</v>
          </cell>
        </row>
        <row r="22">
          <cell r="B22">
            <v>8.4400000000000003E-2</v>
          </cell>
          <cell r="C22">
            <v>5.8099999999999999E-2</v>
          </cell>
          <cell r="D22">
            <v>7.1099999999999997E-2</v>
          </cell>
        </row>
        <row r="23">
          <cell r="B23">
            <v>6.3500000000000001E-2</v>
          </cell>
          <cell r="C23">
            <v>4.9000000000000002E-2</v>
          </cell>
          <cell r="D23">
            <v>5.6099999999999997E-2</v>
          </cell>
        </row>
        <row r="24">
          <cell r="B24">
            <v>4.6800000000000001E-2</v>
          </cell>
          <cell r="C24">
            <v>3.7600000000000001E-2</v>
          </cell>
          <cell r="D24">
            <v>4.2099999999999999E-2</v>
          </cell>
        </row>
        <row r="25">
          <cell r="B25">
            <v>3.7699999999999997E-2</v>
          </cell>
          <cell r="C25">
            <v>2.9600000000000001E-2</v>
          </cell>
          <cell r="D25">
            <v>3.3599999999999998E-2</v>
          </cell>
        </row>
        <row r="26">
          <cell r="B26">
            <v>3.4799999999999998E-2</v>
          </cell>
          <cell r="C26">
            <v>2.3300000000000001E-2</v>
          </cell>
          <cell r="D26">
            <v>2.9000000000000001E-2</v>
          </cell>
        </row>
        <row r="27">
          <cell r="B27">
            <v>2.87E-2</v>
          </cell>
          <cell r="C27">
            <v>1.61E-2</v>
          </cell>
          <cell r="D27">
            <v>2.23E-2</v>
          </cell>
        </row>
        <row r="28">
          <cell r="B28">
            <v>1.84E-2</v>
          </cell>
          <cell r="C28">
            <v>8.6E-3</v>
          </cell>
          <cell r="D28">
            <v>1.35E-2</v>
          </cell>
        </row>
      </sheetData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3.5000000000000001E-3</v>
          </cell>
          <cell r="D5">
            <v>4.7999999999999996E-3</v>
          </cell>
          <cell r="F5" t="str">
            <v>January</v>
          </cell>
          <cell r="H5">
            <v>1.1299999999999999</v>
          </cell>
        </row>
        <row r="6">
          <cell r="B6">
            <v>3.5000000000000001E-3</v>
          </cell>
          <cell r="C6">
            <v>2.3E-3</v>
          </cell>
          <cell r="D6">
            <v>2.8999999999999998E-3</v>
          </cell>
          <cell r="F6" t="str">
            <v>February</v>
          </cell>
          <cell r="H6">
            <v>1.24</v>
          </cell>
        </row>
        <row r="7">
          <cell r="B7">
            <v>2.3E-3</v>
          </cell>
          <cell r="C7">
            <v>1.9E-3</v>
          </cell>
          <cell r="D7">
            <v>2.0999999999999999E-3</v>
          </cell>
          <cell r="F7" t="str">
            <v>March</v>
          </cell>
          <cell r="H7">
            <v>1.25</v>
          </cell>
        </row>
        <row r="8">
          <cell r="B8">
            <v>1.4E-3</v>
          </cell>
          <cell r="C8">
            <v>1.8E-3</v>
          </cell>
          <cell r="D8">
            <v>1.6000000000000001E-3</v>
          </cell>
          <cell r="F8" t="str">
            <v>April</v>
          </cell>
          <cell r="H8">
            <v>1.1100000000000001</v>
          </cell>
        </row>
        <row r="9">
          <cell r="B9">
            <v>2.2000000000000001E-3</v>
          </cell>
          <cell r="C9">
            <v>5.0000000000000001E-3</v>
          </cell>
          <cell r="D9">
            <v>3.5999999999999999E-3</v>
          </cell>
          <cell r="F9" t="str">
            <v>May</v>
          </cell>
          <cell r="H9">
            <v>0.95</v>
          </cell>
        </row>
        <row r="10">
          <cell r="B10">
            <v>5.0000000000000001E-3</v>
          </cell>
          <cell r="C10">
            <v>1.9E-2</v>
          </cell>
          <cell r="D10">
            <v>1.21E-2</v>
          </cell>
          <cell r="F10" t="str">
            <v>June</v>
          </cell>
          <cell r="H10">
            <v>0.88</v>
          </cell>
        </row>
        <row r="11">
          <cell r="B11">
            <v>1.66E-2</v>
          </cell>
          <cell r="C11">
            <v>4.6699999999999998E-2</v>
          </cell>
          <cell r="D11">
            <v>3.1899999999999998E-2</v>
          </cell>
          <cell r="F11" t="str">
            <v>July</v>
          </cell>
          <cell r="H11">
            <v>0.88</v>
          </cell>
        </row>
        <row r="12">
          <cell r="B12">
            <v>3.3300000000000003E-2</v>
          </cell>
          <cell r="C12">
            <v>7.3200000000000001E-2</v>
          </cell>
          <cell r="D12">
            <v>5.3499999999999999E-2</v>
          </cell>
          <cell r="F12" t="str">
            <v>August</v>
          </cell>
          <cell r="H12">
            <v>0.88</v>
          </cell>
        </row>
        <row r="13">
          <cell r="B13">
            <v>4.2500000000000003E-2</v>
          </cell>
          <cell r="C13">
            <v>7.6499999999999999E-2</v>
          </cell>
          <cell r="D13">
            <v>5.9700000000000003E-2</v>
          </cell>
          <cell r="F13" t="str">
            <v>September</v>
          </cell>
          <cell r="H13">
            <v>0.73</v>
          </cell>
        </row>
        <row r="14">
          <cell r="B14">
            <v>5.0700000000000002E-2</v>
          </cell>
          <cell r="C14">
            <v>7.3400000000000007E-2</v>
          </cell>
          <cell r="D14">
            <v>6.2199999999999998E-2</v>
          </cell>
          <cell r="F14" t="str">
            <v>October</v>
          </cell>
          <cell r="H14">
            <v>0.94</v>
          </cell>
        </row>
        <row r="15">
          <cell r="B15">
            <v>5.9799999999999999E-2</v>
          </cell>
          <cell r="C15">
            <v>7.46E-2</v>
          </cell>
          <cell r="D15">
            <v>6.7299999999999999E-2</v>
          </cell>
          <cell r="F15" t="str">
            <v>November</v>
          </cell>
          <cell r="H15">
            <v>1.02</v>
          </cell>
        </row>
        <row r="16">
          <cell r="B16">
            <v>6.5199999999999994E-2</v>
          </cell>
          <cell r="C16">
            <v>7.6399999999999996E-2</v>
          </cell>
          <cell r="D16">
            <v>7.0900000000000005E-2</v>
          </cell>
          <cell r="F16" t="str">
            <v>December</v>
          </cell>
          <cell r="H16">
            <v>1.02</v>
          </cell>
        </row>
        <row r="17">
          <cell r="B17">
            <v>7.1999999999999995E-2</v>
          </cell>
          <cell r="C17">
            <v>7.4399999999999994E-2</v>
          </cell>
          <cell r="D17">
            <v>7.3200000000000001E-2</v>
          </cell>
        </row>
        <row r="18">
          <cell r="B18">
            <v>7.3800000000000004E-2</v>
          </cell>
          <cell r="C18">
            <v>6.9900000000000004E-2</v>
          </cell>
          <cell r="D18">
            <v>7.1800000000000003E-2</v>
          </cell>
        </row>
        <row r="19">
          <cell r="B19">
            <v>8.2299999999999998E-2</v>
          </cell>
          <cell r="C19">
            <v>7.1499999999999994E-2</v>
          </cell>
          <cell r="D19">
            <v>7.6799999999999993E-2</v>
          </cell>
        </row>
        <row r="20">
          <cell r="B20">
            <v>9.3399999999999997E-2</v>
          </cell>
          <cell r="C20">
            <v>6.9000000000000006E-2</v>
          </cell>
          <cell r="D20">
            <v>8.1100000000000005E-2</v>
          </cell>
        </row>
        <row r="21">
          <cell r="B21">
            <v>9.7500000000000003E-2</v>
          </cell>
          <cell r="C21">
            <v>6.3799999999999996E-2</v>
          </cell>
          <cell r="D21">
            <v>8.0500000000000002E-2</v>
          </cell>
        </row>
        <row r="22">
          <cell r="B22">
            <v>8.5599999999999996E-2</v>
          </cell>
          <cell r="C22">
            <v>5.4800000000000001E-2</v>
          </cell>
          <cell r="D22">
            <v>7.0000000000000007E-2</v>
          </cell>
        </row>
        <row r="23">
          <cell r="B23">
            <v>6.2399999999999997E-2</v>
          </cell>
          <cell r="C23">
            <v>4.4499999999999998E-2</v>
          </cell>
          <cell r="D23">
            <v>5.33E-2</v>
          </cell>
        </row>
        <row r="24">
          <cell r="B24">
            <v>4.2000000000000003E-2</v>
          </cell>
          <cell r="C24">
            <v>3.3000000000000002E-2</v>
          </cell>
          <cell r="D24">
            <v>3.7400000000000003E-2</v>
          </cell>
        </row>
        <row r="25">
          <cell r="B25">
            <v>3.1399999999999997E-2</v>
          </cell>
          <cell r="C25">
            <v>2.5600000000000001E-2</v>
          </cell>
          <cell r="D25">
            <v>2.8400000000000002E-2</v>
          </cell>
        </row>
        <row r="26">
          <cell r="B26">
            <v>3.1E-2</v>
          </cell>
          <cell r="C26">
            <v>1.9300000000000001E-2</v>
          </cell>
          <cell r="D26">
            <v>2.5100000000000001E-2</v>
          </cell>
        </row>
        <row r="27">
          <cell r="B27">
            <v>2.47E-2</v>
          </cell>
          <cell r="C27">
            <v>1.2999999999999999E-2</v>
          </cell>
          <cell r="D27">
            <v>1.8800000000000001E-2</v>
          </cell>
        </row>
        <row r="28">
          <cell r="B28">
            <v>1.5100000000000001E-2</v>
          </cell>
          <cell r="C28">
            <v>6.8999999999999999E-3</v>
          </cell>
          <cell r="D28">
            <v>1.0999999999999999E-2</v>
          </cell>
        </row>
      </sheetData>
      <sheetData sheetId="1">
        <row r="1">
          <cell r="C1">
            <v>6.3E-3</v>
          </cell>
          <cell r="D1">
            <v>3.5000000000000001E-3</v>
          </cell>
          <cell r="E1">
            <v>4.7999999999999996E-3</v>
          </cell>
        </row>
        <row r="2">
          <cell r="C2">
            <v>3.5000000000000001E-3</v>
          </cell>
          <cell r="D2">
            <v>2.3E-3</v>
          </cell>
          <cell r="E2">
            <v>2.8999999999999998E-3</v>
          </cell>
        </row>
        <row r="3">
          <cell r="C3">
            <v>2.3E-3</v>
          </cell>
          <cell r="D3">
            <v>1.9E-3</v>
          </cell>
          <cell r="E3">
            <v>2.0999999999999999E-3</v>
          </cell>
        </row>
        <row r="4">
          <cell r="C4">
            <v>1.4E-3</v>
          </cell>
          <cell r="D4">
            <v>1.8E-3</v>
          </cell>
          <cell r="E4">
            <v>1.6000000000000001E-3</v>
          </cell>
        </row>
        <row r="5">
          <cell r="C5">
            <v>2.2000000000000001E-3</v>
          </cell>
          <cell r="D5">
            <v>5.0000000000000001E-3</v>
          </cell>
          <cell r="E5">
            <v>3.5999999999999999E-3</v>
          </cell>
        </row>
        <row r="6">
          <cell r="C6">
            <v>5.0000000000000001E-3</v>
          </cell>
          <cell r="D6">
            <v>1.9E-2</v>
          </cell>
          <cell r="E6">
            <v>1.21E-2</v>
          </cell>
        </row>
        <row r="7">
          <cell r="C7">
            <v>1.66E-2</v>
          </cell>
          <cell r="D7">
            <v>4.6699999999999998E-2</v>
          </cell>
          <cell r="E7">
            <v>3.1899999999999998E-2</v>
          </cell>
        </row>
        <row r="8">
          <cell r="C8">
            <v>3.3300000000000003E-2</v>
          </cell>
          <cell r="D8">
            <v>7.3200000000000001E-2</v>
          </cell>
          <cell r="E8">
            <v>5.3499999999999999E-2</v>
          </cell>
        </row>
        <row r="9">
          <cell r="C9">
            <v>4.2500000000000003E-2</v>
          </cell>
          <cell r="D9">
            <v>7.6499999999999999E-2</v>
          </cell>
          <cell r="E9">
            <v>5.9700000000000003E-2</v>
          </cell>
        </row>
        <row r="10">
          <cell r="C10">
            <v>5.0700000000000002E-2</v>
          </cell>
          <cell r="D10">
            <v>7.3400000000000007E-2</v>
          </cell>
          <cell r="E10">
            <v>6.2199999999999998E-2</v>
          </cell>
        </row>
        <row r="11">
          <cell r="C11">
            <v>5.9799999999999999E-2</v>
          </cell>
          <cell r="D11">
            <v>7.46E-2</v>
          </cell>
          <cell r="E11">
            <v>6.7299999999999999E-2</v>
          </cell>
        </row>
        <row r="12">
          <cell r="C12">
            <v>6.5199999999999994E-2</v>
          </cell>
          <cell r="D12">
            <v>7.6399999999999996E-2</v>
          </cell>
          <cell r="E12">
            <v>7.0900000000000005E-2</v>
          </cell>
        </row>
        <row r="13">
          <cell r="C13">
            <v>7.1999999999999995E-2</v>
          </cell>
          <cell r="D13">
            <v>7.4399999999999994E-2</v>
          </cell>
          <cell r="E13">
            <v>7.3200000000000001E-2</v>
          </cell>
        </row>
        <row r="14">
          <cell r="C14">
            <v>7.3800000000000004E-2</v>
          </cell>
          <cell r="D14">
            <v>6.9900000000000004E-2</v>
          </cell>
          <cell r="E14">
            <v>7.1800000000000003E-2</v>
          </cell>
        </row>
        <row r="15">
          <cell r="C15">
            <v>8.2299999999999998E-2</v>
          </cell>
          <cell r="D15">
            <v>7.1499999999999994E-2</v>
          </cell>
          <cell r="E15">
            <v>7.6799999999999993E-2</v>
          </cell>
        </row>
        <row r="16">
          <cell r="C16">
            <v>9.3399999999999997E-2</v>
          </cell>
          <cell r="D16">
            <v>6.9000000000000006E-2</v>
          </cell>
          <cell r="E16">
            <v>8.1100000000000005E-2</v>
          </cell>
        </row>
        <row r="17">
          <cell r="C17">
            <v>9.7500000000000003E-2</v>
          </cell>
          <cell r="D17">
            <v>6.3799999999999996E-2</v>
          </cell>
          <cell r="E17">
            <v>8.0500000000000002E-2</v>
          </cell>
        </row>
        <row r="18">
          <cell r="C18">
            <v>8.5599999999999996E-2</v>
          </cell>
          <cell r="D18">
            <v>5.4800000000000001E-2</v>
          </cell>
          <cell r="E18">
            <v>7.0000000000000007E-2</v>
          </cell>
        </row>
        <row r="19">
          <cell r="C19">
            <v>6.2399999999999997E-2</v>
          </cell>
          <cell r="D19">
            <v>4.4499999999999998E-2</v>
          </cell>
          <cell r="E19">
            <v>5.33E-2</v>
          </cell>
        </row>
        <row r="20">
          <cell r="C20">
            <v>4.2000000000000003E-2</v>
          </cell>
          <cell r="D20">
            <v>3.3000000000000002E-2</v>
          </cell>
          <cell r="E20">
            <v>3.7400000000000003E-2</v>
          </cell>
        </row>
        <row r="21">
          <cell r="C21">
            <v>3.1399999999999997E-2</v>
          </cell>
          <cell r="D21">
            <v>2.5600000000000001E-2</v>
          </cell>
          <cell r="E21">
            <v>2.8400000000000002E-2</v>
          </cell>
        </row>
        <row r="22">
          <cell r="C22">
            <v>3.1E-2</v>
          </cell>
          <cell r="D22">
            <v>1.9300000000000001E-2</v>
          </cell>
          <cell r="E22">
            <v>2.5100000000000001E-2</v>
          </cell>
        </row>
        <row r="23">
          <cell r="C23">
            <v>2.47E-2</v>
          </cell>
          <cell r="D23">
            <v>1.2999999999999999E-2</v>
          </cell>
          <cell r="E23">
            <v>1.8800000000000001E-2</v>
          </cell>
        </row>
        <row r="24">
          <cell r="C24">
            <v>1.5100000000000001E-2</v>
          </cell>
          <cell r="D24">
            <v>6.8999999999999999E-3</v>
          </cell>
          <cell r="E24">
            <v>1.0999999999999999E-2</v>
          </cell>
        </row>
      </sheetData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6.8999999999999999E-3</v>
          </cell>
          <cell r="C5">
            <v>3.8999999999999998E-3</v>
          </cell>
          <cell r="D5">
            <v>5.3E-3</v>
          </cell>
          <cell r="F5" t="str">
            <v>January</v>
          </cell>
          <cell r="H5">
            <v>1.1100000000000001</v>
          </cell>
        </row>
        <row r="6">
          <cell r="B6">
            <v>4.0000000000000001E-3</v>
          </cell>
          <cell r="C6">
            <v>2.5999999999999999E-3</v>
          </cell>
          <cell r="D6">
            <v>3.3E-3</v>
          </cell>
          <cell r="F6" t="str">
            <v>February</v>
          </cell>
          <cell r="H6">
            <v>1.2</v>
          </cell>
        </row>
        <row r="7">
          <cell r="B7">
            <v>2.5000000000000001E-3</v>
          </cell>
          <cell r="C7">
            <v>2.2000000000000001E-3</v>
          </cell>
          <cell r="D7">
            <v>2.3999999999999998E-3</v>
          </cell>
          <cell r="F7" t="str">
            <v>March</v>
          </cell>
          <cell r="H7">
            <v>1.25</v>
          </cell>
        </row>
        <row r="8">
          <cell r="B8">
            <v>1.4E-3</v>
          </cell>
          <cell r="C8">
            <v>1.9E-3</v>
          </cell>
          <cell r="D8">
            <v>1.6999999999999999E-3</v>
          </cell>
          <cell r="F8" t="str">
            <v>April</v>
          </cell>
          <cell r="H8">
            <v>1.0900000000000001</v>
          </cell>
        </row>
        <row r="9">
          <cell r="B9">
            <v>2E-3</v>
          </cell>
          <cell r="C9">
            <v>4.4000000000000003E-3</v>
          </cell>
          <cell r="D9">
            <v>3.2000000000000002E-3</v>
          </cell>
          <cell r="F9" t="str">
            <v>May</v>
          </cell>
          <cell r="H9">
            <v>0.94</v>
          </cell>
        </row>
        <row r="10">
          <cell r="B10">
            <v>4.7999999999999996E-3</v>
          </cell>
          <cell r="C10">
            <v>1.7600000000000001E-2</v>
          </cell>
          <cell r="D10">
            <v>1.1299999999999999E-2</v>
          </cell>
          <cell r="F10" t="str">
            <v>June</v>
          </cell>
          <cell r="H10">
            <v>0.88</v>
          </cell>
        </row>
        <row r="11">
          <cell r="B11">
            <v>1.5299999999999999E-2</v>
          </cell>
          <cell r="C11">
            <v>4.3400000000000001E-2</v>
          </cell>
          <cell r="D11">
            <v>2.9499999999999998E-2</v>
          </cell>
          <cell r="F11" t="str">
            <v>July</v>
          </cell>
          <cell r="H11">
            <v>0.87</v>
          </cell>
        </row>
        <row r="12">
          <cell r="B12">
            <v>3.1199999999999999E-2</v>
          </cell>
          <cell r="C12">
            <v>7.0499999999999993E-2</v>
          </cell>
          <cell r="D12">
            <v>5.11E-2</v>
          </cell>
          <cell r="F12" t="str">
            <v>August</v>
          </cell>
          <cell r="H12">
            <v>0.84</v>
          </cell>
        </row>
        <row r="13">
          <cell r="B13">
            <v>4.2599999999999999E-2</v>
          </cell>
          <cell r="C13">
            <v>7.6899999999999996E-2</v>
          </cell>
          <cell r="D13">
            <v>0.06</v>
          </cell>
          <cell r="F13" t="str">
            <v>September</v>
          </cell>
          <cell r="H13">
            <v>0.83</v>
          </cell>
        </row>
        <row r="14">
          <cell r="B14">
            <v>5.0299999999999997E-2</v>
          </cell>
          <cell r="C14">
            <v>7.3599999999999999E-2</v>
          </cell>
          <cell r="D14">
            <v>6.2100000000000002E-2</v>
          </cell>
          <cell r="F14" t="str">
            <v>October</v>
          </cell>
          <cell r="H14">
            <v>6.2099993228912354E-2</v>
          </cell>
        </row>
        <row r="15">
          <cell r="B15">
            <v>5.96E-2</v>
          </cell>
          <cell r="C15">
            <v>7.4999999999999997E-2</v>
          </cell>
          <cell r="D15">
            <v>6.7400000000000002E-2</v>
          </cell>
          <cell r="F15" t="str">
            <v>November</v>
          </cell>
          <cell r="H15">
            <v>6.7399978637695313E-2</v>
          </cell>
        </row>
        <row r="16">
          <cell r="B16">
            <v>6.5299999999999997E-2</v>
          </cell>
          <cell r="C16">
            <v>7.6499999999999999E-2</v>
          </cell>
          <cell r="D16">
            <v>7.0999999999999994E-2</v>
          </cell>
          <cell r="F16" t="str">
            <v>December</v>
          </cell>
          <cell r="H16">
            <v>1.06</v>
          </cell>
        </row>
        <row r="17">
          <cell r="B17">
            <v>7.1099999999999997E-2</v>
          </cell>
          <cell r="C17">
            <v>7.51E-2</v>
          </cell>
          <cell r="D17">
            <v>7.3099999999999998E-2</v>
          </cell>
        </row>
        <row r="18">
          <cell r="B18">
            <v>7.3899999999999993E-2</v>
          </cell>
          <cell r="C18">
            <v>7.0499999999999993E-2</v>
          </cell>
          <cell r="D18">
            <v>7.22E-2</v>
          </cell>
        </row>
        <row r="19">
          <cell r="B19">
            <v>8.14E-2</v>
          </cell>
          <cell r="C19">
            <v>7.2499999999999995E-2</v>
          </cell>
          <cell r="D19">
            <v>7.6899999999999996E-2</v>
          </cell>
        </row>
        <row r="20">
          <cell r="B20">
            <v>9.2200000000000004E-2</v>
          </cell>
          <cell r="C20">
            <v>7.1400000000000005E-2</v>
          </cell>
          <cell r="D20">
            <v>8.1699999999999995E-2</v>
          </cell>
        </row>
        <row r="21">
          <cell r="B21">
            <v>9.7199999999999995E-2</v>
          </cell>
          <cell r="C21">
            <v>6.5500000000000003E-2</v>
          </cell>
          <cell r="D21">
            <v>8.1100000000000005E-2</v>
          </cell>
        </row>
        <row r="22">
          <cell r="B22">
            <v>8.7599999999999997E-2</v>
          </cell>
          <cell r="C22">
            <v>5.45E-2</v>
          </cell>
          <cell r="D22">
            <v>7.0900000000000005E-2</v>
          </cell>
        </row>
        <row r="23">
          <cell r="B23">
            <v>6.2799999999999995E-2</v>
          </cell>
          <cell r="C23">
            <v>4.4600000000000001E-2</v>
          </cell>
          <cell r="D23">
            <v>5.3600000000000002E-2</v>
          </cell>
        </row>
        <row r="24">
          <cell r="B24">
            <v>4.2500000000000003E-2</v>
          </cell>
          <cell r="C24">
            <v>3.2899999999999999E-2</v>
          </cell>
          <cell r="D24">
            <v>3.7600000000000001E-2</v>
          </cell>
        </row>
        <row r="25">
          <cell r="B25">
            <v>3.2199999999999999E-2</v>
          </cell>
          <cell r="C25">
            <v>2.5399999999999999E-2</v>
          </cell>
          <cell r="D25">
            <v>2.87E-2</v>
          </cell>
        </row>
        <row r="26">
          <cell r="B26">
            <v>3.1199999999999999E-2</v>
          </cell>
          <cell r="C26">
            <v>1.89E-2</v>
          </cell>
          <cell r="D26">
            <v>2.5000000000000001E-2</v>
          </cell>
        </row>
        <row r="27">
          <cell r="B27">
            <v>2.5999999999999999E-2</v>
          </cell>
          <cell r="C27">
            <v>1.3299999999999999E-2</v>
          </cell>
          <cell r="D27">
            <v>1.9599999999999999E-2</v>
          </cell>
        </row>
        <row r="28">
          <cell r="B28">
            <v>1.6E-2</v>
          </cell>
          <cell r="C28">
            <v>7.0000000000000001E-3</v>
          </cell>
          <cell r="D28">
            <v>1.15E-2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4.0000000000000001E-3</v>
          </cell>
          <cell r="C5">
            <v>6.3E-3</v>
          </cell>
          <cell r="D5">
            <v>5.1999999999999998E-3</v>
          </cell>
          <cell r="F5" t="str">
            <v>January</v>
          </cell>
          <cell r="H5">
            <v>1.0900000000000001</v>
          </cell>
        </row>
        <row r="6">
          <cell r="B6">
            <v>2.8999999999999998E-3</v>
          </cell>
          <cell r="C6">
            <v>4.7999999999999996E-3</v>
          </cell>
          <cell r="D6">
            <v>3.8999999999999998E-3</v>
          </cell>
          <cell r="F6" t="str">
            <v>February</v>
          </cell>
          <cell r="H6">
            <v>1.1399999999999999</v>
          </cell>
        </row>
        <row r="7">
          <cell r="B7">
            <v>2.5000000000000001E-3</v>
          </cell>
          <cell r="C7">
            <v>3.0999999999999999E-3</v>
          </cell>
          <cell r="D7">
            <v>2.8E-3</v>
          </cell>
          <cell r="F7" t="str">
            <v>March</v>
          </cell>
          <cell r="H7">
            <v>1.18</v>
          </cell>
        </row>
        <row r="8">
          <cell r="B8">
            <v>2.5999999999999999E-3</v>
          </cell>
          <cell r="C8">
            <v>2.3E-3</v>
          </cell>
          <cell r="D8">
            <v>2.5000000000000001E-3</v>
          </cell>
          <cell r="F8" t="str">
            <v>April</v>
          </cell>
          <cell r="H8">
            <v>1.06</v>
          </cell>
        </row>
        <row r="9">
          <cell r="B9">
            <v>5.1000000000000004E-3</v>
          </cell>
          <cell r="C9">
            <v>2.8E-3</v>
          </cell>
          <cell r="D9">
            <v>3.8999999999999998E-3</v>
          </cell>
          <cell r="F9" t="str">
            <v>May</v>
          </cell>
          <cell r="H9">
            <v>0.97</v>
          </cell>
        </row>
        <row r="10">
          <cell r="B10">
            <v>1.2800000000000001E-2</v>
          </cell>
          <cell r="C10">
            <v>5.8999999999999999E-3</v>
          </cell>
          <cell r="D10">
            <v>9.2999999999999992E-3</v>
          </cell>
          <cell r="F10" t="str">
            <v>June</v>
          </cell>
          <cell r="H10">
            <v>0.86</v>
          </cell>
        </row>
        <row r="11">
          <cell r="B11">
            <v>4.4200000000000003E-2</v>
          </cell>
          <cell r="C11">
            <v>0.02</v>
          </cell>
          <cell r="D11">
            <v>3.2099999999999997E-2</v>
          </cell>
          <cell r="F11" t="str">
            <v>July</v>
          </cell>
          <cell r="H11">
            <v>0.81</v>
          </cell>
        </row>
        <row r="12">
          <cell r="B12">
            <v>6.9199999999999998E-2</v>
          </cell>
          <cell r="C12">
            <v>5.2900000000000003E-2</v>
          </cell>
          <cell r="D12">
            <v>6.0999999999999999E-2</v>
          </cell>
          <cell r="F12" t="str">
            <v>August</v>
          </cell>
          <cell r="H12">
            <v>0.88</v>
          </cell>
        </row>
        <row r="13">
          <cell r="B13">
            <v>6.4199999999999993E-2</v>
          </cell>
          <cell r="C13">
            <v>4.9799999999999997E-2</v>
          </cell>
          <cell r="D13">
            <v>5.7000000000000002E-2</v>
          </cell>
          <cell r="F13" t="str">
            <v>September</v>
          </cell>
        </row>
        <row r="14">
          <cell r="B14">
            <v>6.7000000000000004E-2</v>
          </cell>
          <cell r="C14">
            <v>5.6000000000000001E-2</v>
          </cell>
          <cell r="D14">
            <v>6.1400000000000003E-2</v>
          </cell>
          <cell r="F14" t="str">
            <v>October</v>
          </cell>
          <cell r="H14">
            <v>1.04</v>
          </cell>
        </row>
        <row r="15">
          <cell r="B15">
            <v>6.9800000000000001E-2</v>
          </cell>
          <cell r="C15">
            <v>6.13E-2</v>
          </cell>
          <cell r="D15">
            <v>6.5500000000000003E-2</v>
          </cell>
          <cell r="F15" t="str">
            <v>November</v>
          </cell>
          <cell r="H15">
            <v>1.05</v>
          </cell>
        </row>
        <row r="16">
          <cell r="B16">
            <v>7.1499999999999994E-2</v>
          </cell>
          <cell r="C16">
            <v>6.88E-2</v>
          </cell>
          <cell r="D16">
            <v>7.0199999999999999E-2</v>
          </cell>
          <cell r="F16" t="str">
            <v>December</v>
          </cell>
          <cell r="H16">
            <v>1.03</v>
          </cell>
        </row>
        <row r="17">
          <cell r="B17">
            <v>7.2099999999999997E-2</v>
          </cell>
          <cell r="C17">
            <v>7.1999999999999995E-2</v>
          </cell>
          <cell r="D17">
            <v>7.1999999999999995E-2</v>
          </cell>
        </row>
        <row r="18">
          <cell r="B18">
            <v>6.9599999999999995E-2</v>
          </cell>
          <cell r="C18">
            <v>7.2400000000000006E-2</v>
          </cell>
          <cell r="D18">
            <v>7.0999999999999994E-2</v>
          </cell>
        </row>
        <row r="19">
          <cell r="B19">
            <v>7.3300000000000004E-2</v>
          </cell>
          <cell r="C19">
            <v>7.4899999999999994E-2</v>
          </cell>
          <cell r="D19">
            <v>7.4099999999999999E-2</v>
          </cell>
        </row>
        <row r="20">
          <cell r="B20">
            <v>6.9900000000000004E-2</v>
          </cell>
          <cell r="C20">
            <v>7.9399999999999998E-2</v>
          </cell>
          <cell r="D20">
            <v>7.4700000000000003E-2</v>
          </cell>
        </row>
        <row r="21">
          <cell r="B21">
            <v>7.3899999999999993E-2</v>
          </cell>
          <cell r="C21">
            <v>8.4099999999999994E-2</v>
          </cell>
          <cell r="D21">
            <v>7.9100000000000004E-2</v>
          </cell>
        </row>
        <row r="22">
          <cell r="B22">
            <v>6.8000000000000005E-2</v>
          </cell>
          <cell r="C22">
            <v>8.0699999999999994E-2</v>
          </cell>
          <cell r="D22">
            <v>7.4399999999999994E-2</v>
          </cell>
        </row>
        <row r="23">
          <cell r="B23">
            <v>5.4600000000000003E-2</v>
          </cell>
          <cell r="C23">
            <v>6.2199999999999998E-2</v>
          </cell>
          <cell r="D23">
            <v>5.8400000000000001E-2</v>
          </cell>
        </row>
        <row r="24">
          <cell r="B24">
            <v>3.5099999999999999E-2</v>
          </cell>
          <cell r="C24">
            <v>5.1299999999999998E-2</v>
          </cell>
          <cell r="D24">
            <v>4.3200000000000002E-2</v>
          </cell>
        </row>
        <row r="25">
          <cell r="B25">
            <v>2.6200000000000001E-2</v>
          </cell>
          <cell r="C25">
            <v>3.4700000000000002E-2</v>
          </cell>
          <cell r="D25">
            <v>3.0499999999999999E-2</v>
          </cell>
        </row>
        <row r="26">
          <cell r="B26">
            <v>2.0299999999999999E-2</v>
          </cell>
          <cell r="C26">
            <v>2.5499999999999998E-2</v>
          </cell>
          <cell r="D26">
            <v>2.29E-2</v>
          </cell>
        </row>
        <row r="27">
          <cell r="B27">
            <v>1.38E-2</v>
          </cell>
          <cell r="C27">
            <v>1.7299999999999999E-2</v>
          </cell>
          <cell r="D27">
            <v>1.5599999999999999E-2</v>
          </cell>
        </row>
        <row r="28">
          <cell r="B28">
            <v>7.3000000000000001E-3</v>
          </cell>
          <cell r="C28">
            <v>1.1599999999999999E-2</v>
          </cell>
          <cell r="D28">
            <v>9.4000000000000004E-3</v>
          </cell>
        </row>
      </sheetData>
      <sheetData sheetId="1">
        <row r="1">
          <cell r="C1">
            <v>4.0000000000000001E-3</v>
          </cell>
          <cell r="D1">
            <v>6.3E-3</v>
          </cell>
          <cell r="E1">
            <v>5.1999999999999998E-3</v>
          </cell>
        </row>
        <row r="2">
          <cell r="C2">
            <v>2.8999999999999998E-3</v>
          </cell>
          <cell r="D2">
            <v>4.7999999999999996E-3</v>
          </cell>
          <cell r="E2">
            <v>3.8999999999999998E-3</v>
          </cell>
        </row>
        <row r="3">
          <cell r="C3">
            <v>2.5000000000000001E-3</v>
          </cell>
          <cell r="D3">
            <v>3.0999999999999999E-3</v>
          </cell>
          <cell r="E3">
            <v>2.8E-3</v>
          </cell>
        </row>
        <row r="4">
          <cell r="C4">
            <v>2.5999999999999999E-3</v>
          </cell>
          <cell r="D4">
            <v>2.3E-3</v>
          </cell>
          <cell r="E4">
            <v>2.5000000000000001E-3</v>
          </cell>
        </row>
        <row r="5">
          <cell r="C5">
            <v>5.1000000000000004E-3</v>
          </cell>
          <cell r="D5">
            <v>2.8E-3</v>
          </cell>
          <cell r="E5">
            <v>3.8999999999999998E-3</v>
          </cell>
        </row>
        <row r="6">
          <cell r="C6">
            <v>1.2800000000000001E-2</v>
          </cell>
          <cell r="D6">
            <v>5.8999999999999999E-3</v>
          </cell>
          <cell r="E6">
            <v>9.2999999999999992E-3</v>
          </cell>
        </row>
        <row r="7">
          <cell r="C7">
            <v>4.4200000000000003E-2</v>
          </cell>
          <cell r="D7">
            <v>0.02</v>
          </cell>
          <cell r="E7">
            <v>3.2099999999999997E-2</v>
          </cell>
        </row>
        <row r="8">
          <cell r="C8">
            <v>6.9199999999999998E-2</v>
          </cell>
          <cell r="D8">
            <v>5.2900000000000003E-2</v>
          </cell>
          <cell r="E8">
            <v>6.0999999999999999E-2</v>
          </cell>
        </row>
        <row r="9">
          <cell r="C9">
            <v>6.4199999999999993E-2</v>
          </cell>
          <cell r="D9">
            <v>4.9799999999999997E-2</v>
          </cell>
          <cell r="E9">
            <v>5.7000000000000002E-2</v>
          </cell>
        </row>
        <row r="10">
          <cell r="C10">
            <v>6.7000000000000004E-2</v>
          </cell>
          <cell r="D10">
            <v>5.6000000000000001E-2</v>
          </cell>
          <cell r="E10">
            <v>6.1400000000000003E-2</v>
          </cell>
        </row>
        <row r="11">
          <cell r="C11">
            <v>6.9800000000000001E-2</v>
          </cell>
          <cell r="D11">
            <v>6.13E-2</v>
          </cell>
          <cell r="E11">
            <v>6.5500000000000003E-2</v>
          </cell>
        </row>
        <row r="12">
          <cell r="C12">
            <v>7.1499999999999994E-2</v>
          </cell>
          <cell r="D12">
            <v>6.88E-2</v>
          </cell>
          <cell r="E12">
            <v>7.0199999999999999E-2</v>
          </cell>
        </row>
        <row r="13">
          <cell r="C13">
            <v>7.2099999999999997E-2</v>
          </cell>
          <cell r="D13">
            <v>7.1999999999999995E-2</v>
          </cell>
          <cell r="E13">
            <v>7.1999999999999995E-2</v>
          </cell>
        </row>
        <row r="14">
          <cell r="C14">
            <v>6.9599999999999995E-2</v>
          </cell>
          <cell r="D14">
            <v>7.2400000000000006E-2</v>
          </cell>
          <cell r="E14">
            <v>7.0999999999999994E-2</v>
          </cell>
        </row>
        <row r="15">
          <cell r="C15">
            <v>7.3300000000000004E-2</v>
          </cell>
          <cell r="D15">
            <v>7.4899999999999994E-2</v>
          </cell>
          <cell r="E15">
            <v>7.4099999999999999E-2</v>
          </cell>
        </row>
        <row r="16">
          <cell r="C16">
            <v>6.9900000000000004E-2</v>
          </cell>
          <cell r="D16">
            <v>7.9399999999999998E-2</v>
          </cell>
          <cell r="E16">
            <v>7.4700000000000003E-2</v>
          </cell>
        </row>
        <row r="17">
          <cell r="C17">
            <v>7.3899999999999993E-2</v>
          </cell>
          <cell r="D17">
            <v>8.4099999999999994E-2</v>
          </cell>
          <cell r="E17">
            <v>7.9100000000000004E-2</v>
          </cell>
        </row>
        <row r="18">
          <cell r="C18">
            <v>6.8000000000000005E-2</v>
          </cell>
          <cell r="D18">
            <v>8.0699999999999994E-2</v>
          </cell>
          <cell r="E18">
            <v>7.4399999999999994E-2</v>
          </cell>
        </row>
        <row r="19">
          <cell r="C19">
            <v>5.4600000000000003E-2</v>
          </cell>
          <cell r="D19">
            <v>6.2199999999999998E-2</v>
          </cell>
          <cell r="E19">
            <v>5.8400000000000001E-2</v>
          </cell>
        </row>
        <row r="20">
          <cell r="C20">
            <v>3.5099999999999999E-2</v>
          </cell>
          <cell r="D20">
            <v>5.1299999999999998E-2</v>
          </cell>
          <cell r="E20">
            <v>4.3200000000000002E-2</v>
          </cell>
        </row>
        <row r="21">
          <cell r="C21">
            <v>2.6200000000000001E-2</v>
          </cell>
          <cell r="D21">
            <v>3.4700000000000002E-2</v>
          </cell>
          <cell r="E21">
            <v>3.0499999999999999E-2</v>
          </cell>
        </row>
        <row r="22">
          <cell r="C22">
            <v>2.0299999999999999E-2</v>
          </cell>
          <cell r="D22">
            <v>2.5499999999999998E-2</v>
          </cell>
          <cell r="E22">
            <v>2.29E-2</v>
          </cell>
        </row>
        <row r="23">
          <cell r="C23">
            <v>1.38E-2</v>
          </cell>
          <cell r="D23">
            <v>1.7299999999999999E-2</v>
          </cell>
          <cell r="E23">
            <v>1.5599999999999999E-2</v>
          </cell>
        </row>
        <row r="24">
          <cell r="C24">
            <v>7.3000000000000001E-3</v>
          </cell>
          <cell r="D24">
            <v>1.1599999999999999E-2</v>
          </cell>
          <cell r="E24">
            <v>9.4000000000000004E-3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7.1000000000000004E-3</v>
          </cell>
          <cell r="C5">
            <v>4.7999999999999996E-3</v>
          </cell>
          <cell r="D5">
            <v>6.0000000000000001E-3</v>
          </cell>
          <cell r="F5" t="str">
            <v>January</v>
          </cell>
          <cell r="H5">
            <v>1.02</v>
          </cell>
        </row>
        <row r="6">
          <cell r="B6">
            <v>4.5999999999999999E-3</v>
          </cell>
          <cell r="C6">
            <v>3.5000000000000001E-3</v>
          </cell>
          <cell r="D6">
            <v>4.1000000000000003E-3</v>
          </cell>
          <cell r="F6" t="str">
            <v>February</v>
          </cell>
          <cell r="H6">
            <v>1.1200000000000001</v>
          </cell>
        </row>
        <row r="7">
          <cell r="B7">
            <v>3.8E-3</v>
          </cell>
          <cell r="C7">
            <v>3.3999999999999998E-3</v>
          </cell>
          <cell r="D7">
            <v>3.5999999999999999E-3</v>
          </cell>
          <cell r="F7" t="str">
            <v>March</v>
          </cell>
          <cell r="H7">
            <v>1.1599999999999999</v>
          </cell>
        </row>
        <row r="8">
          <cell r="B8">
            <v>3.3999999999999998E-3</v>
          </cell>
          <cell r="C8">
            <v>4.1999999999999997E-3</v>
          </cell>
          <cell r="D8">
            <v>3.8E-3</v>
          </cell>
          <cell r="F8" t="str">
            <v>April</v>
          </cell>
          <cell r="H8">
            <v>1.03</v>
          </cell>
        </row>
        <row r="9">
          <cell r="B9">
            <v>5.1000000000000004E-3</v>
          </cell>
          <cell r="C9">
            <v>9.4000000000000004E-3</v>
          </cell>
          <cell r="D9">
            <v>7.3000000000000001E-3</v>
          </cell>
          <cell r="F9" t="str">
            <v>May</v>
          </cell>
          <cell r="H9">
            <v>1</v>
          </cell>
        </row>
        <row r="10">
          <cell r="B10">
            <v>1.23E-2</v>
          </cell>
          <cell r="C10">
            <v>3.0499999999999999E-2</v>
          </cell>
          <cell r="D10">
            <v>2.1499999999999998E-2</v>
          </cell>
          <cell r="F10" t="str">
            <v>June</v>
          </cell>
          <cell r="H10">
            <v>0.93</v>
          </cell>
        </row>
        <row r="11">
          <cell r="B11">
            <v>2.7400000000000001E-2</v>
          </cell>
          <cell r="C11">
            <v>7.4099999999999999E-2</v>
          </cell>
          <cell r="D11">
            <v>5.0999999999999997E-2</v>
          </cell>
          <cell r="F11" t="str">
            <v>July</v>
          </cell>
          <cell r="H11">
            <v>0.9</v>
          </cell>
        </row>
        <row r="12">
          <cell r="B12">
            <v>3.6299999999999999E-2</v>
          </cell>
          <cell r="C12">
            <v>8.3099999999999993E-2</v>
          </cell>
          <cell r="D12">
            <v>0.06</v>
          </cell>
          <cell r="F12" t="str">
            <v>August</v>
          </cell>
          <cell r="H12">
            <v>0.93</v>
          </cell>
        </row>
        <row r="13">
          <cell r="B13">
            <v>4.6399999999999997E-2</v>
          </cell>
          <cell r="C13">
            <v>7.0800000000000002E-2</v>
          </cell>
          <cell r="D13">
            <v>5.8700000000000002E-2</v>
          </cell>
          <cell r="F13" t="str">
            <v>September</v>
          </cell>
          <cell r="H13">
            <v>0.85</v>
          </cell>
        </row>
        <row r="14">
          <cell r="B14">
            <v>4.8000000000000001E-2</v>
          </cell>
          <cell r="C14">
            <v>6.4699999999999994E-2</v>
          </cell>
          <cell r="D14">
            <v>5.6500000000000002E-2</v>
          </cell>
          <cell r="F14" t="str">
            <v>October</v>
          </cell>
          <cell r="H14">
            <v>1</v>
          </cell>
        </row>
        <row r="15">
          <cell r="B15">
            <v>5.2699999999999997E-2</v>
          </cell>
          <cell r="C15">
            <v>6.5600000000000006E-2</v>
          </cell>
          <cell r="D15">
            <v>5.9299999999999999E-2</v>
          </cell>
          <cell r="F15" t="str">
            <v>November</v>
          </cell>
          <cell r="H15">
            <v>1.04</v>
          </cell>
        </row>
        <row r="16">
          <cell r="B16">
            <v>5.8700000000000002E-2</v>
          </cell>
          <cell r="C16">
            <v>6.4500000000000002E-2</v>
          </cell>
          <cell r="D16">
            <v>6.1600000000000002E-2</v>
          </cell>
          <cell r="F16" t="str">
            <v>December</v>
          </cell>
          <cell r="H16">
            <v>1.04</v>
          </cell>
        </row>
        <row r="17">
          <cell r="B17">
            <v>6.4100000000000004E-2</v>
          </cell>
          <cell r="C17">
            <v>6.6100000000000006E-2</v>
          </cell>
          <cell r="D17">
            <v>6.5100000000000005E-2</v>
          </cell>
        </row>
        <row r="18">
          <cell r="B18">
            <v>6.5500000000000003E-2</v>
          </cell>
          <cell r="C18">
            <v>6.4199999999999993E-2</v>
          </cell>
          <cell r="D18">
            <v>6.4799999999999996E-2</v>
          </cell>
        </row>
        <row r="19">
          <cell r="B19">
            <v>7.0900000000000005E-2</v>
          </cell>
          <cell r="C19">
            <v>6.3299999999999995E-2</v>
          </cell>
          <cell r="D19">
            <v>6.7000000000000004E-2</v>
          </cell>
        </row>
        <row r="20">
          <cell r="B20">
            <v>8.1699999999999995E-2</v>
          </cell>
          <cell r="C20">
            <v>6.0600000000000001E-2</v>
          </cell>
          <cell r="D20">
            <v>7.0999999999999994E-2</v>
          </cell>
        </row>
        <row r="21">
          <cell r="B21">
            <v>9.2399999999999996E-2</v>
          </cell>
          <cell r="C21">
            <v>5.96E-2</v>
          </cell>
          <cell r="D21">
            <v>7.5800000000000006E-2</v>
          </cell>
        </row>
        <row r="22">
          <cell r="B22">
            <v>0.1003</v>
          </cell>
          <cell r="C22">
            <v>5.8599999999999999E-2</v>
          </cell>
          <cell r="D22">
            <v>7.9100000000000004E-2</v>
          </cell>
        </row>
        <row r="23">
          <cell r="B23">
            <v>7.0199999999999999E-2</v>
          </cell>
          <cell r="C23">
            <v>4.8500000000000001E-2</v>
          </cell>
          <cell r="D23">
            <v>5.9200000000000003E-2</v>
          </cell>
        </row>
        <row r="24">
          <cell r="B24">
            <v>4.8800000000000003E-2</v>
          </cell>
          <cell r="C24">
            <v>3.4700000000000002E-2</v>
          </cell>
          <cell r="D24">
            <v>4.1700000000000001E-2</v>
          </cell>
        </row>
        <row r="25">
          <cell r="B25">
            <v>3.85E-2</v>
          </cell>
          <cell r="C25">
            <v>2.5600000000000001E-2</v>
          </cell>
          <cell r="D25">
            <v>3.2000000000000001E-2</v>
          </cell>
        </row>
        <row r="26">
          <cell r="B26">
            <v>2.9899999999999999E-2</v>
          </cell>
          <cell r="C26">
            <v>1.9099999999999999E-2</v>
          </cell>
          <cell r="D26">
            <v>2.4400000000000002E-2</v>
          </cell>
        </row>
        <row r="27">
          <cell r="B27">
            <v>1.9800000000000002E-2</v>
          </cell>
          <cell r="C27">
            <v>1.32E-2</v>
          </cell>
          <cell r="D27">
            <v>1.6400000000000001E-2</v>
          </cell>
        </row>
        <row r="28">
          <cell r="B28">
            <v>1.2200000000000001E-2</v>
          </cell>
          <cell r="C28">
            <v>7.7999999999999996E-3</v>
          </cell>
          <cell r="D28">
            <v>0.01</v>
          </cell>
        </row>
      </sheetData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4.3E-3</v>
          </cell>
          <cell r="C5">
            <v>6.4999999999999997E-3</v>
          </cell>
          <cell r="D5">
            <v>5.4000000000000003E-3</v>
          </cell>
          <cell r="F5" t="str">
            <v>January</v>
          </cell>
          <cell r="H5">
            <v>1.08</v>
          </cell>
        </row>
        <row r="6">
          <cell r="B6">
            <v>3.0999999999999999E-3</v>
          </cell>
          <cell r="C6">
            <v>4.8999999999999998E-3</v>
          </cell>
          <cell r="D6">
            <v>4.0000000000000001E-3</v>
          </cell>
          <cell r="F6" t="str">
            <v>February</v>
          </cell>
          <cell r="H6">
            <v>1.2</v>
          </cell>
        </row>
        <row r="7">
          <cell r="B7">
            <v>2.5999999999999999E-3</v>
          </cell>
          <cell r="C7">
            <v>3.2000000000000002E-3</v>
          </cell>
          <cell r="D7">
            <v>2.8999999999999998E-3</v>
          </cell>
          <cell r="F7" t="str">
            <v>March</v>
          </cell>
          <cell r="H7">
            <v>1.1599999999999999</v>
          </cell>
        </row>
        <row r="8">
          <cell r="B8">
            <v>2.8999999999999998E-3</v>
          </cell>
          <cell r="C8">
            <v>2.3999999999999998E-3</v>
          </cell>
          <cell r="D8">
            <v>2.5999999999999999E-3</v>
          </cell>
          <cell r="F8" t="str">
            <v>April</v>
          </cell>
          <cell r="H8">
            <v>1.04</v>
          </cell>
        </row>
        <row r="9">
          <cell r="B9">
            <v>5.0000000000000001E-3</v>
          </cell>
          <cell r="C9">
            <v>2.5000000000000001E-3</v>
          </cell>
          <cell r="D9">
            <v>3.7000000000000002E-3</v>
          </cell>
          <cell r="F9" t="str">
            <v>May</v>
          </cell>
          <cell r="H9">
            <v>0.95</v>
          </cell>
        </row>
        <row r="10">
          <cell r="B10">
            <v>1.2E-2</v>
          </cell>
          <cell r="C10">
            <v>5.4000000000000003E-3</v>
          </cell>
          <cell r="D10">
            <v>8.6E-3</v>
          </cell>
          <cell r="F10" t="str">
            <v>June</v>
          </cell>
          <cell r="H10">
            <v>0.88</v>
          </cell>
        </row>
        <row r="11">
          <cell r="B11">
            <v>4.3499999999999997E-2</v>
          </cell>
          <cell r="C11">
            <v>1.89E-2</v>
          </cell>
          <cell r="D11">
            <v>3.1E-2</v>
          </cell>
          <cell r="F11" t="str">
            <v>July</v>
          </cell>
          <cell r="H11">
            <v>0.82</v>
          </cell>
        </row>
        <row r="12">
          <cell r="B12">
            <v>6.9400000000000003E-2</v>
          </cell>
          <cell r="C12">
            <v>5.1799999999999999E-2</v>
          </cell>
          <cell r="D12">
            <v>6.0499999999999998E-2</v>
          </cell>
          <cell r="F12" t="str">
            <v>August</v>
          </cell>
          <cell r="H12">
            <v>6.0499995946884155E-2</v>
          </cell>
        </row>
        <row r="13">
          <cell r="B13">
            <v>6.5500000000000003E-2</v>
          </cell>
          <cell r="C13">
            <v>5.04E-2</v>
          </cell>
          <cell r="D13">
            <v>5.7799999999999997E-2</v>
          </cell>
          <cell r="F13" t="str">
            <v>September</v>
          </cell>
          <cell r="H13">
            <v>0.9</v>
          </cell>
        </row>
        <row r="14">
          <cell r="B14">
            <v>6.6199999999999995E-2</v>
          </cell>
          <cell r="C14">
            <v>5.57E-2</v>
          </cell>
          <cell r="D14">
            <v>6.0900000000000003E-2</v>
          </cell>
          <cell r="F14" t="str">
            <v>October</v>
          </cell>
          <cell r="H14">
            <v>0.94</v>
          </cell>
        </row>
        <row r="15">
          <cell r="B15">
            <v>7.0499999999999993E-2</v>
          </cell>
          <cell r="C15">
            <v>6.1400000000000003E-2</v>
          </cell>
          <cell r="D15">
            <v>6.59E-2</v>
          </cell>
          <cell r="F15" t="str">
            <v>November</v>
          </cell>
          <cell r="H15">
            <v>1</v>
          </cell>
        </row>
        <row r="16">
          <cell r="B16">
            <v>7.1800000000000003E-2</v>
          </cell>
          <cell r="C16">
            <v>6.9000000000000006E-2</v>
          </cell>
          <cell r="D16">
            <v>7.0400000000000004E-2</v>
          </cell>
          <cell r="F16" t="str">
            <v>December</v>
          </cell>
          <cell r="H16">
            <v>1.02</v>
          </cell>
        </row>
        <row r="17">
          <cell r="B17">
            <v>7.2499999999999995E-2</v>
          </cell>
          <cell r="C17">
            <v>7.2800000000000004E-2</v>
          </cell>
          <cell r="D17">
            <v>7.2599999999999998E-2</v>
          </cell>
        </row>
        <row r="18">
          <cell r="B18">
            <v>7.0599999999999996E-2</v>
          </cell>
          <cell r="C18">
            <v>7.2599999999999998E-2</v>
          </cell>
          <cell r="D18">
            <v>7.1599999999999997E-2</v>
          </cell>
        </row>
        <row r="19">
          <cell r="B19">
            <v>7.3999999999999996E-2</v>
          </cell>
          <cell r="C19">
            <v>7.6799999999999993E-2</v>
          </cell>
          <cell r="D19">
            <v>7.5399999999999995E-2</v>
          </cell>
        </row>
        <row r="20">
          <cell r="B20">
            <v>6.9800000000000001E-2</v>
          </cell>
          <cell r="C20">
            <v>8.0600000000000005E-2</v>
          </cell>
          <cell r="D20">
            <v>7.5300000000000006E-2</v>
          </cell>
        </row>
        <row r="21">
          <cell r="B21">
            <v>7.2400000000000006E-2</v>
          </cell>
          <cell r="C21">
            <v>8.3400000000000002E-2</v>
          </cell>
          <cell r="D21">
            <v>7.8E-2</v>
          </cell>
        </row>
        <row r="22">
          <cell r="B22">
            <v>6.7199999999999996E-2</v>
          </cell>
          <cell r="C22">
            <v>8.0399999999999999E-2</v>
          </cell>
          <cell r="D22">
            <v>7.3899999999999993E-2</v>
          </cell>
        </row>
        <row r="23">
          <cell r="B23">
            <v>5.3800000000000001E-2</v>
          </cell>
          <cell r="C23">
            <v>6.2E-2</v>
          </cell>
          <cell r="D23">
            <v>5.79E-2</v>
          </cell>
        </row>
        <row r="24">
          <cell r="B24">
            <v>3.5200000000000002E-2</v>
          </cell>
          <cell r="C24">
            <v>5.0799999999999998E-2</v>
          </cell>
          <cell r="D24">
            <v>4.3099999999999999E-2</v>
          </cell>
        </row>
        <row r="25">
          <cell r="B25">
            <v>2.5999999999999999E-2</v>
          </cell>
          <cell r="C25">
            <v>3.4200000000000001E-2</v>
          </cell>
          <cell r="D25">
            <v>3.0200000000000001E-2</v>
          </cell>
        </row>
        <row r="26">
          <cell r="B26">
            <v>2.0400000000000001E-2</v>
          </cell>
          <cell r="C26">
            <v>2.53E-2</v>
          </cell>
          <cell r="D26">
            <v>2.29E-2</v>
          </cell>
        </row>
        <row r="27">
          <cell r="B27">
            <v>1.37E-2</v>
          </cell>
          <cell r="C27">
            <v>1.7500000000000002E-2</v>
          </cell>
          <cell r="D27">
            <v>1.5699999999999999E-2</v>
          </cell>
        </row>
        <row r="28">
          <cell r="B28">
            <v>7.7999999999999996E-3</v>
          </cell>
          <cell r="C28">
            <v>1.12E-2</v>
          </cell>
          <cell r="D28">
            <v>9.4999999999999998E-3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8.3000000000000001E-3</v>
          </cell>
          <cell r="C5">
            <v>7.1000000000000004E-3</v>
          </cell>
          <cell r="D5">
            <v>7.7000000000000002E-3</v>
          </cell>
          <cell r="F5" t="str">
            <v>January</v>
          </cell>
          <cell r="H5">
            <v>1.02</v>
          </cell>
        </row>
        <row r="6">
          <cell r="B6">
            <v>5.3E-3</v>
          </cell>
          <cell r="C6">
            <v>4.4000000000000003E-3</v>
          </cell>
          <cell r="D6">
            <v>4.7999999999999996E-3</v>
          </cell>
          <cell r="F6" t="str">
            <v>February</v>
          </cell>
          <cell r="H6">
            <v>1.0900000000000001</v>
          </cell>
        </row>
        <row r="7">
          <cell r="B7">
            <v>4.3E-3</v>
          </cell>
          <cell r="C7">
            <v>3.5000000000000001E-3</v>
          </cell>
          <cell r="D7">
            <v>3.8999999999999998E-3</v>
          </cell>
          <cell r="F7" t="str">
            <v>March</v>
          </cell>
          <cell r="H7">
            <v>1.0900000000000001</v>
          </cell>
        </row>
        <row r="8">
          <cell r="B8">
            <v>3.0000000000000001E-3</v>
          </cell>
          <cell r="C8">
            <v>3.2000000000000002E-3</v>
          </cell>
          <cell r="D8">
            <v>3.0999999999999999E-3</v>
          </cell>
          <cell r="F8" t="str">
            <v>April</v>
          </cell>
          <cell r="H8">
            <v>1.05</v>
          </cell>
        </row>
        <row r="9">
          <cell r="B9">
            <v>3.3999999999999998E-3</v>
          </cell>
          <cell r="C9">
            <v>4.4999999999999997E-3</v>
          </cell>
          <cell r="D9">
            <v>4.0000000000000001E-3</v>
          </cell>
          <cell r="F9" t="str">
            <v>May</v>
          </cell>
          <cell r="H9">
            <v>0.99</v>
          </cell>
        </row>
        <row r="10">
          <cell r="B10">
            <v>7.4000000000000003E-3</v>
          </cell>
          <cell r="C10">
            <v>1.1599999999999999E-2</v>
          </cell>
          <cell r="D10">
            <v>9.4999999999999998E-3</v>
          </cell>
          <cell r="F10" t="str">
            <v>June</v>
          </cell>
          <cell r="H10">
            <v>0.94</v>
          </cell>
        </row>
        <row r="11">
          <cell r="B11">
            <v>2.0899999999999998E-2</v>
          </cell>
          <cell r="C11">
            <v>3.1E-2</v>
          </cell>
          <cell r="D11">
            <v>2.6100000000000002E-2</v>
          </cell>
          <cell r="F11" t="str">
            <v>July</v>
          </cell>
          <cell r="H11">
            <v>0.93</v>
          </cell>
        </row>
        <row r="12">
          <cell r="B12">
            <v>3.9300000000000002E-2</v>
          </cell>
          <cell r="C12">
            <v>4.9399999999999999E-2</v>
          </cell>
          <cell r="D12">
            <v>4.4400000000000002E-2</v>
          </cell>
          <cell r="F12" t="str">
            <v>August</v>
          </cell>
          <cell r="H12">
            <v>0.98</v>
          </cell>
        </row>
        <row r="13">
          <cell r="B13">
            <v>4.8000000000000001E-2</v>
          </cell>
          <cell r="C13">
            <v>5.7200000000000001E-2</v>
          </cell>
          <cell r="D13">
            <v>5.2699999999999997E-2</v>
          </cell>
          <cell r="F13" t="str">
            <v>September</v>
          </cell>
          <cell r="H13">
            <v>0.97</v>
          </cell>
        </row>
        <row r="14">
          <cell r="B14">
            <v>5.5500000000000001E-2</v>
          </cell>
          <cell r="C14">
            <v>6.0600000000000001E-2</v>
          </cell>
          <cell r="D14">
            <v>5.8099999999999999E-2</v>
          </cell>
          <cell r="F14" t="str">
            <v>October</v>
          </cell>
          <cell r="H14">
            <v>0.98</v>
          </cell>
        </row>
        <row r="15">
          <cell r="B15">
            <v>6.3600000000000004E-2</v>
          </cell>
          <cell r="C15">
            <v>6.6100000000000006E-2</v>
          </cell>
          <cell r="D15">
            <v>6.4899999999999999E-2</v>
          </cell>
          <cell r="F15" t="str">
            <v>November</v>
          </cell>
          <cell r="H15">
            <v>0.95</v>
          </cell>
        </row>
        <row r="16">
          <cell r="B16">
            <v>7.0099999999999996E-2</v>
          </cell>
          <cell r="C16">
            <v>7.0900000000000005E-2</v>
          </cell>
          <cell r="D16">
            <v>7.0499999999999993E-2</v>
          </cell>
          <cell r="F16" t="str">
            <v>December</v>
          </cell>
          <cell r="H16">
            <v>0.99</v>
          </cell>
        </row>
        <row r="17">
          <cell r="B17">
            <v>7.3999999999999996E-2</v>
          </cell>
          <cell r="C17">
            <v>7.2599999999999998E-2</v>
          </cell>
          <cell r="D17">
            <v>7.3300000000000004E-2</v>
          </cell>
        </row>
        <row r="18">
          <cell r="B18">
            <v>7.3899999999999993E-2</v>
          </cell>
          <cell r="C18">
            <v>7.1599999999999997E-2</v>
          </cell>
          <cell r="D18">
            <v>7.2800000000000004E-2</v>
          </cell>
        </row>
        <row r="19">
          <cell r="B19">
            <v>7.46E-2</v>
          </cell>
          <cell r="C19">
            <v>7.1499999999999994E-2</v>
          </cell>
          <cell r="D19">
            <v>7.2999999999999995E-2</v>
          </cell>
        </row>
        <row r="20">
          <cell r="B20">
            <v>7.5600000000000001E-2</v>
          </cell>
          <cell r="C20">
            <v>7.0300000000000001E-2</v>
          </cell>
          <cell r="D20">
            <v>7.2900000000000006E-2</v>
          </cell>
        </row>
        <row r="21">
          <cell r="B21">
            <v>7.5800000000000006E-2</v>
          </cell>
          <cell r="C21">
            <v>7.0800000000000002E-2</v>
          </cell>
          <cell r="D21">
            <v>7.3200000000000001E-2</v>
          </cell>
        </row>
        <row r="22">
          <cell r="B22">
            <v>7.8100000000000003E-2</v>
          </cell>
          <cell r="C22">
            <v>6.9099999999999995E-2</v>
          </cell>
          <cell r="D22">
            <v>7.3499999999999996E-2</v>
          </cell>
        </row>
        <row r="23">
          <cell r="B23">
            <v>6.3600000000000004E-2</v>
          </cell>
          <cell r="C23">
            <v>5.9499999999999997E-2</v>
          </cell>
          <cell r="D23">
            <v>6.1499999999999999E-2</v>
          </cell>
        </row>
        <row r="24">
          <cell r="B24">
            <v>4.9399999999999999E-2</v>
          </cell>
          <cell r="C24">
            <v>4.7899999999999998E-2</v>
          </cell>
          <cell r="D24">
            <v>4.8599999999999997E-2</v>
          </cell>
        </row>
        <row r="25">
          <cell r="B25">
            <v>3.9399999999999998E-2</v>
          </cell>
          <cell r="C25">
            <v>3.7100000000000001E-2</v>
          </cell>
          <cell r="D25">
            <v>3.8199999999999998E-2</v>
          </cell>
        </row>
        <row r="26">
          <cell r="B26">
            <v>3.0800000000000001E-2</v>
          </cell>
          <cell r="C26">
            <v>2.8199999999999999E-2</v>
          </cell>
          <cell r="D26">
            <v>2.9499999999999998E-2</v>
          </cell>
        </row>
        <row r="27">
          <cell r="B27">
            <v>2.1700000000000001E-2</v>
          </cell>
          <cell r="C27">
            <v>1.95E-2</v>
          </cell>
          <cell r="D27">
            <v>2.0500000000000001E-2</v>
          </cell>
        </row>
        <row r="28">
          <cell r="B28">
            <v>1.41E-2</v>
          </cell>
          <cell r="C28">
            <v>1.2500000000000001E-2</v>
          </cell>
          <cell r="D28">
            <v>1.3299999999999999E-2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8.8999999999999999E-3</v>
          </cell>
          <cell r="C5">
            <v>7.4999999999999997E-3</v>
          </cell>
          <cell r="D5">
            <v>8.2000000000000007E-3</v>
          </cell>
          <cell r="F5" t="str">
            <v>January</v>
          </cell>
          <cell r="H5">
            <v>0.98</v>
          </cell>
        </row>
        <row r="6">
          <cell r="B6">
            <v>5.5999999999999999E-3</v>
          </cell>
          <cell r="C6">
            <v>4.7999999999999996E-3</v>
          </cell>
          <cell r="D6">
            <v>5.1999999999999998E-3</v>
          </cell>
          <cell r="F6" t="str">
            <v>February</v>
          </cell>
          <cell r="H6">
            <v>1</v>
          </cell>
        </row>
        <row r="7">
          <cell r="B7">
            <v>4.4999999999999997E-3</v>
          </cell>
          <cell r="C7">
            <v>3.5999999999999999E-3</v>
          </cell>
          <cell r="D7">
            <v>4.0000000000000001E-3</v>
          </cell>
          <cell r="F7" t="str">
            <v>March</v>
          </cell>
          <cell r="H7">
            <v>1.05</v>
          </cell>
        </row>
        <row r="8">
          <cell r="B8">
            <v>3.0000000000000001E-3</v>
          </cell>
          <cell r="C8">
            <v>3.2000000000000002E-3</v>
          </cell>
          <cell r="D8">
            <v>3.0999999999999999E-3</v>
          </cell>
          <cell r="F8" t="str">
            <v>April</v>
          </cell>
          <cell r="H8">
            <v>1.03</v>
          </cell>
        </row>
        <row r="9">
          <cell r="B9">
            <v>3.3E-3</v>
          </cell>
          <cell r="C9">
            <v>4.1000000000000003E-3</v>
          </cell>
          <cell r="D9">
            <v>3.7000000000000002E-3</v>
          </cell>
          <cell r="F9" t="str">
            <v>May</v>
          </cell>
          <cell r="H9">
            <v>1</v>
          </cell>
        </row>
        <row r="10">
          <cell r="B10">
            <v>6.8999999999999999E-3</v>
          </cell>
          <cell r="C10">
            <v>1.09E-2</v>
          </cell>
          <cell r="D10">
            <v>8.8999999999999999E-3</v>
          </cell>
          <cell r="F10" t="str">
            <v>June</v>
          </cell>
          <cell r="H10">
            <v>0.98</v>
          </cell>
        </row>
        <row r="11">
          <cell r="B11">
            <v>1.9400000000000001E-2</v>
          </cell>
          <cell r="C11">
            <v>2.9100000000000001E-2</v>
          </cell>
          <cell r="D11">
            <v>2.4299999999999999E-2</v>
          </cell>
          <cell r="F11" t="str">
            <v>July</v>
          </cell>
          <cell r="H11">
            <v>0.97</v>
          </cell>
        </row>
        <row r="12">
          <cell r="B12">
            <v>3.7199999999999997E-2</v>
          </cell>
          <cell r="C12">
            <v>4.58E-2</v>
          </cell>
          <cell r="D12">
            <v>4.1599999999999998E-2</v>
          </cell>
          <cell r="F12" t="str">
            <v>August</v>
          </cell>
          <cell r="H12">
            <v>0.99</v>
          </cell>
        </row>
        <row r="13">
          <cell r="B13">
            <v>4.5999999999999999E-2</v>
          </cell>
          <cell r="C13">
            <v>5.4899999999999997E-2</v>
          </cell>
          <cell r="D13">
            <v>5.0500000000000003E-2</v>
          </cell>
          <cell r="F13" t="str">
            <v>September</v>
          </cell>
          <cell r="H13">
            <v>0.95</v>
          </cell>
        </row>
        <row r="14">
          <cell r="B14">
            <v>5.4100000000000002E-2</v>
          </cell>
          <cell r="C14">
            <v>5.8999999999999997E-2</v>
          </cell>
          <cell r="D14">
            <v>5.6599999999999998E-2</v>
          </cell>
          <cell r="F14" t="str">
            <v>October</v>
          </cell>
          <cell r="H14">
            <v>1.02</v>
          </cell>
        </row>
        <row r="15">
          <cell r="B15">
            <v>6.2700000000000006E-2</v>
          </cell>
          <cell r="C15">
            <v>6.5500000000000003E-2</v>
          </cell>
          <cell r="D15">
            <v>6.4199999999999993E-2</v>
          </cell>
          <cell r="F15" t="str">
            <v>November</v>
          </cell>
          <cell r="H15">
            <v>1.02</v>
          </cell>
        </row>
        <row r="16">
          <cell r="B16">
            <v>6.9099999999999995E-2</v>
          </cell>
          <cell r="C16">
            <v>7.0499999999999993E-2</v>
          </cell>
          <cell r="D16">
            <v>6.9800000000000001E-2</v>
          </cell>
          <cell r="F16" t="str">
            <v>December</v>
          </cell>
          <cell r="H16">
            <v>1.04</v>
          </cell>
        </row>
        <row r="17">
          <cell r="B17">
            <v>7.4300000000000005E-2</v>
          </cell>
          <cell r="C17">
            <v>7.2999999999999995E-2</v>
          </cell>
          <cell r="D17">
            <v>7.3599999999999999E-2</v>
          </cell>
        </row>
        <row r="18">
          <cell r="B18">
            <v>7.4099999999999999E-2</v>
          </cell>
          <cell r="C18">
            <v>7.1999999999999995E-2</v>
          </cell>
          <cell r="D18">
            <v>7.3099999999999998E-2</v>
          </cell>
        </row>
        <row r="19">
          <cell r="B19">
            <v>7.5200000000000003E-2</v>
          </cell>
          <cell r="C19">
            <v>7.1900000000000006E-2</v>
          </cell>
          <cell r="D19">
            <v>7.3499999999999996E-2</v>
          </cell>
        </row>
        <row r="20">
          <cell r="B20">
            <v>7.6499999999999999E-2</v>
          </cell>
          <cell r="C20">
            <v>7.1800000000000003E-2</v>
          </cell>
          <cell r="D20">
            <v>7.4099999999999999E-2</v>
          </cell>
        </row>
        <row r="21">
          <cell r="B21">
            <v>7.6300000000000007E-2</v>
          </cell>
          <cell r="C21">
            <v>7.17E-2</v>
          </cell>
          <cell r="D21">
            <v>7.3899999999999993E-2</v>
          </cell>
        </row>
        <row r="22">
          <cell r="B22">
            <v>7.8100000000000003E-2</v>
          </cell>
          <cell r="C22">
            <v>7.0099999999999996E-2</v>
          </cell>
          <cell r="D22">
            <v>7.3999999999999996E-2</v>
          </cell>
        </row>
        <row r="23">
          <cell r="B23">
            <v>6.4299999999999996E-2</v>
          </cell>
          <cell r="C23">
            <v>6.0900000000000003E-2</v>
          </cell>
          <cell r="D23">
            <v>6.2600000000000003E-2</v>
          </cell>
        </row>
        <row r="24">
          <cell r="B24">
            <v>5.0799999999999998E-2</v>
          </cell>
          <cell r="C24">
            <v>4.9299999999999997E-2</v>
          </cell>
          <cell r="D24">
            <v>0.05</v>
          </cell>
        </row>
        <row r="25">
          <cell r="B25">
            <v>4.0300000000000002E-2</v>
          </cell>
          <cell r="C25">
            <v>3.8399999999999997E-2</v>
          </cell>
          <cell r="D25">
            <v>3.9300000000000002E-2</v>
          </cell>
        </row>
        <row r="26">
          <cell r="B26">
            <v>3.2000000000000001E-2</v>
          </cell>
          <cell r="C26">
            <v>2.9000000000000001E-2</v>
          </cell>
          <cell r="D26">
            <v>3.04E-2</v>
          </cell>
        </row>
        <row r="27">
          <cell r="B27">
            <v>2.2599999999999999E-2</v>
          </cell>
          <cell r="C27">
            <v>2.0199999999999999E-2</v>
          </cell>
          <cell r="D27">
            <v>2.1399999999999999E-2</v>
          </cell>
        </row>
        <row r="28">
          <cell r="B28">
            <v>1.4500000000000001E-2</v>
          </cell>
          <cell r="C28">
            <v>1.2999999999999999E-2</v>
          </cell>
          <cell r="D28">
            <v>1.37E-2</v>
          </cell>
        </row>
      </sheetData>
      <sheetData sheetId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5.1999999999999998E-3</v>
          </cell>
          <cell r="C5">
            <v>5.5999999999999999E-3</v>
          </cell>
          <cell r="D5">
            <v>5.4000000000000003E-3</v>
          </cell>
          <cell r="F5" t="str">
            <v>January</v>
          </cell>
        </row>
        <row r="6">
          <cell r="B6">
            <v>3.8E-3</v>
          </cell>
          <cell r="C6">
            <v>3.3999999999999998E-3</v>
          </cell>
          <cell r="D6">
            <v>3.5999999999999999E-3</v>
          </cell>
          <cell r="F6" t="str">
            <v>February</v>
          </cell>
        </row>
        <row r="7">
          <cell r="B7">
            <v>3.0000000000000001E-3</v>
          </cell>
          <cell r="C7">
            <v>2.5999999999999999E-3</v>
          </cell>
          <cell r="D7">
            <v>2.8E-3</v>
          </cell>
          <cell r="F7" t="str">
            <v>March</v>
          </cell>
        </row>
        <row r="8">
          <cell r="B8">
            <v>2.7000000000000001E-3</v>
          </cell>
          <cell r="C8">
            <v>2E-3</v>
          </cell>
          <cell r="D8">
            <v>2.3E-3</v>
          </cell>
          <cell r="F8" t="str">
            <v>April</v>
          </cell>
        </row>
        <row r="9">
          <cell r="B9">
            <v>5.3E-3</v>
          </cell>
          <cell r="C9">
            <v>3.8999999999999998E-3</v>
          </cell>
          <cell r="D9">
            <v>4.5999999999999999E-3</v>
          </cell>
          <cell r="F9" t="str">
            <v>May</v>
          </cell>
        </row>
        <row r="10">
          <cell r="B10">
            <v>1.3599999999999999E-2</v>
          </cell>
          <cell r="C10">
            <v>1.41E-2</v>
          </cell>
          <cell r="D10">
            <v>1.38E-2</v>
          </cell>
          <cell r="F10" t="str">
            <v>June</v>
          </cell>
        </row>
        <row r="11">
          <cell r="B11">
            <v>3.4700000000000002E-2</v>
          </cell>
          <cell r="C11">
            <v>4.58E-2</v>
          </cell>
          <cell r="D11">
            <v>4.0300000000000002E-2</v>
          </cell>
          <cell r="F11" t="str">
            <v>July</v>
          </cell>
          <cell r="H11">
            <v>0.87</v>
          </cell>
        </row>
        <row r="12">
          <cell r="B12">
            <v>4.8800000000000003E-2</v>
          </cell>
          <cell r="C12">
            <v>7.1300000000000002E-2</v>
          </cell>
          <cell r="D12">
            <v>6.0100000000000001E-2</v>
          </cell>
          <cell r="F12" t="str">
            <v>August</v>
          </cell>
          <cell r="H12">
            <v>0.9</v>
          </cell>
        </row>
        <row r="13">
          <cell r="B13">
            <v>5.57E-2</v>
          </cell>
          <cell r="C13">
            <v>7.8200000000000006E-2</v>
          </cell>
          <cell r="D13">
            <v>6.7000000000000004E-2</v>
          </cell>
          <cell r="F13" t="str">
            <v>September</v>
          </cell>
          <cell r="H13">
            <v>0.99</v>
          </cell>
        </row>
        <row r="14">
          <cell r="B14">
            <v>5.5800000000000002E-2</v>
          </cell>
          <cell r="C14">
            <v>7.0199999999999999E-2</v>
          </cell>
          <cell r="D14">
            <v>6.3E-2</v>
          </cell>
          <cell r="F14" t="str">
            <v>October</v>
          </cell>
          <cell r="H14">
            <v>1.04</v>
          </cell>
        </row>
        <row r="15">
          <cell r="B15">
            <v>6.0699999999999997E-2</v>
          </cell>
          <cell r="C15">
            <v>6.6900000000000001E-2</v>
          </cell>
          <cell r="D15">
            <v>6.3899999999999998E-2</v>
          </cell>
          <cell r="F15" t="str">
            <v>November</v>
          </cell>
          <cell r="H15">
            <v>1.06</v>
          </cell>
        </row>
        <row r="16">
          <cell r="B16">
            <v>6.4899999999999999E-2</v>
          </cell>
          <cell r="C16">
            <v>7.0800000000000002E-2</v>
          </cell>
          <cell r="D16">
            <v>6.7900000000000002E-2</v>
          </cell>
          <cell r="F16" t="str">
            <v>December</v>
          </cell>
          <cell r="H16">
            <v>1.05</v>
          </cell>
        </row>
        <row r="17">
          <cell r="B17">
            <v>6.9199999999999998E-2</v>
          </cell>
          <cell r="C17">
            <v>7.1400000000000005E-2</v>
          </cell>
          <cell r="D17">
            <v>7.0400000000000004E-2</v>
          </cell>
        </row>
        <row r="18">
          <cell r="B18">
            <v>6.83E-2</v>
          </cell>
          <cell r="C18">
            <v>6.8400000000000002E-2</v>
          </cell>
          <cell r="D18">
            <v>6.8400000000000002E-2</v>
          </cell>
        </row>
        <row r="19">
          <cell r="B19">
            <v>7.2999999999999995E-2</v>
          </cell>
          <cell r="C19">
            <v>6.7199999999999996E-2</v>
          </cell>
          <cell r="D19">
            <v>7.0199999999999999E-2</v>
          </cell>
        </row>
        <row r="20">
          <cell r="B20">
            <v>8.1600000000000006E-2</v>
          </cell>
          <cell r="C20">
            <v>6.7599999999999993E-2</v>
          </cell>
          <cell r="D20">
            <v>7.4700000000000003E-2</v>
          </cell>
        </row>
        <row r="21">
          <cell r="B21">
            <v>8.7499999999999994E-2</v>
          </cell>
          <cell r="C21">
            <v>6.8099999999999994E-2</v>
          </cell>
          <cell r="D21">
            <v>7.7899999999999997E-2</v>
          </cell>
        </row>
        <row r="22">
          <cell r="B22">
            <v>8.5199999999999998E-2</v>
          </cell>
          <cell r="C22">
            <v>6.5000000000000002E-2</v>
          </cell>
          <cell r="D22">
            <v>7.5200000000000003E-2</v>
          </cell>
        </row>
        <row r="23">
          <cell r="B23">
            <v>5.9299999999999999E-2</v>
          </cell>
          <cell r="C23">
            <v>5.21E-2</v>
          </cell>
          <cell r="D23">
            <v>5.57E-2</v>
          </cell>
        </row>
        <row r="24">
          <cell r="B24">
            <v>3.9899999999999998E-2</v>
          </cell>
          <cell r="C24">
            <v>3.5400000000000001E-2</v>
          </cell>
          <cell r="D24">
            <v>3.7400000000000003E-2</v>
          </cell>
        </row>
        <row r="25">
          <cell r="B25">
            <v>3.04E-2</v>
          </cell>
          <cell r="C25">
            <v>2.5899999999999999E-2</v>
          </cell>
          <cell r="D25">
            <v>2.7900000000000001E-2</v>
          </cell>
        </row>
        <row r="26">
          <cell r="B26">
            <v>2.4799999999999999E-2</v>
          </cell>
          <cell r="C26">
            <v>2.0199999999999999E-2</v>
          </cell>
          <cell r="D26">
            <v>2.23E-2</v>
          </cell>
        </row>
        <row r="27">
          <cell r="B27">
            <v>1.7000000000000001E-2</v>
          </cell>
          <cell r="C27">
            <v>1.49E-2</v>
          </cell>
          <cell r="D27">
            <v>1.5900000000000001E-2</v>
          </cell>
        </row>
        <row r="28">
          <cell r="B28">
            <v>9.7000000000000003E-3</v>
          </cell>
          <cell r="C28">
            <v>8.9999999999999993E-3</v>
          </cell>
          <cell r="D28">
            <v>9.2999999999999992E-3</v>
          </cell>
        </row>
      </sheetData>
      <sheetData sheetId="1">
        <row r="1">
          <cell r="C1">
            <v>5.1999999999999998E-3</v>
          </cell>
          <cell r="D1">
            <v>5.5999999999999999E-3</v>
          </cell>
          <cell r="E1">
            <v>5.4000000000000003E-3</v>
          </cell>
        </row>
        <row r="2">
          <cell r="C2">
            <v>3.8E-3</v>
          </cell>
          <cell r="D2">
            <v>3.3999999999999998E-3</v>
          </cell>
          <cell r="E2">
            <v>3.5999999999999999E-3</v>
          </cell>
        </row>
        <row r="3">
          <cell r="C3">
            <v>3.0000000000000001E-3</v>
          </cell>
          <cell r="D3">
            <v>2.5999999999999999E-3</v>
          </cell>
          <cell r="E3">
            <v>2.8E-3</v>
          </cell>
        </row>
        <row r="4">
          <cell r="C4">
            <v>2.7000000000000001E-3</v>
          </cell>
          <cell r="D4">
            <v>2E-3</v>
          </cell>
          <cell r="E4">
            <v>2.3E-3</v>
          </cell>
        </row>
        <row r="5">
          <cell r="C5">
            <v>5.3E-3</v>
          </cell>
          <cell r="D5">
            <v>3.8999999999999998E-3</v>
          </cell>
          <cell r="E5">
            <v>4.5999999999999999E-3</v>
          </cell>
        </row>
        <row r="6">
          <cell r="C6">
            <v>1.3599999999999999E-2</v>
          </cell>
          <cell r="D6">
            <v>1.41E-2</v>
          </cell>
          <cell r="E6">
            <v>1.38E-2</v>
          </cell>
        </row>
        <row r="7">
          <cell r="C7">
            <v>3.4700000000000002E-2</v>
          </cell>
          <cell r="D7">
            <v>4.58E-2</v>
          </cell>
          <cell r="E7">
            <v>4.0300000000000002E-2</v>
          </cell>
        </row>
        <row r="8">
          <cell r="C8">
            <v>4.8800000000000003E-2</v>
          </cell>
          <cell r="D8">
            <v>7.1300000000000002E-2</v>
          </cell>
          <cell r="E8">
            <v>6.0100000000000001E-2</v>
          </cell>
        </row>
        <row r="9">
          <cell r="C9">
            <v>5.57E-2</v>
          </cell>
          <cell r="D9">
            <v>7.8200000000000006E-2</v>
          </cell>
          <cell r="E9">
            <v>6.7000000000000004E-2</v>
          </cell>
        </row>
        <row r="10">
          <cell r="C10">
            <v>5.5800000000000002E-2</v>
          </cell>
          <cell r="D10">
            <v>7.0199999999999999E-2</v>
          </cell>
          <cell r="E10">
            <v>6.3E-2</v>
          </cell>
        </row>
        <row r="11">
          <cell r="C11">
            <v>6.0699999999999997E-2</v>
          </cell>
          <cell r="D11">
            <v>6.6900000000000001E-2</v>
          </cell>
          <cell r="E11">
            <v>6.3899999999999998E-2</v>
          </cell>
        </row>
        <row r="12">
          <cell r="C12">
            <v>6.4899999999999999E-2</v>
          </cell>
          <cell r="D12">
            <v>7.0800000000000002E-2</v>
          </cell>
          <cell r="E12">
            <v>6.7900000000000002E-2</v>
          </cell>
        </row>
        <row r="13">
          <cell r="C13">
            <v>6.9199999999999998E-2</v>
          </cell>
          <cell r="D13">
            <v>7.1400000000000005E-2</v>
          </cell>
          <cell r="E13">
            <v>7.0400000000000004E-2</v>
          </cell>
        </row>
        <row r="14">
          <cell r="C14">
            <v>6.83E-2</v>
          </cell>
          <cell r="D14">
            <v>6.8400000000000002E-2</v>
          </cell>
          <cell r="E14">
            <v>6.8400000000000002E-2</v>
          </cell>
        </row>
        <row r="15">
          <cell r="C15">
            <v>7.2999999999999995E-2</v>
          </cell>
          <cell r="D15">
            <v>6.7199999999999996E-2</v>
          </cell>
          <cell r="E15">
            <v>7.0199999999999999E-2</v>
          </cell>
        </row>
        <row r="16">
          <cell r="C16">
            <v>8.1600000000000006E-2</v>
          </cell>
          <cell r="D16">
            <v>6.7599999999999993E-2</v>
          </cell>
          <cell r="E16">
            <v>7.4700000000000003E-2</v>
          </cell>
        </row>
        <row r="17">
          <cell r="C17">
            <v>8.7499999999999994E-2</v>
          </cell>
          <cell r="D17">
            <v>6.8099999999999994E-2</v>
          </cell>
          <cell r="E17">
            <v>7.7899999999999997E-2</v>
          </cell>
        </row>
        <row r="18">
          <cell r="C18">
            <v>8.5199999999999998E-2</v>
          </cell>
          <cell r="D18">
            <v>6.5000000000000002E-2</v>
          </cell>
          <cell r="E18">
            <v>7.5200000000000003E-2</v>
          </cell>
        </row>
        <row r="19">
          <cell r="C19">
            <v>5.9299999999999999E-2</v>
          </cell>
          <cell r="D19">
            <v>5.21E-2</v>
          </cell>
          <cell r="E19">
            <v>5.57E-2</v>
          </cell>
        </row>
        <row r="20">
          <cell r="C20">
            <v>3.9899999999999998E-2</v>
          </cell>
          <cell r="D20">
            <v>3.5400000000000001E-2</v>
          </cell>
          <cell r="E20">
            <v>3.7400000000000003E-2</v>
          </cell>
        </row>
        <row r="21">
          <cell r="C21">
            <v>3.04E-2</v>
          </cell>
          <cell r="D21">
            <v>2.5899999999999999E-2</v>
          </cell>
          <cell r="E21">
            <v>2.7900000000000001E-2</v>
          </cell>
        </row>
        <row r="22">
          <cell r="C22">
            <v>2.4799999999999999E-2</v>
          </cell>
          <cell r="D22">
            <v>2.0199999999999999E-2</v>
          </cell>
          <cell r="E22">
            <v>2.23E-2</v>
          </cell>
        </row>
        <row r="23">
          <cell r="C23">
            <v>1.7000000000000001E-2</v>
          </cell>
          <cell r="D23">
            <v>1.49E-2</v>
          </cell>
          <cell r="E23">
            <v>1.5900000000000001E-2</v>
          </cell>
        </row>
        <row r="24">
          <cell r="C24">
            <v>9.7000000000000003E-3</v>
          </cell>
          <cell r="D24">
            <v>8.9999999999999993E-3</v>
          </cell>
          <cell r="E24">
            <v>9.2999999999999992E-3</v>
          </cell>
        </row>
      </sheetData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9.5999999999999992E-3</v>
          </cell>
          <cell r="D5">
            <v>7.7999999999999996E-3</v>
          </cell>
          <cell r="F5" t="str">
            <v>January</v>
          </cell>
          <cell r="H5">
            <v>1.03</v>
          </cell>
        </row>
        <row r="6">
          <cell r="B6">
            <v>4.5999999999999999E-3</v>
          </cell>
          <cell r="C6">
            <v>5.5999999999999999E-3</v>
          </cell>
          <cell r="D6">
            <v>5.0000000000000001E-3</v>
          </cell>
          <cell r="F6" t="str">
            <v>February</v>
          </cell>
          <cell r="H6">
            <v>1.1299999999999999</v>
          </cell>
        </row>
        <row r="7">
          <cell r="B7">
            <v>4.4999999999999997E-3</v>
          </cell>
          <cell r="C7">
            <v>3.8999999999999998E-3</v>
          </cell>
          <cell r="D7">
            <v>4.1999999999999997E-3</v>
          </cell>
          <cell r="F7" t="str">
            <v>March</v>
          </cell>
          <cell r="H7">
            <v>1.1200000000000001</v>
          </cell>
        </row>
        <row r="8">
          <cell r="B8">
            <v>3.2000000000000002E-3</v>
          </cell>
          <cell r="C8">
            <v>2.5999999999999999E-3</v>
          </cell>
          <cell r="D8">
            <v>2.8999999999999998E-3</v>
          </cell>
          <cell r="F8" t="str">
            <v>April</v>
          </cell>
          <cell r="H8">
            <v>1.04</v>
          </cell>
        </row>
        <row r="9">
          <cell r="B9">
            <v>6.1999999999999998E-3</v>
          </cell>
          <cell r="C9">
            <v>2.7000000000000001E-3</v>
          </cell>
          <cell r="D9">
            <v>4.5999999999999999E-3</v>
          </cell>
          <cell r="F9" t="str">
            <v>May</v>
          </cell>
          <cell r="H9">
            <v>0.96</v>
          </cell>
        </row>
        <row r="10">
          <cell r="B10">
            <v>1.46E-2</v>
          </cell>
          <cell r="C10">
            <v>5.4000000000000003E-3</v>
          </cell>
          <cell r="D10">
            <v>1.03E-2</v>
          </cell>
          <cell r="F10" t="str">
            <v>June</v>
          </cell>
          <cell r="H10">
            <v>0.92</v>
          </cell>
        </row>
        <row r="11">
          <cell r="B11">
            <v>4.3700000000000003E-2</v>
          </cell>
          <cell r="C11">
            <v>1.4999999999999999E-2</v>
          </cell>
          <cell r="D11">
            <v>3.0099999999999998E-2</v>
          </cell>
          <cell r="F11" t="str">
            <v>July</v>
          </cell>
          <cell r="H11">
            <v>0.87</v>
          </cell>
        </row>
        <row r="12">
          <cell r="B12">
            <v>8.3299999999999999E-2</v>
          </cell>
          <cell r="C12">
            <v>3.3300000000000003E-2</v>
          </cell>
          <cell r="D12">
            <v>5.9700000000000003E-2</v>
          </cell>
          <cell r="F12" t="str">
            <v>August</v>
          </cell>
          <cell r="H12">
            <v>0.99</v>
          </cell>
        </row>
        <row r="13">
          <cell r="B13">
            <v>8.48E-2</v>
          </cell>
          <cell r="C13">
            <v>4.4999999999999998E-2</v>
          </cell>
          <cell r="D13">
            <v>6.6000000000000003E-2</v>
          </cell>
          <cell r="F13" t="str">
            <v>September</v>
          </cell>
          <cell r="H13">
            <v>0.98</v>
          </cell>
        </row>
        <row r="14">
          <cell r="B14">
            <v>7.17E-2</v>
          </cell>
          <cell r="C14">
            <v>4.9000000000000002E-2</v>
          </cell>
          <cell r="D14">
            <v>6.0999999999999999E-2</v>
          </cell>
          <cell r="F14" t="str">
            <v>October</v>
          </cell>
          <cell r="H14">
            <v>1</v>
          </cell>
        </row>
        <row r="15">
          <cell r="B15">
            <v>7.0499999999999993E-2</v>
          </cell>
          <cell r="C15">
            <v>5.5100000000000003E-2</v>
          </cell>
          <cell r="D15">
            <v>6.3200000000000006E-2</v>
          </cell>
          <cell r="F15" t="str">
            <v>November</v>
          </cell>
          <cell r="H15">
            <v>0.97</v>
          </cell>
        </row>
        <row r="16">
          <cell r="B16">
            <v>6.8699999999999997E-2</v>
          </cell>
          <cell r="C16">
            <v>6.3200000000000006E-2</v>
          </cell>
          <cell r="D16">
            <v>6.6100000000000006E-2</v>
          </cell>
          <cell r="F16" t="str">
            <v>December</v>
          </cell>
          <cell r="H16">
            <v>0.96</v>
          </cell>
        </row>
        <row r="17">
          <cell r="B17">
            <v>7.2700000000000001E-2</v>
          </cell>
          <cell r="C17">
            <v>7.0199999999999999E-2</v>
          </cell>
          <cell r="D17">
            <v>7.1499999999999994E-2</v>
          </cell>
        </row>
        <row r="18">
          <cell r="B18">
            <v>6.8500000000000005E-2</v>
          </cell>
          <cell r="C18">
            <v>6.9599999999999995E-2</v>
          </cell>
          <cell r="D18">
            <v>6.9000000000000006E-2</v>
          </cell>
        </row>
        <row r="19">
          <cell r="B19">
            <v>6.3799999999999996E-2</v>
          </cell>
          <cell r="C19">
            <v>7.3599999999999999E-2</v>
          </cell>
          <cell r="D19">
            <v>6.8400000000000002E-2</v>
          </cell>
        </row>
        <row r="20">
          <cell r="B20">
            <v>6.0999999999999999E-2</v>
          </cell>
          <cell r="C20">
            <v>7.9000000000000001E-2</v>
          </cell>
          <cell r="D20">
            <v>6.9500000000000006E-2</v>
          </cell>
        </row>
        <row r="21">
          <cell r="B21">
            <v>6.0600000000000001E-2</v>
          </cell>
          <cell r="C21">
            <v>8.6599999999999996E-2</v>
          </cell>
          <cell r="D21">
            <v>7.2800000000000004E-2</v>
          </cell>
        </row>
        <row r="22">
          <cell r="B22">
            <v>6.0499999999999998E-2</v>
          </cell>
          <cell r="C22">
            <v>9.0300000000000005E-2</v>
          </cell>
          <cell r="D22">
            <v>7.46E-2</v>
          </cell>
        </row>
        <row r="23">
          <cell r="B23">
            <v>4.5999999999999999E-2</v>
          </cell>
          <cell r="C23">
            <v>7.0300000000000001E-2</v>
          </cell>
          <cell r="D23">
            <v>5.7500000000000002E-2</v>
          </cell>
        </row>
        <row r="24">
          <cell r="B24">
            <v>3.4500000000000003E-2</v>
          </cell>
          <cell r="C24">
            <v>5.3400000000000003E-2</v>
          </cell>
          <cell r="D24">
            <v>4.3400000000000001E-2</v>
          </cell>
        </row>
        <row r="25">
          <cell r="B25">
            <v>2.5600000000000001E-2</v>
          </cell>
          <cell r="C25">
            <v>4.3099999999999999E-2</v>
          </cell>
          <cell r="D25">
            <v>3.3799999999999997E-2</v>
          </cell>
        </row>
        <row r="26">
          <cell r="B26">
            <v>1.9900000000000001E-2</v>
          </cell>
          <cell r="C26">
            <v>3.4099999999999998E-2</v>
          </cell>
          <cell r="D26">
            <v>2.6599999999999999E-2</v>
          </cell>
        </row>
        <row r="27">
          <cell r="B27">
            <v>1.49E-2</v>
          </cell>
          <cell r="C27">
            <v>2.4400000000000002E-2</v>
          </cell>
          <cell r="D27">
            <v>1.9400000000000001E-2</v>
          </cell>
        </row>
        <row r="28">
          <cell r="B28">
            <v>0.01</v>
          </cell>
          <cell r="C28">
            <v>1.5100000000000001E-2</v>
          </cell>
          <cell r="D28">
            <v>1.24E-2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6.4999999999999997E-3</v>
          </cell>
          <cell r="C5">
            <v>9.4000000000000004E-3</v>
          </cell>
          <cell r="D5">
            <v>7.7999999999999996E-3</v>
          </cell>
          <cell r="F5" t="str">
            <v>January</v>
          </cell>
          <cell r="H5">
            <v>1</v>
          </cell>
        </row>
        <row r="6">
          <cell r="B6">
            <v>4.4999999999999997E-3</v>
          </cell>
          <cell r="C6">
            <v>5.5999999999999999E-3</v>
          </cell>
          <cell r="D6">
            <v>5.0000000000000001E-3</v>
          </cell>
          <cell r="F6" t="str">
            <v>February</v>
          </cell>
          <cell r="H6">
            <v>1</v>
          </cell>
        </row>
        <row r="7">
          <cell r="B7">
            <v>4.1999999999999997E-3</v>
          </cell>
          <cell r="C7">
            <v>3.7000000000000002E-3</v>
          </cell>
          <cell r="D7">
            <v>4.0000000000000001E-3</v>
          </cell>
          <cell r="F7" t="str">
            <v>March</v>
          </cell>
          <cell r="H7">
            <v>1.04</v>
          </cell>
        </row>
        <row r="8">
          <cell r="B8">
            <v>3.2000000000000002E-3</v>
          </cell>
          <cell r="C8">
            <v>2.5000000000000001E-3</v>
          </cell>
          <cell r="D8">
            <v>2.8999999999999998E-3</v>
          </cell>
          <cell r="F8" t="str">
            <v>April</v>
          </cell>
        </row>
        <row r="9">
          <cell r="B9">
            <v>5.7999999999999996E-3</v>
          </cell>
          <cell r="C9">
            <v>2.5000000000000001E-3</v>
          </cell>
          <cell r="D9">
            <v>4.3E-3</v>
          </cell>
          <cell r="F9" t="str">
            <v>May</v>
          </cell>
          <cell r="H9">
            <v>0.98</v>
          </cell>
        </row>
        <row r="10">
          <cell r="B10">
            <v>1.5100000000000001E-2</v>
          </cell>
          <cell r="C10">
            <v>5.4000000000000003E-3</v>
          </cell>
          <cell r="D10">
            <v>1.0500000000000001E-2</v>
          </cell>
          <cell r="F10" t="str">
            <v>June</v>
          </cell>
          <cell r="H10">
            <v>0.98</v>
          </cell>
        </row>
        <row r="11">
          <cell r="B11">
            <v>4.58E-2</v>
          </cell>
          <cell r="C11">
            <v>1.54E-2</v>
          </cell>
          <cell r="D11">
            <v>3.15E-2</v>
          </cell>
          <cell r="F11" t="str">
            <v>July</v>
          </cell>
          <cell r="H11">
            <v>0.89</v>
          </cell>
        </row>
        <row r="12">
          <cell r="B12">
            <v>8.1000000000000003E-2</v>
          </cell>
          <cell r="C12">
            <v>3.3599999999999998E-2</v>
          </cell>
          <cell r="D12">
            <v>5.8700000000000002E-2</v>
          </cell>
          <cell r="F12" t="str">
            <v>August</v>
          </cell>
          <cell r="H12">
            <v>1.04</v>
          </cell>
        </row>
        <row r="13">
          <cell r="B13">
            <v>8.4000000000000005E-2</v>
          </cell>
          <cell r="C13">
            <v>4.58E-2</v>
          </cell>
          <cell r="D13">
            <v>6.6000000000000003E-2</v>
          </cell>
          <cell r="F13" t="str">
            <v>September</v>
          </cell>
          <cell r="H13">
            <v>0.96</v>
          </cell>
        </row>
        <row r="14">
          <cell r="B14">
            <v>7.2900000000000006E-2</v>
          </cell>
          <cell r="C14">
            <v>5.0200000000000002E-2</v>
          </cell>
          <cell r="D14">
            <v>6.2300000000000001E-2</v>
          </cell>
          <cell r="F14" t="str">
            <v>October</v>
          </cell>
          <cell r="H14">
            <v>1.07</v>
          </cell>
        </row>
        <row r="15">
          <cell r="B15">
            <v>7.0099999999999996E-2</v>
          </cell>
          <cell r="C15">
            <v>5.5199999999999999E-2</v>
          </cell>
          <cell r="D15">
            <v>6.3100000000000003E-2</v>
          </cell>
          <cell r="F15" t="str">
            <v>November</v>
          </cell>
          <cell r="H15">
            <v>1.03</v>
          </cell>
        </row>
        <row r="16">
          <cell r="B16">
            <v>6.8199999999999997E-2</v>
          </cell>
          <cell r="C16">
            <v>6.3399999999999998E-2</v>
          </cell>
          <cell r="D16">
            <v>6.59E-2</v>
          </cell>
          <cell r="F16" t="str">
            <v>December</v>
          </cell>
          <cell r="H16">
            <v>1.02</v>
          </cell>
        </row>
        <row r="17">
          <cell r="B17">
            <v>7.1800000000000003E-2</v>
          </cell>
          <cell r="C17">
            <v>6.9599999999999995E-2</v>
          </cell>
          <cell r="D17">
            <v>7.0800000000000002E-2</v>
          </cell>
        </row>
        <row r="18">
          <cell r="B18">
            <v>6.83E-2</v>
          </cell>
          <cell r="C18">
            <v>6.9800000000000001E-2</v>
          </cell>
          <cell r="D18">
            <v>6.9000000000000006E-2</v>
          </cell>
        </row>
        <row r="19">
          <cell r="B19">
            <v>6.3600000000000004E-2</v>
          </cell>
          <cell r="C19">
            <v>7.2700000000000001E-2</v>
          </cell>
          <cell r="D19">
            <v>6.7900000000000002E-2</v>
          </cell>
        </row>
        <row r="20">
          <cell r="B20">
            <v>6.0999999999999999E-2</v>
          </cell>
          <cell r="C20">
            <v>7.9399999999999998E-2</v>
          </cell>
          <cell r="D20">
            <v>6.9699999999999998E-2</v>
          </cell>
        </row>
        <row r="21">
          <cell r="B21">
            <v>6.0100000000000001E-2</v>
          </cell>
          <cell r="C21">
            <v>8.6199999999999999E-2</v>
          </cell>
          <cell r="D21">
            <v>7.2400000000000006E-2</v>
          </cell>
        </row>
        <row r="22">
          <cell r="B22">
            <v>5.9200000000000003E-2</v>
          </cell>
          <cell r="C22">
            <v>9.06E-2</v>
          </cell>
          <cell r="D22">
            <v>7.3999999999999996E-2</v>
          </cell>
        </row>
        <row r="23">
          <cell r="B23">
            <v>4.7E-2</v>
          </cell>
          <cell r="C23">
            <v>7.0499999999999993E-2</v>
          </cell>
          <cell r="D23">
            <v>5.8000000000000003E-2</v>
          </cell>
        </row>
        <row r="24">
          <cell r="B24">
            <v>3.5200000000000002E-2</v>
          </cell>
          <cell r="C24">
            <v>5.3100000000000001E-2</v>
          </cell>
          <cell r="D24">
            <v>4.36E-2</v>
          </cell>
        </row>
        <row r="25">
          <cell r="B25">
            <v>2.6200000000000001E-2</v>
          </cell>
          <cell r="C25">
            <v>4.2799999999999998E-2</v>
          </cell>
          <cell r="D25">
            <v>3.4000000000000002E-2</v>
          </cell>
        </row>
        <row r="26">
          <cell r="B26">
            <v>2.0500000000000001E-2</v>
          </cell>
          <cell r="C26">
            <v>3.3399999999999999E-2</v>
          </cell>
          <cell r="D26">
            <v>2.6599999999999999E-2</v>
          </cell>
        </row>
        <row r="27">
          <cell r="B27">
            <v>1.55E-2</v>
          </cell>
          <cell r="C27">
            <v>2.3699999999999999E-2</v>
          </cell>
          <cell r="D27">
            <v>1.9400000000000001E-2</v>
          </cell>
        </row>
        <row r="28">
          <cell r="B28">
            <v>1.0200000000000001E-2</v>
          </cell>
          <cell r="C28">
            <v>1.52E-2</v>
          </cell>
          <cell r="D28">
            <v>1.2500000000000001E-2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4.1000000000000003E-3</v>
          </cell>
          <cell r="D5">
            <v>4.4999999999999997E-3</v>
          </cell>
          <cell r="F5" t="str">
            <v>January</v>
          </cell>
          <cell r="H5">
            <v>1.001540860113215</v>
          </cell>
        </row>
        <row r="6">
          <cell r="B6">
            <v>3.0999999999999999E-3</v>
          </cell>
          <cell r="C6">
            <v>3.0000000000000001E-3</v>
          </cell>
          <cell r="D6">
            <v>3.0999999999999999E-3</v>
          </cell>
          <cell r="F6" t="str">
            <v>February</v>
          </cell>
          <cell r="H6">
            <v>1.0670547351396245</v>
          </cell>
        </row>
        <row r="7">
          <cell r="B7">
            <v>2.5000000000000001E-3</v>
          </cell>
          <cell r="C7">
            <v>2.8999999999999998E-3</v>
          </cell>
          <cell r="D7">
            <v>2.7000000000000001E-3</v>
          </cell>
          <cell r="F7" t="str">
            <v>March</v>
          </cell>
          <cell r="H7">
            <v>1.0890930417234319</v>
          </cell>
        </row>
        <row r="8">
          <cell r="B8">
            <v>2.2000000000000001E-3</v>
          </cell>
          <cell r="C8">
            <v>3.5000000000000001E-3</v>
          </cell>
          <cell r="D8">
            <v>2.8E-3</v>
          </cell>
          <cell r="F8" t="str">
            <v>April</v>
          </cell>
          <cell r="H8">
            <v>1.0035042728815904</v>
          </cell>
        </row>
        <row r="9">
          <cell r="B9">
            <v>4.1000000000000003E-3</v>
          </cell>
          <cell r="C9">
            <v>7.4000000000000003E-3</v>
          </cell>
          <cell r="D9">
            <v>5.7000000000000002E-3</v>
          </cell>
          <cell r="F9" t="str">
            <v>May</v>
          </cell>
          <cell r="H9">
            <v>0.99252518923802091</v>
          </cell>
        </row>
        <row r="10">
          <cell r="B10">
            <v>9.4999999999999998E-3</v>
          </cell>
          <cell r="C10">
            <v>2.1700000000000001E-2</v>
          </cell>
          <cell r="D10">
            <v>1.54E-2</v>
          </cell>
          <cell r="F10" t="str">
            <v>June</v>
          </cell>
          <cell r="H10">
            <v>0.94295903424862115</v>
          </cell>
        </row>
        <row r="11">
          <cell r="B11">
            <v>3.0300000000000001E-2</v>
          </cell>
          <cell r="C11">
            <v>6.1199999999999997E-2</v>
          </cell>
          <cell r="D11">
            <v>4.5199999999999997E-2</v>
          </cell>
          <cell r="F11" t="str">
            <v>July</v>
          </cell>
          <cell r="H11">
            <v>0.89563677956593635</v>
          </cell>
        </row>
        <row r="12">
          <cell r="B12">
            <v>6.2E-2</v>
          </cell>
          <cell r="C12">
            <v>7.9799999999999996E-2</v>
          </cell>
          <cell r="D12">
            <v>7.0599999999999996E-2</v>
          </cell>
          <cell r="F12" t="str">
            <v>August</v>
          </cell>
          <cell r="H12">
            <v>0.98603390620788123</v>
          </cell>
        </row>
        <row r="13">
          <cell r="B13">
            <v>6.7699999999999996E-2</v>
          </cell>
          <cell r="C13">
            <v>7.2999999999999995E-2</v>
          </cell>
          <cell r="D13">
            <v>7.0300000000000001E-2</v>
          </cell>
          <cell r="F13" t="str">
            <v>September</v>
          </cell>
        </row>
        <row r="14">
          <cell r="B14">
            <v>5.8700000000000002E-2</v>
          </cell>
          <cell r="C14">
            <v>6.5699999999999995E-2</v>
          </cell>
          <cell r="D14">
            <v>6.2100000000000002E-2</v>
          </cell>
          <cell r="F14" t="str">
            <v>October</v>
          </cell>
          <cell r="H14">
            <v>1.0545129352110212</v>
          </cell>
        </row>
        <row r="15">
          <cell r="B15">
            <v>6.08E-2</v>
          </cell>
          <cell r="C15">
            <v>6.5100000000000005E-2</v>
          </cell>
          <cell r="D15">
            <v>6.2899999999999998E-2</v>
          </cell>
          <cell r="F15" t="str">
            <v>November</v>
          </cell>
          <cell r="H15">
            <v>1.0000983527731839</v>
          </cell>
        </row>
        <row r="16">
          <cell r="B16">
            <v>6.4500000000000002E-2</v>
          </cell>
          <cell r="C16">
            <v>6.93E-2</v>
          </cell>
          <cell r="D16">
            <v>6.6799999999999998E-2</v>
          </cell>
          <cell r="F16" t="str">
            <v>December</v>
          </cell>
          <cell r="H16">
            <v>0.96704089289747264</v>
          </cell>
        </row>
        <row r="17">
          <cell r="B17">
            <v>7.1499999999999994E-2</v>
          </cell>
          <cell r="C17">
            <v>7.2499999999999995E-2</v>
          </cell>
          <cell r="D17">
            <v>7.1999999999999995E-2</v>
          </cell>
        </row>
        <row r="18">
          <cell r="B18">
            <v>7.1300000000000002E-2</v>
          </cell>
          <cell r="C18">
            <v>6.7599999999999993E-2</v>
          </cell>
          <cell r="D18">
            <v>6.9500000000000006E-2</v>
          </cell>
        </row>
        <row r="19">
          <cell r="B19">
            <v>7.4300000000000005E-2</v>
          </cell>
          <cell r="C19">
            <v>6.7400000000000002E-2</v>
          </cell>
          <cell r="D19">
            <v>7.0999999999999994E-2</v>
          </cell>
        </row>
        <row r="20">
          <cell r="B20">
            <v>8.2400000000000001E-2</v>
          </cell>
          <cell r="C20">
            <v>6.8599999999999994E-2</v>
          </cell>
          <cell r="D20">
            <v>7.5700000000000003E-2</v>
          </cell>
        </row>
        <row r="21">
          <cell r="B21">
            <v>8.9899999999999994E-2</v>
          </cell>
          <cell r="C21">
            <v>7.0000000000000007E-2</v>
          </cell>
          <cell r="D21">
            <v>8.0299999999999996E-2</v>
          </cell>
        </row>
        <row r="22">
          <cell r="B22">
            <v>8.5999999999999993E-2</v>
          </cell>
          <cell r="C22">
            <v>6.9599999999999995E-2</v>
          </cell>
          <cell r="D22">
            <v>7.8100000000000003E-2</v>
          </cell>
        </row>
        <row r="23">
          <cell r="B23">
            <v>5.1900000000000002E-2</v>
          </cell>
          <cell r="C23">
            <v>4.4999999999999998E-2</v>
          </cell>
          <cell r="D23">
            <v>4.8500000000000001E-2</v>
          </cell>
        </row>
        <row r="24">
          <cell r="B24">
            <v>3.5299999999999998E-2</v>
          </cell>
          <cell r="C24">
            <v>2.87E-2</v>
          </cell>
          <cell r="D24">
            <v>3.2099999999999997E-2</v>
          </cell>
        </row>
        <row r="25">
          <cell r="B25">
            <v>2.5399999999999999E-2</v>
          </cell>
          <cell r="C25">
            <v>2.06E-2</v>
          </cell>
          <cell r="D25">
            <v>2.3099999999999999E-2</v>
          </cell>
        </row>
        <row r="26">
          <cell r="B26">
            <v>1.7899999999999999E-2</v>
          </cell>
          <cell r="C26">
            <v>1.6299999999999999E-2</v>
          </cell>
          <cell r="D26">
            <v>1.7100000000000001E-2</v>
          </cell>
        </row>
        <row r="27">
          <cell r="B27">
            <v>1.35E-2</v>
          </cell>
          <cell r="C27">
            <v>1.04E-2</v>
          </cell>
          <cell r="D27">
            <v>1.2E-2</v>
          </cell>
        </row>
        <row r="28">
          <cell r="B28">
            <v>1.0200000000000001E-2</v>
          </cell>
          <cell r="C28">
            <v>6.4999999999999997E-3</v>
          </cell>
          <cell r="D28">
            <v>8.3999999999999995E-3</v>
          </cell>
        </row>
      </sheetData>
      <sheetData sheetId="1">
        <row r="1">
          <cell r="C1">
            <v>4.7999999999999996E-3</v>
          </cell>
          <cell r="D1">
            <v>4.1000000000000003E-3</v>
          </cell>
          <cell r="E1">
            <v>4.4999999999999997E-3</v>
          </cell>
        </row>
        <row r="2">
          <cell r="C2">
            <v>3.0999999999999999E-3</v>
          </cell>
          <cell r="D2">
            <v>3.0000000000000001E-3</v>
          </cell>
          <cell r="E2">
            <v>3.0999999999999999E-3</v>
          </cell>
        </row>
        <row r="3">
          <cell r="C3">
            <v>2.5000000000000001E-3</v>
          </cell>
          <cell r="D3">
            <v>2.8999999999999998E-3</v>
          </cell>
          <cell r="E3">
            <v>2.7000000000000001E-3</v>
          </cell>
        </row>
        <row r="4">
          <cell r="C4">
            <v>2.2000000000000001E-3</v>
          </cell>
          <cell r="D4">
            <v>3.5000000000000001E-3</v>
          </cell>
          <cell r="E4">
            <v>2.8E-3</v>
          </cell>
        </row>
        <row r="5">
          <cell r="C5">
            <v>4.1000000000000003E-3</v>
          </cell>
          <cell r="D5">
            <v>7.4000000000000003E-3</v>
          </cell>
          <cell r="E5">
            <v>5.7000000000000002E-3</v>
          </cell>
        </row>
        <row r="6">
          <cell r="C6">
            <v>9.4999999999999998E-3</v>
          </cell>
          <cell r="D6">
            <v>2.1700000000000001E-2</v>
          </cell>
          <cell r="E6">
            <v>1.54E-2</v>
          </cell>
        </row>
        <row r="7">
          <cell r="C7">
            <v>3.0300000000000001E-2</v>
          </cell>
          <cell r="D7">
            <v>6.1199999999999997E-2</v>
          </cell>
          <cell r="E7">
            <v>4.5199999999999997E-2</v>
          </cell>
        </row>
        <row r="8">
          <cell r="C8">
            <v>6.2E-2</v>
          </cell>
          <cell r="D8">
            <v>7.9799999999999996E-2</v>
          </cell>
          <cell r="E8">
            <v>7.0599999999999996E-2</v>
          </cell>
        </row>
        <row r="9">
          <cell r="C9">
            <v>6.7699999999999996E-2</v>
          </cell>
          <cell r="D9">
            <v>7.2999999999999995E-2</v>
          </cell>
          <cell r="E9">
            <v>7.0300000000000001E-2</v>
          </cell>
        </row>
        <row r="10">
          <cell r="C10">
            <v>5.8700000000000002E-2</v>
          </cell>
          <cell r="D10">
            <v>6.5699999999999995E-2</v>
          </cell>
          <cell r="E10">
            <v>6.2100000000000002E-2</v>
          </cell>
        </row>
        <row r="11">
          <cell r="C11">
            <v>6.08E-2</v>
          </cell>
          <cell r="D11">
            <v>6.5100000000000005E-2</v>
          </cell>
          <cell r="E11">
            <v>6.2899999999999998E-2</v>
          </cell>
        </row>
        <row r="12">
          <cell r="C12">
            <v>6.4500000000000002E-2</v>
          </cell>
          <cell r="D12">
            <v>6.93E-2</v>
          </cell>
          <cell r="E12">
            <v>6.6799999999999998E-2</v>
          </cell>
        </row>
        <row r="13">
          <cell r="C13">
            <v>7.1499999999999994E-2</v>
          </cell>
          <cell r="D13">
            <v>7.2499999999999995E-2</v>
          </cell>
          <cell r="E13">
            <v>7.1999999999999995E-2</v>
          </cell>
        </row>
        <row r="14">
          <cell r="C14">
            <v>7.1300000000000002E-2</v>
          </cell>
          <cell r="D14">
            <v>6.7599999999999993E-2</v>
          </cell>
          <cell r="E14">
            <v>6.9500000000000006E-2</v>
          </cell>
        </row>
        <row r="15">
          <cell r="C15">
            <v>7.4300000000000005E-2</v>
          </cell>
          <cell r="D15">
            <v>6.7400000000000002E-2</v>
          </cell>
          <cell r="E15">
            <v>7.0999999999999994E-2</v>
          </cell>
        </row>
        <row r="16">
          <cell r="C16">
            <v>8.2400000000000001E-2</v>
          </cell>
          <cell r="D16">
            <v>6.8599999999999994E-2</v>
          </cell>
          <cell r="E16">
            <v>7.5700000000000003E-2</v>
          </cell>
        </row>
        <row r="17">
          <cell r="C17">
            <v>8.9899999999999994E-2</v>
          </cell>
          <cell r="D17">
            <v>7.0000000000000007E-2</v>
          </cell>
          <cell r="E17">
            <v>8.0299999999999996E-2</v>
          </cell>
        </row>
        <row r="18">
          <cell r="C18">
            <v>8.5999999999999993E-2</v>
          </cell>
          <cell r="D18">
            <v>6.9599999999999995E-2</v>
          </cell>
          <cell r="E18">
            <v>7.8100000000000003E-2</v>
          </cell>
        </row>
        <row r="19">
          <cell r="C19">
            <v>5.1900000000000002E-2</v>
          </cell>
          <cell r="D19">
            <v>4.4999999999999998E-2</v>
          </cell>
          <cell r="E19">
            <v>4.8500000000000001E-2</v>
          </cell>
        </row>
        <row r="20">
          <cell r="C20">
            <v>3.5299999999999998E-2</v>
          </cell>
          <cell r="D20">
            <v>2.87E-2</v>
          </cell>
          <cell r="E20">
            <v>3.2099999999999997E-2</v>
          </cell>
        </row>
        <row r="21">
          <cell r="C21">
            <v>2.5399999999999999E-2</v>
          </cell>
          <cell r="D21">
            <v>2.06E-2</v>
          </cell>
          <cell r="E21">
            <v>2.3099999999999999E-2</v>
          </cell>
        </row>
        <row r="22">
          <cell r="C22">
            <v>1.7899999999999999E-2</v>
          </cell>
          <cell r="D22">
            <v>1.6299999999999999E-2</v>
          </cell>
          <cell r="E22">
            <v>1.7100000000000001E-2</v>
          </cell>
        </row>
        <row r="23">
          <cell r="C23">
            <v>1.35E-2</v>
          </cell>
          <cell r="D23">
            <v>1.04E-2</v>
          </cell>
          <cell r="E23">
            <v>1.2E-2</v>
          </cell>
        </row>
        <row r="24">
          <cell r="C24">
            <v>1.0200000000000001E-2</v>
          </cell>
          <cell r="D24">
            <v>6.4999999999999997E-3</v>
          </cell>
          <cell r="E24">
            <v>8.3999999999999995E-3</v>
          </cell>
        </row>
      </sheetData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3.8E-3</v>
          </cell>
          <cell r="D5">
            <v>4.4000000000000003E-3</v>
          </cell>
          <cell r="F5" t="str">
            <v>January</v>
          </cell>
          <cell r="H5">
            <v>0.96</v>
          </cell>
        </row>
        <row r="6">
          <cell r="B6">
            <v>3.2000000000000002E-3</v>
          </cell>
          <cell r="C6">
            <v>2.8999999999999998E-3</v>
          </cell>
          <cell r="D6">
            <v>3.0000000000000001E-3</v>
          </cell>
          <cell r="F6" t="str">
            <v>February</v>
          </cell>
          <cell r="H6">
            <v>1.06</v>
          </cell>
        </row>
        <row r="7">
          <cell r="B7">
            <v>2.5999999999999999E-3</v>
          </cell>
          <cell r="C7">
            <v>3.0999999999999999E-3</v>
          </cell>
          <cell r="D7">
            <v>2.8E-3</v>
          </cell>
          <cell r="F7" t="str">
            <v>March</v>
          </cell>
          <cell r="H7">
            <v>1.07</v>
          </cell>
        </row>
        <row r="8">
          <cell r="B8">
            <v>2.2000000000000001E-3</v>
          </cell>
          <cell r="C8">
            <v>3.5000000000000001E-3</v>
          </cell>
          <cell r="D8">
            <v>2.8E-3</v>
          </cell>
          <cell r="F8" t="str">
            <v>April</v>
          </cell>
          <cell r="H8">
            <v>1.08</v>
          </cell>
        </row>
        <row r="9">
          <cell r="B9">
            <v>3.3999999999999998E-3</v>
          </cell>
          <cell r="C9">
            <v>7.1000000000000004E-3</v>
          </cell>
          <cell r="D9">
            <v>5.1999999999999998E-3</v>
          </cell>
          <cell r="F9" t="str">
            <v>May</v>
          </cell>
          <cell r="H9">
            <v>1.03</v>
          </cell>
        </row>
        <row r="10">
          <cell r="B10">
            <v>8.0000000000000002E-3</v>
          </cell>
          <cell r="C10">
            <v>1.95E-2</v>
          </cell>
          <cell r="D10">
            <v>1.35E-2</v>
          </cell>
          <cell r="F10" t="str">
            <v>June</v>
          </cell>
          <cell r="H10">
            <v>1.03</v>
          </cell>
        </row>
        <row r="11">
          <cell r="B11">
            <v>2.7699999999999999E-2</v>
          </cell>
          <cell r="C11">
            <v>6.0299999999999999E-2</v>
          </cell>
          <cell r="D11">
            <v>4.3299999999999998E-2</v>
          </cell>
          <cell r="F11" t="str">
            <v>July</v>
          </cell>
          <cell r="H11">
            <v>0.94</v>
          </cell>
        </row>
        <row r="12">
          <cell r="B12">
            <v>6.2100000000000002E-2</v>
          </cell>
          <cell r="C12">
            <v>8.2600000000000007E-2</v>
          </cell>
          <cell r="D12">
            <v>7.1999999999999995E-2</v>
          </cell>
          <cell r="F12" t="str">
            <v>August</v>
          </cell>
          <cell r="H12">
            <v>1</v>
          </cell>
        </row>
        <row r="13">
          <cell r="B13">
            <v>6.9099999999999995E-2</v>
          </cell>
          <cell r="C13">
            <v>7.5800000000000006E-2</v>
          </cell>
          <cell r="D13">
            <v>7.2300000000000003E-2</v>
          </cell>
          <cell r="F13" t="str">
            <v>September</v>
          </cell>
          <cell r="H13">
            <v>0.96</v>
          </cell>
        </row>
        <row r="14">
          <cell r="B14">
            <v>5.7000000000000002E-2</v>
          </cell>
          <cell r="C14">
            <v>6.54E-2</v>
          </cell>
          <cell r="D14">
            <v>6.0999999999999999E-2</v>
          </cell>
          <cell r="F14" t="str">
            <v>October</v>
          </cell>
          <cell r="H14">
            <v>0.96</v>
          </cell>
        </row>
        <row r="15">
          <cell r="B15">
            <v>5.9200000000000003E-2</v>
          </cell>
          <cell r="C15">
            <v>6.4199999999999993E-2</v>
          </cell>
          <cell r="D15">
            <v>6.1600000000000002E-2</v>
          </cell>
          <cell r="F15" t="str">
            <v>November</v>
          </cell>
          <cell r="H15">
            <v>0.96</v>
          </cell>
        </row>
        <row r="16">
          <cell r="B16">
            <v>6.2700000000000006E-2</v>
          </cell>
          <cell r="C16">
            <v>6.8400000000000002E-2</v>
          </cell>
          <cell r="D16">
            <v>6.54E-2</v>
          </cell>
          <cell r="F16" t="str">
            <v>December</v>
          </cell>
          <cell r="H16">
            <v>0.96</v>
          </cell>
        </row>
        <row r="17">
          <cell r="B17">
            <v>7.1900000000000006E-2</v>
          </cell>
          <cell r="C17">
            <v>7.22E-2</v>
          </cell>
          <cell r="D17">
            <v>7.2099999999999997E-2</v>
          </cell>
        </row>
        <row r="18">
          <cell r="B18">
            <v>7.1300000000000002E-2</v>
          </cell>
          <cell r="C18">
            <v>6.6699999999999995E-2</v>
          </cell>
          <cell r="D18">
            <v>6.9099999999999995E-2</v>
          </cell>
        </row>
        <row r="19">
          <cell r="B19">
            <v>7.4099999999999999E-2</v>
          </cell>
          <cell r="C19">
            <v>6.6600000000000006E-2</v>
          </cell>
          <cell r="D19">
            <v>7.0499999999999993E-2</v>
          </cell>
        </row>
        <row r="20">
          <cell r="B20">
            <v>8.3400000000000002E-2</v>
          </cell>
          <cell r="C20">
            <v>6.88E-2</v>
          </cell>
          <cell r="D20">
            <v>7.6399999999999996E-2</v>
          </cell>
        </row>
        <row r="21">
          <cell r="B21">
            <v>9.1499999999999998E-2</v>
          </cell>
          <cell r="C21">
            <v>6.9900000000000004E-2</v>
          </cell>
          <cell r="D21">
            <v>8.1100000000000005E-2</v>
          </cell>
        </row>
        <row r="22">
          <cell r="B22">
            <v>9.0700000000000003E-2</v>
          </cell>
          <cell r="C22">
            <v>7.1099999999999997E-2</v>
          </cell>
          <cell r="D22">
            <v>8.1299999999999997E-2</v>
          </cell>
        </row>
        <row r="23">
          <cell r="B23">
            <v>5.2499999999999998E-2</v>
          </cell>
          <cell r="C23">
            <v>4.6699999999999998E-2</v>
          </cell>
          <cell r="D23">
            <v>4.9700000000000001E-2</v>
          </cell>
        </row>
        <row r="24">
          <cell r="B24">
            <v>3.5400000000000001E-2</v>
          </cell>
          <cell r="C24">
            <v>2.8799999999999999E-2</v>
          </cell>
          <cell r="D24">
            <v>3.2199999999999999E-2</v>
          </cell>
        </row>
        <row r="25">
          <cell r="B25">
            <v>2.53E-2</v>
          </cell>
          <cell r="C25">
            <v>1.9900000000000001E-2</v>
          </cell>
          <cell r="D25">
            <v>2.2700000000000001E-2</v>
          </cell>
        </row>
        <row r="26">
          <cell r="B26">
            <v>1.83E-2</v>
          </cell>
          <cell r="C26">
            <v>1.6400000000000001E-2</v>
          </cell>
          <cell r="D26">
            <v>1.7399999999999999E-2</v>
          </cell>
        </row>
        <row r="27">
          <cell r="B27">
            <v>1.32E-2</v>
          </cell>
          <cell r="C27">
            <v>1.04E-2</v>
          </cell>
          <cell r="D27">
            <v>1.1900000000000001E-2</v>
          </cell>
        </row>
        <row r="28">
          <cell r="B28">
            <v>1.01E-2</v>
          </cell>
          <cell r="C28">
            <v>6.0000000000000001E-3</v>
          </cell>
          <cell r="D28">
            <v>8.0999999999999996E-3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6.7999999999999996E-3</v>
          </cell>
          <cell r="D5">
            <v>5.7999999999999996E-3</v>
          </cell>
          <cell r="F5" t="str">
            <v>January</v>
          </cell>
          <cell r="H5">
            <v>1.08</v>
          </cell>
        </row>
        <row r="6">
          <cell r="B6">
            <v>3.5000000000000001E-3</v>
          </cell>
          <cell r="C6">
            <v>4.1999999999999997E-3</v>
          </cell>
          <cell r="D6">
            <v>3.8E-3</v>
          </cell>
          <cell r="F6" t="str">
            <v>February</v>
          </cell>
          <cell r="H6">
            <v>1.1399999999999999</v>
          </cell>
        </row>
        <row r="7">
          <cell r="B7">
            <v>2.5000000000000001E-3</v>
          </cell>
          <cell r="C7">
            <v>3.0000000000000001E-3</v>
          </cell>
          <cell r="D7">
            <v>2.7000000000000001E-3</v>
          </cell>
          <cell r="F7" t="str">
            <v>March</v>
          </cell>
          <cell r="H7">
            <v>1.18</v>
          </cell>
        </row>
        <row r="8">
          <cell r="B8">
            <v>2.8999999999999998E-3</v>
          </cell>
          <cell r="C8">
            <v>2.5000000000000001E-3</v>
          </cell>
          <cell r="D8">
            <v>2.7000000000000001E-3</v>
          </cell>
          <cell r="F8" t="str">
            <v>April</v>
          </cell>
          <cell r="H8">
            <v>1.06</v>
          </cell>
        </row>
        <row r="9">
          <cell r="B9">
            <v>6.4000000000000003E-3</v>
          </cell>
          <cell r="C9">
            <v>5.1999999999999998E-3</v>
          </cell>
          <cell r="D9">
            <v>5.8999999999999999E-3</v>
          </cell>
          <cell r="F9" t="str">
            <v>May</v>
          </cell>
          <cell r="H9">
            <v>0.95</v>
          </cell>
        </row>
        <row r="10">
          <cell r="B10">
            <v>1.2800000000000001E-2</v>
          </cell>
          <cell r="C10">
            <v>1.3899999999999999E-2</v>
          </cell>
          <cell r="D10">
            <v>1.3299999999999999E-2</v>
          </cell>
          <cell r="F10" t="str">
            <v>June</v>
          </cell>
          <cell r="H10">
            <v>0.88</v>
          </cell>
        </row>
        <row r="11">
          <cell r="B11">
            <v>3.1800000000000002E-2</v>
          </cell>
          <cell r="C11">
            <v>4.41E-2</v>
          </cell>
          <cell r="D11">
            <v>3.7199999999999997E-2</v>
          </cell>
          <cell r="F11" t="str">
            <v>July</v>
          </cell>
          <cell r="H11">
            <v>0.9</v>
          </cell>
        </row>
        <row r="12">
          <cell r="B12">
            <v>5.8999999999999997E-2</v>
          </cell>
          <cell r="C12">
            <v>6.0299999999999999E-2</v>
          </cell>
          <cell r="D12">
            <v>5.96E-2</v>
          </cell>
          <cell r="F12" t="str">
            <v>August</v>
          </cell>
          <cell r="H12">
            <v>0.88</v>
          </cell>
        </row>
        <row r="13">
          <cell r="B13">
            <v>6.1499999999999999E-2</v>
          </cell>
          <cell r="C13">
            <v>6.3100000000000003E-2</v>
          </cell>
          <cell r="D13">
            <v>6.2199999999999998E-2</v>
          </cell>
          <cell r="F13" t="str">
            <v>September</v>
          </cell>
          <cell r="H13">
            <v>0.82</v>
          </cell>
        </row>
        <row r="14">
          <cell r="B14">
            <v>6.6000000000000003E-2</v>
          </cell>
          <cell r="C14">
            <v>5.9499999999999997E-2</v>
          </cell>
          <cell r="D14">
            <v>6.3100000000000003E-2</v>
          </cell>
          <cell r="F14" t="str">
            <v>October</v>
          </cell>
          <cell r="H14">
            <v>0.98</v>
          </cell>
        </row>
        <row r="15">
          <cell r="B15">
            <v>7.0400000000000004E-2</v>
          </cell>
          <cell r="C15">
            <v>6.1400000000000003E-2</v>
          </cell>
          <cell r="D15">
            <v>6.6500000000000004E-2</v>
          </cell>
          <cell r="F15" t="str">
            <v>November</v>
          </cell>
          <cell r="H15">
            <v>1.03</v>
          </cell>
        </row>
        <row r="16">
          <cell r="B16">
            <v>7.2300000000000003E-2</v>
          </cell>
          <cell r="C16">
            <v>6.4600000000000005E-2</v>
          </cell>
          <cell r="D16">
            <v>6.8900000000000003E-2</v>
          </cell>
          <cell r="F16" t="str">
            <v>December</v>
          </cell>
          <cell r="H16">
            <v>1.03</v>
          </cell>
        </row>
        <row r="17">
          <cell r="B17">
            <v>7.0800000000000002E-2</v>
          </cell>
          <cell r="C17">
            <v>6.8199999999999997E-2</v>
          </cell>
          <cell r="D17">
            <v>6.9599999999999995E-2</v>
          </cell>
        </row>
        <row r="18">
          <cell r="B18">
            <v>6.8599999999999994E-2</v>
          </cell>
          <cell r="C18">
            <v>7.0099999999999996E-2</v>
          </cell>
          <cell r="D18">
            <v>6.93E-2</v>
          </cell>
        </row>
        <row r="19">
          <cell r="B19">
            <v>7.0699999999999999E-2</v>
          </cell>
          <cell r="C19">
            <v>7.0699999999999999E-2</v>
          </cell>
          <cell r="D19">
            <v>7.0699999999999999E-2</v>
          </cell>
        </row>
        <row r="20">
          <cell r="B20">
            <v>7.6700000000000004E-2</v>
          </cell>
          <cell r="C20">
            <v>7.1300000000000002E-2</v>
          </cell>
          <cell r="D20">
            <v>7.4300000000000005E-2</v>
          </cell>
        </row>
        <row r="21">
          <cell r="B21">
            <v>7.8E-2</v>
          </cell>
          <cell r="C21">
            <v>7.0499999999999993E-2</v>
          </cell>
          <cell r="D21">
            <v>7.4700000000000003E-2</v>
          </cell>
        </row>
        <row r="22">
          <cell r="B22">
            <v>7.0900000000000005E-2</v>
          </cell>
          <cell r="C22">
            <v>7.17E-2</v>
          </cell>
          <cell r="D22">
            <v>7.1199999999999999E-2</v>
          </cell>
        </row>
        <row r="23">
          <cell r="B23">
            <v>5.0200000000000002E-2</v>
          </cell>
          <cell r="C23">
            <v>6.0400000000000002E-2</v>
          </cell>
          <cell r="D23">
            <v>5.4699999999999999E-2</v>
          </cell>
        </row>
        <row r="24">
          <cell r="B24">
            <v>3.9800000000000002E-2</v>
          </cell>
          <cell r="C24">
            <v>4.1700000000000001E-2</v>
          </cell>
          <cell r="D24">
            <v>4.07E-2</v>
          </cell>
        </row>
        <row r="25">
          <cell r="B25">
            <v>2.9399999999999999E-2</v>
          </cell>
          <cell r="C25">
            <v>3.2300000000000002E-2</v>
          </cell>
          <cell r="D25">
            <v>3.0700000000000002E-2</v>
          </cell>
        </row>
        <row r="26">
          <cell r="B26">
            <v>2.24E-2</v>
          </cell>
          <cell r="C26">
            <v>2.5899999999999999E-2</v>
          </cell>
          <cell r="D26">
            <v>2.4E-2</v>
          </cell>
        </row>
        <row r="27">
          <cell r="B27">
            <v>1.7100000000000001E-2</v>
          </cell>
          <cell r="C27">
            <v>1.7899999999999999E-2</v>
          </cell>
          <cell r="D27">
            <v>1.7500000000000002E-2</v>
          </cell>
        </row>
        <row r="28">
          <cell r="B28">
            <v>1.1299999999999999E-2</v>
          </cell>
          <cell r="C28">
            <v>1.0699999999999999E-2</v>
          </cell>
          <cell r="D28">
            <v>1.11E-2</v>
          </cell>
        </row>
      </sheetData>
      <sheetData sheetId="1">
        <row r="1">
          <cell r="C1">
            <v>5.0000000000000001E-3</v>
          </cell>
          <cell r="D1">
            <v>6.7999999999999996E-3</v>
          </cell>
          <cell r="E1">
            <v>5.7999999999999996E-3</v>
          </cell>
        </row>
        <row r="2">
          <cell r="C2">
            <v>3.5000000000000001E-3</v>
          </cell>
          <cell r="D2">
            <v>4.1999999999999997E-3</v>
          </cell>
          <cell r="E2">
            <v>3.8E-3</v>
          </cell>
        </row>
        <row r="3">
          <cell r="C3">
            <v>2.5000000000000001E-3</v>
          </cell>
          <cell r="D3">
            <v>3.0000000000000001E-3</v>
          </cell>
          <cell r="E3">
            <v>2.7000000000000001E-3</v>
          </cell>
        </row>
        <row r="4">
          <cell r="C4">
            <v>2.8999999999999998E-3</v>
          </cell>
          <cell r="D4">
            <v>2.5000000000000001E-3</v>
          </cell>
          <cell r="E4">
            <v>2.7000000000000001E-3</v>
          </cell>
        </row>
        <row r="5">
          <cell r="C5">
            <v>6.4000000000000003E-3</v>
          </cell>
          <cell r="D5">
            <v>5.1999999999999998E-3</v>
          </cell>
          <cell r="E5">
            <v>5.8999999999999999E-3</v>
          </cell>
        </row>
        <row r="6">
          <cell r="C6">
            <v>1.2800000000000001E-2</v>
          </cell>
          <cell r="D6">
            <v>1.3899999999999999E-2</v>
          </cell>
          <cell r="E6">
            <v>1.3299999999999999E-2</v>
          </cell>
        </row>
        <row r="7">
          <cell r="C7">
            <v>3.1800000000000002E-2</v>
          </cell>
          <cell r="D7">
            <v>4.41E-2</v>
          </cell>
          <cell r="E7">
            <v>3.7199999999999997E-2</v>
          </cell>
        </row>
        <row r="8">
          <cell r="C8">
            <v>5.8999999999999997E-2</v>
          </cell>
          <cell r="D8">
            <v>6.0299999999999999E-2</v>
          </cell>
          <cell r="E8">
            <v>5.96E-2</v>
          </cell>
        </row>
        <row r="9">
          <cell r="C9">
            <v>6.1499999999999999E-2</v>
          </cell>
          <cell r="D9">
            <v>6.3100000000000003E-2</v>
          </cell>
          <cell r="E9">
            <v>6.2199999999999998E-2</v>
          </cell>
        </row>
        <row r="10">
          <cell r="C10">
            <v>6.6000000000000003E-2</v>
          </cell>
          <cell r="D10">
            <v>5.9499999999999997E-2</v>
          </cell>
          <cell r="E10">
            <v>6.3100000000000003E-2</v>
          </cell>
        </row>
        <row r="11">
          <cell r="C11">
            <v>7.0400000000000004E-2</v>
          </cell>
          <cell r="D11">
            <v>6.1400000000000003E-2</v>
          </cell>
          <cell r="E11">
            <v>6.6500000000000004E-2</v>
          </cell>
        </row>
        <row r="12">
          <cell r="C12">
            <v>7.2300000000000003E-2</v>
          </cell>
          <cell r="D12">
            <v>6.4600000000000005E-2</v>
          </cell>
          <cell r="E12">
            <v>6.8900000000000003E-2</v>
          </cell>
        </row>
        <row r="13">
          <cell r="C13">
            <v>7.0800000000000002E-2</v>
          </cell>
          <cell r="D13">
            <v>6.8199999999999997E-2</v>
          </cell>
          <cell r="E13">
            <v>6.9599999999999995E-2</v>
          </cell>
        </row>
        <row r="14">
          <cell r="C14">
            <v>6.8599999999999994E-2</v>
          </cell>
          <cell r="D14">
            <v>7.0099999999999996E-2</v>
          </cell>
          <cell r="E14">
            <v>6.93E-2</v>
          </cell>
        </row>
        <row r="15">
          <cell r="C15">
            <v>7.0699999999999999E-2</v>
          </cell>
          <cell r="D15">
            <v>7.0699999999999999E-2</v>
          </cell>
          <cell r="E15">
            <v>7.0699999999999999E-2</v>
          </cell>
        </row>
        <row r="16">
          <cell r="C16">
            <v>7.6700000000000004E-2</v>
          </cell>
          <cell r="D16">
            <v>7.1300000000000002E-2</v>
          </cell>
          <cell r="E16">
            <v>7.4300000000000005E-2</v>
          </cell>
        </row>
        <row r="17">
          <cell r="C17">
            <v>7.8E-2</v>
          </cell>
          <cell r="D17">
            <v>7.0499999999999993E-2</v>
          </cell>
          <cell r="E17">
            <v>7.4700000000000003E-2</v>
          </cell>
        </row>
        <row r="18">
          <cell r="C18">
            <v>7.0900000000000005E-2</v>
          </cell>
          <cell r="D18">
            <v>7.17E-2</v>
          </cell>
          <cell r="E18">
            <v>7.1199999999999999E-2</v>
          </cell>
        </row>
        <row r="19">
          <cell r="C19">
            <v>5.0200000000000002E-2</v>
          </cell>
          <cell r="D19">
            <v>6.0400000000000002E-2</v>
          </cell>
          <cell r="E19">
            <v>5.4699999999999999E-2</v>
          </cell>
        </row>
        <row r="20">
          <cell r="C20">
            <v>3.9800000000000002E-2</v>
          </cell>
          <cell r="D20">
            <v>4.1700000000000001E-2</v>
          </cell>
          <cell r="E20">
            <v>4.07E-2</v>
          </cell>
        </row>
        <row r="21">
          <cell r="C21">
            <v>2.9399999999999999E-2</v>
          </cell>
          <cell r="D21">
            <v>3.2300000000000002E-2</v>
          </cell>
          <cell r="E21">
            <v>3.0700000000000002E-2</v>
          </cell>
        </row>
        <row r="22">
          <cell r="C22">
            <v>2.24E-2</v>
          </cell>
          <cell r="D22">
            <v>2.5899999999999999E-2</v>
          </cell>
          <cell r="E22">
            <v>2.4E-2</v>
          </cell>
        </row>
        <row r="23">
          <cell r="C23">
            <v>1.7100000000000001E-2</v>
          </cell>
          <cell r="D23">
            <v>1.7899999999999999E-2</v>
          </cell>
          <cell r="E23">
            <v>1.7500000000000002E-2</v>
          </cell>
        </row>
        <row r="24">
          <cell r="C24">
            <v>1.1299999999999999E-2</v>
          </cell>
          <cell r="D24">
            <v>1.0699999999999999E-2</v>
          </cell>
          <cell r="E24">
            <v>1.11E-2</v>
          </cell>
        </row>
      </sheetData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6.7999999999999996E-3</v>
          </cell>
          <cell r="D5">
            <v>5.8999999999999999E-3</v>
          </cell>
          <cell r="F5" t="str">
            <v>January</v>
          </cell>
          <cell r="H5">
            <v>1.0900000000000001</v>
          </cell>
        </row>
        <row r="6">
          <cell r="B6">
            <v>3.5000000000000001E-3</v>
          </cell>
          <cell r="C6">
            <v>4.3E-3</v>
          </cell>
          <cell r="D6">
            <v>3.8999999999999998E-3</v>
          </cell>
          <cell r="F6" t="str">
            <v>February</v>
          </cell>
          <cell r="H6">
            <v>1.1599999999999999</v>
          </cell>
        </row>
        <row r="7">
          <cell r="B7">
            <v>2.5999999999999999E-3</v>
          </cell>
          <cell r="C7">
            <v>3.0999999999999999E-3</v>
          </cell>
          <cell r="D7">
            <v>2.8999999999999998E-3</v>
          </cell>
          <cell r="F7" t="str">
            <v>March</v>
          </cell>
          <cell r="H7">
            <v>1.1599999999999999</v>
          </cell>
        </row>
        <row r="8">
          <cell r="B8">
            <v>3.0999999999999999E-3</v>
          </cell>
          <cell r="C8">
            <v>2.8E-3</v>
          </cell>
          <cell r="D8">
            <v>3.0000000000000001E-3</v>
          </cell>
          <cell r="F8" t="str">
            <v>April</v>
          </cell>
          <cell r="H8">
            <v>1.08</v>
          </cell>
        </row>
        <row r="9">
          <cell r="B9">
            <v>6.1000000000000004E-3</v>
          </cell>
          <cell r="C9">
            <v>4.7999999999999996E-3</v>
          </cell>
          <cell r="D9">
            <v>5.4999999999999997E-3</v>
          </cell>
          <cell r="F9" t="str">
            <v>May</v>
          </cell>
          <cell r="H9">
            <v>0.93</v>
          </cell>
        </row>
        <row r="10">
          <cell r="B10">
            <v>1.24E-2</v>
          </cell>
          <cell r="C10">
            <v>1.37E-2</v>
          </cell>
          <cell r="D10">
            <v>1.2999999999999999E-2</v>
          </cell>
          <cell r="F10" t="str">
            <v>June</v>
          </cell>
          <cell r="H10">
            <v>0.89</v>
          </cell>
        </row>
        <row r="11">
          <cell r="B11">
            <v>3.1800000000000002E-2</v>
          </cell>
          <cell r="C11">
            <v>4.3900000000000002E-2</v>
          </cell>
          <cell r="D11">
            <v>3.7100000000000001E-2</v>
          </cell>
          <cell r="F11" t="str">
            <v>July</v>
          </cell>
          <cell r="H11">
            <v>0.88</v>
          </cell>
        </row>
        <row r="12">
          <cell r="B12">
            <v>5.96E-2</v>
          </cell>
          <cell r="C12">
            <v>6.1499999999999999E-2</v>
          </cell>
          <cell r="D12">
            <v>6.0400000000000002E-2</v>
          </cell>
          <cell r="F12" t="str">
            <v>August</v>
          </cell>
          <cell r="H12">
            <v>0.89</v>
          </cell>
        </row>
        <row r="13">
          <cell r="B13">
            <v>6.13E-2</v>
          </cell>
          <cell r="C13">
            <v>6.4799999999999996E-2</v>
          </cell>
          <cell r="D13">
            <v>6.2899999999999998E-2</v>
          </cell>
          <cell r="F13" t="str">
            <v>September</v>
          </cell>
          <cell r="H13">
            <v>0.88</v>
          </cell>
        </row>
        <row r="14">
          <cell r="B14">
            <v>6.5699999999999995E-2</v>
          </cell>
          <cell r="C14">
            <v>5.8999999999999997E-2</v>
          </cell>
          <cell r="D14">
            <v>6.2700000000000006E-2</v>
          </cell>
          <cell r="F14" t="str">
            <v>October</v>
          </cell>
          <cell r="H14">
            <v>0.97</v>
          </cell>
        </row>
        <row r="15">
          <cell r="B15">
            <v>6.9800000000000001E-2</v>
          </cell>
          <cell r="C15">
            <v>6.0199999999999997E-2</v>
          </cell>
          <cell r="D15">
            <v>6.5600000000000006E-2</v>
          </cell>
          <cell r="F15" t="str">
            <v>November</v>
          </cell>
          <cell r="H15">
            <v>1.07</v>
          </cell>
        </row>
        <row r="16">
          <cell r="B16">
            <v>7.1599999999999997E-2</v>
          </cell>
          <cell r="C16">
            <v>6.3600000000000004E-2</v>
          </cell>
          <cell r="D16">
            <v>6.8099999999999994E-2</v>
          </cell>
          <cell r="F16" t="str">
            <v>December</v>
          </cell>
          <cell r="H16">
            <v>1.03</v>
          </cell>
        </row>
        <row r="17">
          <cell r="B17">
            <v>6.9800000000000001E-2</v>
          </cell>
          <cell r="C17">
            <v>6.7299999999999999E-2</v>
          </cell>
          <cell r="D17">
            <v>6.8699999999999997E-2</v>
          </cell>
        </row>
        <row r="18">
          <cell r="B18">
            <v>6.7699999999999996E-2</v>
          </cell>
          <cell r="C18">
            <v>6.9699999999999998E-2</v>
          </cell>
          <cell r="D18">
            <v>6.8599999999999994E-2</v>
          </cell>
        </row>
        <row r="19">
          <cell r="B19">
            <v>7.0999999999999994E-2</v>
          </cell>
          <cell r="C19">
            <v>7.0300000000000001E-2</v>
          </cell>
          <cell r="D19">
            <v>7.0699999999999999E-2</v>
          </cell>
        </row>
        <row r="20">
          <cell r="B20">
            <v>7.6799999999999993E-2</v>
          </cell>
          <cell r="C20">
            <v>7.1199999999999999E-2</v>
          </cell>
          <cell r="D20">
            <v>7.4300000000000005E-2</v>
          </cell>
        </row>
        <row r="21">
          <cell r="B21">
            <v>7.8700000000000006E-2</v>
          </cell>
          <cell r="C21">
            <v>7.0099999999999996E-2</v>
          </cell>
          <cell r="D21">
            <v>7.4899999999999994E-2</v>
          </cell>
        </row>
        <row r="22">
          <cell r="B22">
            <v>7.1999999999999995E-2</v>
          </cell>
          <cell r="C22">
            <v>7.2499999999999995E-2</v>
          </cell>
          <cell r="D22">
            <v>7.22E-2</v>
          </cell>
        </row>
        <row r="23">
          <cell r="B23">
            <v>5.0200000000000002E-2</v>
          </cell>
          <cell r="C23">
            <v>6.0600000000000001E-2</v>
          </cell>
          <cell r="D23">
            <v>5.4699999999999999E-2</v>
          </cell>
        </row>
        <row r="24">
          <cell r="B24">
            <v>4.02E-2</v>
          </cell>
          <cell r="C24">
            <v>4.2099999999999999E-2</v>
          </cell>
          <cell r="D24">
            <v>4.1099999999999998E-2</v>
          </cell>
        </row>
        <row r="25">
          <cell r="B25">
            <v>2.9399999999999999E-2</v>
          </cell>
          <cell r="C25">
            <v>3.2099999999999997E-2</v>
          </cell>
          <cell r="D25">
            <v>3.0599999999999999E-2</v>
          </cell>
        </row>
        <row r="26">
          <cell r="B26">
            <v>2.2800000000000001E-2</v>
          </cell>
          <cell r="C26">
            <v>2.6499999999999999E-2</v>
          </cell>
          <cell r="D26">
            <v>2.4400000000000002E-2</v>
          </cell>
        </row>
        <row r="27">
          <cell r="B27">
            <v>1.7299999999999999E-2</v>
          </cell>
          <cell r="C27">
            <v>1.84E-2</v>
          </cell>
          <cell r="D27">
            <v>1.78E-2</v>
          </cell>
        </row>
        <row r="28">
          <cell r="B28">
            <v>1.15E-2</v>
          </cell>
          <cell r="C28">
            <v>1.06E-2</v>
          </cell>
          <cell r="D28">
            <v>1.11E-2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8.0000000000000002E-3</v>
          </cell>
          <cell r="D5">
            <v>7.1000000000000004E-3</v>
          </cell>
          <cell r="F5" t="str">
            <v>January</v>
          </cell>
          <cell r="H5">
            <v>0.97</v>
          </cell>
        </row>
        <row r="6">
          <cell r="B6">
            <v>3.8E-3</v>
          </cell>
          <cell r="C6">
            <v>4.7999999999999996E-3</v>
          </cell>
          <cell r="D6">
            <v>4.3E-3</v>
          </cell>
          <cell r="F6" t="str">
            <v>February</v>
          </cell>
          <cell r="H6">
            <v>1.06</v>
          </cell>
        </row>
        <row r="7">
          <cell r="B7">
            <v>2.8E-3</v>
          </cell>
          <cell r="C7">
            <v>3.2000000000000002E-3</v>
          </cell>
          <cell r="D7">
            <v>3.0000000000000001E-3</v>
          </cell>
          <cell r="F7" t="str">
            <v>March</v>
          </cell>
          <cell r="H7">
            <v>1.05</v>
          </cell>
        </row>
        <row r="8">
          <cell r="B8">
            <v>3.0999999999999999E-3</v>
          </cell>
          <cell r="C8">
            <v>2.3E-3</v>
          </cell>
          <cell r="D8">
            <v>2.7000000000000001E-3</v>
          </cell>
          <cell r="F8" t="str">
            <v>April</v>
          </cell>
          <cell r="H8">
            <v>1.03</v>
          </cell>
        </row>
        <row r="9">
          <cell r="B9">
            <v>5.3E-3</v>
          </cell>
          <cell r="C9">
            <v>2.7000000000000001E-3</v>
          </cell>
          <cell r="D9">
            <v>4.0000000000000001E-3</v>
          </cell>
          <cell r="F9" t="str">
            <v>May</v>
          </cell>
          <cell r="H9">
            <v>1</v>
          </cell>
        </row>
        <row r="10">
          <cell r="B10">
            <v>1.47E-2</v>
          </cell>
          <cell r="C10">
            <v>5.5999999999999999E-3</v>
          </cell>
          <cell r="D10">
            <v>0.01</v>
          </cell>
          <cell r="F10" t="str">
            <v>June</v>
          </cell>
          <cell r="H10">
            <v>0.96</v>
          </cell>
        </row>
        <row r="11">
          <cell r="B11">
            <v>3.4700000000000002E-2</v>
          </cell>
          <cell r="C11">
            <v>1.5900000000000001E-2</v>
          </cell>
          <cell r="D11">
            <v>2.5000000000000001E-2</v>
          </cell>
          <cell r="F11" t="str">
            <v>July</v>
          </cell>
          <cell r="H11">
            <v>0.93</v>
          </cell>
        </row>
        <row r="12">
          <cell r="B12">
            <v>5.4399999999999997E-2</v>
          </cell>
          <cell r="C12">
            <v>3.2000000000000001E-2</v>
          </cell>
          <cell r="D12">
            <v>4.2799999999999998E-2</v>
          </cell>
          <cell r="F12" t="str">
            <v>August</v>
          </cell>
          <cell r="H12">
            <v>0.99</v>
          </cell>
        </row>
        <row r="13">
          <cell r="B13">
            <v>5.8500000000000003E-2</v>
          </cell>
          <cell r="C13">
            <v>3.5099999999999999E-2</v>
          </cell>
          <cell r="D13">
            <v>4.6300000000000001E-2</v>
          </cell>
          <cell r="F13" t="str">
            <v>September</v>
          </cell>
          <cell r="H13">
            <v>1.01</v>
          </cell>
        </row>
        <row r="14">
          <cell r="B14">
            <v>6.5600000000000006E-2</v>
          </cell>
          <cell r="C14">
            <v>4.7199999999999999E-2</v>
          </cell>
          <cell r="D14">
            <v>5.6000000000000001E-2</v>
          </cell>
          <cell r="F14" t="str">
            <v>October</v>
          </cell>
          <cell r="H14">
            <v>1.01</v>
          </cell>
        </row>
        <row r="15">
          <cell r="B15">
            <v>6.59E-2</v>
          </cell>
          <cell r="C15">
            <v>5.4300000000000001E-2</v>
          </cell>
          <cell r="D15">
            <v>5.9900000000000002E-2</v>
          </cell>
          <cell r="F15" t="str">
            <v>November</v>
          </cell>
          <cell r="H15">
            <v>1</v>
          </cell>
        </row>
        <row r="16">
          <cell r="B16">
            <v>6.6900000000000001E-2</v>
          </cell>
          <cell r="C16">
            <v>6.2100000000000002E-2</v>
          </cell>
          <cell r="D16">
            <v>6.4399999999999999E-2</v>
          </cell>
          <cell r="F16" t="str">
            <v>December</v>
          </cell>
          <cell r="H16">
            <v>1.02</v>
          </cell>
        </row>
        <row r="17">
          <cell r="B17">
            <v>6.7900000000000002E-2</v>
          </cell>
          <cell r="C17">
            <v>6.7199999999999996E-2</v>
          </cell>
          <cell r="D17">
            <v>6.7599999999999993E-2</v>
          </cell>
        </row>
        <row r="18">
          <cell r="B18">
            <v>6.6199999999999995E-2</v>
          </cell>
          <cell r="C18">
            <v>6.9400000000000003E-2</v>
          </cell>
          <cell r="D18">
            <v>6.7900000000000002E-2</v>
          </cell>
        </row>
        <row r="19">
          <cell r="B19">
            <v>6.9000000000000006E-2</v>
          </cell>
          <cell r="C19">
            <v>7.2300000000000003E-2</v>
          </cell>
          <cell r="D19">
            <v>7.0699999999999999E-2</v>
          </cell>
        </row>
        <row r="20">
          <cell r="B20">
            <v>6.4299999999999996E-2</v>
          </cell>
          <cell r="C20">
            <v>7.2400000000000006E-2</v>
          </cell>
          <cell r="D20">
            <v>6.8500000000000005E-2</v>
          </cell>
        </row>
        <row r="21">
          <cell r="B21">
            <v>6.6100000000000006E-2</v>
          </cell>
          <cell r="C21">
            <v>7.8700000000000006E-2</v>
          </cell>
          <cell r="D21">
            <v>7.2700000000000001E-2</v>
          </cell>
        </row>
        <row r="22">
          <cell r="B22">
            <v>6.6199999999999995E-2</v>
          </cell>
          <cell r="C22">
            <v>8.4599999999999995E-2</v>
          </cell>
          <cell r="D22">
            <v>7.5800000000000006E-2</v>
          </cell>
        </row>
        <row r="23">
          <cell r="B23">
            <v>6.3100000000000003E-2</v>
          </cell>
          <cell r="C23">
            <v>8.09E-2</v>
          </cell>
          <cell r="D23">
            <v>7.2300000000000003E-2</v>
          </cell>
        </row>
        <row r="24">
          <cell r="B24">
            <v>5.4199999999999998E-2</v>
          </cell>
          <cell r="C24">
            <v>6.59E-2</v>
          </cell>
          <cell r="D24">
            <v>6.0299999999999999E-2</v>
          </cell>
        </row>
        <row r="25">
          <cell r="B25">
            <v>4.2299999999999997E-2</v>
          </cell>
          <cell r="C25">
            <v>5.28E-2</v>
          </cell>
          <cell r="D25">
            <v>4.7699999999999999E-2</v>
          </cell>
        </row>
        <row r="26">
          <cell r="B26">
            <v>3.04E-2</v>
          </cell>
          <cell r="C26">
            <v>4.0399999999999998E-2</v>
          </cell>
          <cell r="D26">
            <v>3.5499999999999997E-2</v>
          </cell>
        </row>
        <row r="27">
          <cell r="B27">
            <v>1.7999999999999999E-2</v>
          </cell>
          <cell r="C27">
            <v>2.6599999999999999E-2</v>
          </cell>
          <cell r="D27">
            <v>2.24E-2</v>
          </cell>
        </row>
        <row r="28">
          <cell r="B28">
            <v>1.06E-2</v>
          </cell>
          <cell r="C28">
            <v>1.5599999999999999E-2</v>
          </cell>
          <cell r="D28">
            <v>1.32E-2</v>
          </cell>
        </row>
      </sheetData>
      <sheetData sheetId="1"/>
      <sheetData sheetId="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5.7999999999999996E-3</v>
          </cell>
          <cell r="C5">
            <v>4.4999999999999997E-3</v>
          </cell>
          <cell r="D5">
            <v>5.1999999999999998E-3</v>
          </cell>
          <cell r="F5" t="str">
            <v>January</v>
          </cell>
          <cell r="H5">
            <v>1.01</v>
          </cell>
        </row>
        <row r="6">
          <cell r="B6">
            <v>3.7000000000000002E-3</v>
          </cell>
          <cell r="C6">
            <v>3.0000000000000001E-3</v>
          </cell>
          <cell r="D6">
            <v>3.3999999999999998E-3</v>
          </cell>
          <cell r="F6" t="str">
            <v>February</v>
          </cell>
          <cell r="H6">
            <v>1.07</v>
          </cell>
        </row>
        <row r="7">
          <cell r="B7">
            <v>2.7000000000000001E-3</v>
          </cell>
          <cell r="C7">
            <v>2.3999999999999998E-3</v>
          </cell>
          <cell r="D7">
            <v>2.5000000000000001E-3</v>
          </cell>
          <cell r="F7" t="str">
            <v>March</v>
          </cell>
          <cell r="H7">
            <v>1.1000000000000001</v>
          </cell>
        </row>
        <row r="8">
          <cell r="B8">
            <v>2E-3</v>
          </cell>
          <cell r="C8">
            <v>2.3999999999999998E-3</v>
          </cell>
          <cell r="D8">
            <v>2.2000000000000001E-3</v>
          </cell>
          <cell r="F8" t="str">
            <v>April</v>
          </cell>
          <cell r="H8">
            <v>1</v>
          </cell>
        </row>
        <row r="9">
          <cell r="B9">
            <v>2.5999999999999999E-3</v>
          </cell>
          <cell r="C9">
            <v>4.1999999999999997E-3</v>
          </cell>
          <cell r="D9">
            <v>3.3999999999999998E-3</v>
          </cell>
          <cell r="F9" t="str">
            <v>May</v>
          </cell>
          <cell r="H9">
            <v>0.96</v>
          </cell>
        </row>
        <row r="10">
          <cell r="B10">
            <v>5.4000000000000003E-3</v>
          </cell>
          <cell r="C10">
            <v>1.17E-2</v>
          </cell>
          <cell r="D10">
            <v>8.3000000000000001E-3</v>
          </cell>
          <cell r="F10" t="str">
            <v>June</v>
          </cell>
          <cell r="H10">
            <v>0.93</v>
          </cell>
        </row>
        <row r="11">
          <cell r="B11">
            <v>1.9099999999999999E-2</v>
          </cell>
          <cell r="C11">
            <v>4.0599999999999997E-2</v>
          </cell>
          <cell r="D11">
            <v>2.9000000000000001E-2</v>
          </cell>
          <cell r="F11" t="str">
            <v>July</v>
          </cell>
          <cell r="H11">
            <v>0.92</v>
          </cell>
        </row>
        <row r="12">
          <cell r="B12">
            <v>4.8599999999999997E-2</v>
          </cell>
          <cell r="C12">
            <v>6.7000000000000004E-2</v>
          </cell>
          <cell r="D12">
            <v>5.7000000000000002E-2</v>
          </cell>
          <cell r="F12" t="str">
            <v>August</v>
          </cell>
          <cell r="H12">
            <v>0.94</v>
          </cell>
        </row>
        <row r="13">
          <cell r="B13">
            <v>5.1799999999999999E-2</v>
          </cell>
          <cell r="C13">
            <v>7.2700000000000001E-2</v>
          </cell>
          <cell r="D13">
            <v>6.1400000000000003E-2</v>
          </cell>
          <cell r="F13" t="str">
            <v>September</v>
          </cell>
          <cell r="H13">
            <v>0.81</v>
          </cell>
        </row>
        <row r="14">
          <cell r="B14">
            <v>5.9400000000000001E-2</v>
          </cell>
          <cell r="C14">
            <v>6.5299999999999997E-2</v>
          </cell>
          <cell r="D14">
            <v>6.2100000000000002E-2</v>
          </cell>
          <cell r="F14" t="str">
            <v>October</v>
          </cell>
          <cell r="H14">
            <v>1.05</v>
          </cell>
        </row>
        <row r="15">
          <cell r="B15">
            <v>6.6299999999999998E-2</v>
          </cell>
          <cell r="C15">
            <v>6.5100000000000005E-2</v>
          </cell>
          <cell r="D15">
            <v>6.5799999999999997E-2</v>
          </cell>
          <cell r="F15" t="str">
            <v>November</v>
          </cell>
          <cell r="H15">
            <v>1.0900000000000001</v>
          </cell>
        </row>
        <row r="16">
          <cell r="B16">
            <v>7.1099999999999997E-2</v>
          </cell>
          <cell r="C16">
            <v>6.9699999999999998E-2</v>
          </cell>
          <cell r="D16">
            <v>7.0499999999999993E-2</v>
          </cell>
          <cell r="F16" t="str">
            <v>December</v>
          </cell>
          <cell r="H16">
            <v>1.07</v>
          </cell>
        </row>
        <row r="17">
          <cell r="B17">
            <v>7.2800000000000004E-2</v>
          </cell>
          <cell r="C17">
            <v>7.1900000000000006E-2</v>
          </cell>
          <cell r="D17">
            <v>7.2400000000000006E-2</v>
          </cell>
        </row>
        <row r="18">
          <cell r="B18">
            <v>7.3099999999999998E-2</v>
          </cell>
          <cell r="C18">
            <v>7.2599999999999998E-2</v>
          </cell>
          <cell r="D18">
            <v>7.2800000000000004E-2</v>
          </cell>
        </row>
        <row r="19">
          <cell r="B19">
            <v>7.7100000000000002E-2</v>
          </cell>
          <cell r="C19">
            <v>7.4700000000000003E-2</v>
          </cell>
          <cell r="D19">
            <v>7.5999999999999998E-2</v>
          </cell>
        </row>
        <row r="20">
          <cell r="B20">
            <v>8.3500000000000005E-2</v>
          </cell>
          <cell r="C20">
            <v>7.3300000000000004E-2</v>
          </cell>
          <cell r="D20">
            <v>7.8799999999999995E-2</v>
          </cell>
        </row>
        <row r="21">
          <cell r="B21">
            <v>8.8599999999999998E-2</v>
          </cell>
          <cell r="C21">
            <v>6.93E-2</v>
          </cell>
          <cell r="D21">
            <v>7.9699999999999993E-2</v>
          </cell>
        </row>
        <row r="22">
          <cell r="B22">
            <v>7.9100000000000004E-2</v>
          </cell>
          <cell r="C22">
            <v>6.6600000000000006E-2</v>
          </cell>
          <cell r="D22">
            <v>7.3400000000000007E-2</v>
          </cell>
        </row>
        <row r="23">
          <cell r="B23">
            <v>5.6800000000000003E-2</v>
          </cell>
          <cell r="C23">
            <v>5.33E-2</v>
          </cell>
          <cell r="D23">
            <v>5.5199999999999999E-2</v>
          </cell>
        </row>
        <row r="24">
          <cell r="B24">
            <v>4.3499999999999997E-2</v>
          </cell>
          <cell r="C24">
            <v>3.7400000000000003E-2</v>
          </cell>
          <cell r="D24">
            <v>4.07E-2</v>
          </cell>
        </row>
        <row r="25">
          <cell r="B25">
            <v>3.0499999999999999E-2</v>
          </cell>
          <cell r="C25">
            <v>2.8299999999999999E-2</v>
          </cell>
          <cell r="D25">
            <v>2.9499999999999998E-2</v>
          </cell>
        </row>
        <row r="26">
          <cell r="B26">
            <v>2.3300000000000001E-2</v>
          </cell>
          <cell r="C26">
            <v>2.1899999999999999E-2</v>
          </cell>
          <cell r="D26">
            <v>2.2599999999999999E-2</v>
          </cell>
        </row>
        <row r="27">
          <cell r="B27">
            <v>1.9900000000000001E-2</v>
          </cell>
          <cell r="C27">
            <v>1.46E-2</v>
          </cell>
          <cell r="D27">
            <v>1.7399999999999999E-2</v>
          </cell>
        </row>
        <row r="28">
          <cell r="B28">
            <v>1.32E-2</v>
          </cell>
          <cell r="C28">
            <v>7.4000000000000003E-3</v>
          </cell>
          <cell r="D28">
            <v>1.0500000000000001E-2</v>
          </cell>
        </row>
      </sheetData>
      <sheetData sheetId="1">
        <row r="1">
          <cell r="C1">
            <v>5.7999999999999996E-3</v>
          </cell>
          <cell r="D1">
            <v>4.4999999999999997E-3</v>
          </cell>
          <cell r="E1">
            <v>5.1999999999999998E-3</v>
          </cell>
        </row>
        <row r="2">
          <cell r="C2">
            <v>3.7000000000000002E-3</v>
          </cell>
          <cell r="D2">
            <v>3.0000000000000001E-3</v>
          </cell>
          <cell r="E2">
            <v>3.3999999999999998E-3</v>
          </cell>
        </row>
        <row r="3">
          <cell r="C3">
            <v>2.7000000000000001E-3</v>
          </cell>
          <cell r="D3">
            <v>2.3999999999999998E-3</v>
          </cell>
          <cell r="E3">
            <v>2.5000000000000001E-3</v>
          </cell>
        </row>
        <row r="4">
          <cell r="C4">
            <v>2E-3</v>
          </cell>
          <cell r="D4">
            <v>2.3999999999999998E-3</v>
          </cell>
          <cell r="E4">
            <v>2.2000000000000001E-3</v>
          </cell>
        </row>
        <row r="5">
          <cell r="C5">
            <v>2.5999999999999999E-3</v>
          </cell>
          <cell r="D5">
            <v>4.1999999999999997E-3</v>
          </cell>
          <cell r="E5">
            <v>3.3999999999999998E-3</v>
          </cell>
        </row>
        <row r="6">
          <cell r="C6">
            <v>5.4000000000000003E-3</v>
          </cell>
          <cell r="D6">
            <v>1.17E-2</v>
          </cell>
          <cell r="E6">
            <v>8.3000000000000001E-3</v>
          </cell>
        </row>
        <row r="7">
          <cell r="C7">
            <v>1.9099999999999999E-2</v>
          </cell>
          <cell r="D7">
            <v>4.0599999999999997E-2</v>
          </cell>
          <cell r="E7">
            <v>2.9000000000000001E-2</v>
          </cell>
        </row>
        <row r="8">
          <cell r="C8">
            <v>4.8599999999999997E-2</v>
          </cell>
          <cell r="D8">
            <v>6.7000000000000004E-2</v>
          </cell>
          <cell r="E8">
            <v>5.7000000000000002E-2</v>
          </cell>
        </row>
        <row r="9">
          <cell r="C9">
            <v>5.1799999999999999E-2</v>
          </cell>
          <cell r="D9">
            <v>7.2700000000000001E-2</v>
          </cell>
          <cell r="E9">
            <v>6.1400000000000003E-2</v>
          </cell>
        </row>
        <row r="10">
          <cell r="C10">
            <v>5.9400000000000001E-2</v>
          </cell>
          <cell r="D10">
            <v>6.5299999999999997E-2</v>
          </cell>
          <cell r="E10">
            <v>6.2100000000000002E-2</v>
          </cell>
        </row>
        <row r="11">
          <cell r="C11">
            <v>6.6299999999999998E-2</v>
          </cell>
          <cell r="D11">
            <v>6.5100000000000005E-2</v>
          </cell>
          <cell r="E11">
            <v>6.5799999999999997E-2</v>
          </cell>
        </row>
        <row r="12">
          <cell r="C12">
            <v>7.1099999999999997E-2</v>
          </cell>
          <cell r="D12">
            <v>6.9699999999999998E-2</v>
          </cell>
          <cell r="E12">
            <v>7.0499999999999993E-2</v>
          </cell>
        </row>
        <row r="13">
          <cell r="C13">
            <v>7.2800000000000004E-2</v>
          </cell>
          <cell r="D13">
            <v>7.1900000000000006E-2</v>
          </cell>
          <cell r="E13">
            <v>7.2400000000000006E-2</v>
          </cell>
        </row>
        <row r="14">
          <cell r="C14">
            <v>7.3099999999999998E-2</v>
          </cell>
          <cell r="D14">
            <v>7.2599999999999998E-2</v>
          </cell>
          <cell r="E14">
            <v>7.2800000000000004E-2</v>
          </cell>
        </row>
        <row r="15">
          <cell r="C15">
            <v>7.7100000000000002E-2</v>
          </cell>
          <cell r="D15">
            <v>7.4700000000000003E-2</v>
          </cell>
          <cell r="E15">
            <v>7.5999999999999998E-2</v>
          </cell>
        </row>
        <row r="16">
          <cell r="C16">
            <v>8.3500000000000005E-2</v>
          </cell>
          <cell r="D16">
            <v>7.3300000000000004E-2</v>
          </cell>
          <cell r="E16">
            <v>7.8799999999999995E-2</v>
          </cell>
        </row>
        <row r="17">
          <cell r="C17">
            <v>8.8599999999999998E-2</v>
          </cell>
          <cell r="D17">
            <v>6.93E-2</v>
          </cell>
          <cell r="E17">
            <v>7.9699999999999993E-2</v>
          </cell>
        </row>
        <row r="18">
          <cell r="C18">
            <v>7.9100000000000004E-2</v>
          </cell>
          <cell r="D18">
            <v>6.6600000000000006E-2</v>
          </cell>
          <cell r="E18">
            <v>7.3400000000000007E-2</v>
          </cell>
        </row>
        <row r="19">
          <cell r="C19">
            <v>5.6800000000000003E-2</v>
          </cell>
          <cell r="D19">
            <v>5.33E-2</v>
          </cell>
          <cell r="E19">
            <v>5.5199999999999999E-2</v>
          </cell>
        </row>
        <row r="20">
          <cell r="C20">
            <v>4.3499999999999997E-2</v>
          </cell>
          <cell r="D20">
            <v>3.7400000000000003E-2</v>
          </cell>
          <cell r="E20">
            <v>4.07E-2</v>
          </cell>
        </row>
        <row r="21">
          <cell r="C21">
            <v>3.0499999999999999E-2</v>
          </cell>
          <cell r="D21">
            <v>2.8299999999999999E-2</v>
          </cell>
          <cell r="E21">
            <v>2.9499999999999998E-2</v>
          </cell>
        </row>
        <row r="22">
          <cell r="C22">
            <v>2.3300000000000001E-2</v>
          </cell>
          <cell r="D22">
            <v>2.1899999999999999E-2</v>
          </cell>
          <cell r="E22">
            <v>2.2599999999999999E-2</v>
          </cell>
        </row>
        <row r="23">
          <cell r="C23">
            <v>1.9900000000000001E-2</v>
          </cell>
          <cell r="D23">
            <v>1.46E-2</v>
          </cell>
          <cell r="E23">
            <v>1.7399999999999999E-2</v>
          </cell>
        </row>
        <row r="24">
          <cell r="C24">
            <v>1.32E-2</v>
          </cell>
          <cell r="D24">
            <v>7.4000000000000003E-3</v>
          </cell>
          <cell r="E24">
            <v>1.0500000000000001E-2</v>
          </cell>
        </row>
      </sheetData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4.7999999999999996E-3</v>
          </cell>
          <cell r="D5">
            <v>5.4999999999999997E-3</v>
          </cell>
          <cell r="F5" t="str">
            <v>January</v>
          </cell>
          <cell r="H5">
            <v>1.05</v>
          </cell>
        </row>
        <row r="6">
          <cell r="B6">
            <v>3.7000000000000002E-3</v>
          </cell>
          <cell r="C6">
            <v>3.3999999999999998E-3</v>
          </cell>
          <cell r="D6">
            <v>3.5000000000000001E-3</v>
          </cell>
          <cell r="F6" t="str">
            <v>February</v>
          </cell>
          <cell r="H6">
            <v>1.1200000000000001</v>
          </cell>
        </row>
        <row r="7">
          <cell r="B7">
            <v>2.8E-3</v>
          </cell>
          <cell r="C7">
            <v>2.5999999999999999E-3</v>
          </cell>
          <cell r="D7">
            <v>2.7000000000000001E-3</v>
          </cell>
          <cell r="F7" t="str">
            <v>March</v>
          </cell>
          <cell r="H7">
            <v>1.18</v>
          </cell>
        </row>
        <row r="8">
          <cell r="B8">
            <v>1.9E-3</v>
          </cell>
          <cell r="C8">
            <v>2.5999999999999999E-3</v>
          </cell>
          <cell r="D8">
            <v>2.2000000000000001E-3</v>
          </cell>
          <cell r="F8" t="str">
            <v>April</v>
          </cell>
          <cell r="H8">
            <v>1.08</v>
          </cell>
        </row>
        <row r="9">
          <cell r="B9">
            <v>8.9999999999999993E-3</v>
          </cell>
          <cell r="C9">
            <v>4.7000000000000002E-3</v>
          </cell>
          <cell r="D9">
            <v>6.7999999999999996E-3</v>
          </cell>
          <cell r="F9" t="str">
            <v>May</v>
          </cell>
          <cell r="H9">
            <v>0.9</v>
          </cell>
        </row>
        <row r="10">
          <cell r="B10">
            <v>5.8999999999999999E-3</v>
          </cell>
          <cell r="C10">
            <v>1.1900000000000001E-2</v>
          </cell>
          <cell r="D10">
            <v>8.8999999999999999E-3</v>
          </cell>
          <cell r="F10" t="str">
            <v>June</v>
          </cell>
          <cell r="H10">
            <v>0.84</v>
          </cell>
        </row>
        <row r="11">
          <cell r="B11">
            <v>1.8200000000000001E-2</v>
          </cell>
          <cell r="C11">
            <v>3.95E-2</v>
          </cell>
          <cell r="D11">
            <v>2.87E-2</v>
          </cell>
          <cell r="F11" t="str">
            <v>July</v>
          </cell>
          <cell r="H11">
            <v>0.78</v>
          </cell>
        </row>
        <row r="12">
          <cell r="B12">
            <v>4.82E-2</v>
          </cell>
          <cell r="C12">
            <v>6.5100000000000005E-2</v>
          </cell>
          <cell r="D12">
            <v>5.6500000000000002E-2</v>
          </cell>
          <cell r="F12" t="str">
            <v>August</v>
          </cell>
          <cell r="H12">
            <v>0.99</v>
          </cell>
        </row>
        <row r="13">
          <cell r="B13">
            <v>5.1299999999999998E-2</v>
          </cell>
          <cell r="C13">
            <v>6.9699999999999998E-2</v>
          </cell>
          <cell r="D13">
            <v>6.0400000000000002E-2</v>
          </cell>
          <cell r="F13" t="str">
            <v>September</v>
          </cell>
          <cell r="H13">
            <v>1</v>
          </cell>
        </row>
        <row r="14">
          <cell r="B14">
            <v>5.6099999999999997E-2</v>
          </cell>
          <cell r="C14">
            <v>6.4000000000000001E-2</v>
          </cell>
          <cell r="D14">
            <v>0.06</v>
          </cell>
          <cell r="F14" t="str">
            <v>October</v>
          </cell>
          <cell r="H14">
            <v>1.05</v>
          </cell>
        </row>
        <row r="15">
          <cell r="B15">
            <v>6.3799999999999996E-2</v>
          </cell>
          <cell r="C15">
            <v>6.4500000000000002E-2</v>
          </cell>
          <cell r="D15">
            <v>6.4199999999999993E-2</v>
          </cell>
          <cell r="F15" t="str">
            <v>November</v>
          </cell>
          <cell r="H15">
            <v>1</v>
          </cell>
        </row>
        <row r="16">
          <cell r="B16">
            <v>6.7699999999999996E-2</v>
          </cell>
          <cell r="C16">
            <v>6.8199999999999997E-2</v>
          </cell>
          <cell r="D16">
            <v>6.7900000000000002E-2</v>
          </cell>
          <cell r="F16" t="str">
            <v>December</v>
          </cell>
          <cell r="H16">
            <v>1.02</v>
          </cell>
        </row>
        <row r="17">
          <cell r="B17">
            <v>7.0900000000000005E-2</v>
          </cell>
          <cell r="C17">
            <v>7.22E-2</v>
          </cell>
          <cell r="D17">
            <v>7.1499999999999994E-2</v>
          </cell>
        </row>
        <row r="18">
          <cell r="B18">
            <v>7.0999999999999994E-2</v>
          </cell>
          <cell r="C18">
            <v>7.2900000000000006E-2</v>
          </cell>
          <cell r="D18">
            <v>7.1900000000000006E-2</v>
          </cell>
        </row>
        <row r="19">
          <cell r="B19">
            <v>7.5399999999999995E-2</v>
          </cell>
          <cell r="C19">
            <v>7.5300000000000006E-2</v>
          </cell>
          <cell r="D19">
            <v>7.5399999999999995E-2</v>
          </cell>
        </row>
        <row r="20">
          <cell r="B20">
            <v>8.09E-2</v>
          </cell>
          <cell r="C20">
            <v>7.46E-2</v>
          </cell>
          <cell r="D20">
            <v>7.7799999999999994E-2</v>
          </cell>
        </row>
        <row r="21">
          <cell r="B21">
            <v>8.4500000000000006E-2</v>
          </cell>
          <cell r="C21">
            <v>6.93E-2</v>
          </cell>
          <cell r="D21">
            <v>7.6999999999999999E-2</v>
          </cell>
        </row>
        <row r="22">
          <cell r="B22">
            <v>7.7499999999999999E-2</v>
          </cell>
          <cell r="C22">
            <v>6.6600000000000006E-2</v>
          </cell>
          <cell r="D22">
            <v>7.2099999999999997E-2</v>
          </cell>
        </row>
        <row r="23">
          <cell r="B23">
            <v>5.6399999999999999E-2</v>
          </cell>
          <cell r="C23">
            <v>5.3499999999999999E-2</v>
          </cell>
          <cell r="D23">
            <v>5.5E-2</v>
          </cell>
        </row>
        <row r="24">
          <cell r="B24">
            <v>5.0099999999999999E-2</v>
          </cell>
          <cell r="C24">
            <v>3.8399999999999997E-2</v>
          </cell>
          <cell r="D24">
            <v>4.4299999999999999E-2</v>
          </cell>
        </row>
        <row r="25">
          <cell r="B25">
            <v>3.32E-2</v>
          </cell>
          <cell r="C25">
            <v>2.92E-2</v>
          </cell>
          <cell r="D25">
            <v>3.1199999999999999E-2</v>
          </cell>
        </row>
        <row r="26">
          <cell r="B26">
            <v>2.8299999999999999E-2</v>
          </cell>
          <cell r="C26">
            <v>2.3300000000000001E-2</v>
          </cell>
          <cell r="D26">
            <v>2.58E-2</v>
          </cell>
        </row>
        <row r="27">
          <cell r="B27">
            <v>2.3E-2</v>
          </cell>
          <cell r="C27">
            <v>1.5699999999999999E-2</v>
          </cell>
          <cell r="D27">
            <v>1.9400000000000001E-2</v>
          </cell>
        </row>
        <row r="28">
          <cell r="B28">
            <v>1.43E-2</v>
          </cell>
          <cell r="C28">
            <v>7.9000000000000008E-3</v>
          </cell>
          <cell r="D28">
            <v>1.11E-2</v>
          </cell>
        </row>
      </sheetData>
      <sheetData sheetId="1"/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1.23E-2</v>
          </cell>
          <cell r="C5">
            <v>4.8999999999999998E-3</v>
          </cell>
          <cell r="D5">
            <v>8.5000000000000006E-3</v>
          </cell>
          <cell r="F5" t="str">
            <v>January</v>
          </cell>
        </row>
        <row r="6">
          <cell r="B6">
            <v>7.7999999999999996E-3</v>
          </cell>
          <cell r="C6">
            <v>3.2000000000000002E-3</v>
          </cell>
          <cell r="D6">
            <v>5.4999999999999997E-3</v>
          </cell>
          <cell r="F6" t="str">
            <v>February</v>
          </cell>
          <cell r="H6">
            <v>1.02</v>
          </cell>
        </row>
        <row r="7">
          <cell r="B7">
            <v>5.3E-3</v>
          </cell>
          <cell r="C7">
            <v>3.5999999999999999E-3</v>
          </cell>
          <cell r="D7">
            <v>4.4999999999999997E-3</v>
          </cell>
          <cell r="F7" t="str">
            <v>March</v>
          </cell>
          <cell r="H7">
            <v>1.06</v>
          </cell>
        </row>
        <row r="8">
          <cell r="B8">
            <v>4.3E-3</v>
          </cell>
          <cell r="C8">
            <v>6.8999999999999999E-3</v>
          </cell>
          <cell r="D8">
            <v>5.5999999999999999E-3</v>
          </cell>
          <cell r="F8" t="str">
            <v>April</v>
          </cell>
          <cell r="H8">
            <v>0.94</v>
          </cell>
        </row>
        <row r="9">
          <cell r="B9">
            <v>5.7000000000000002E-3</v>
          </cell>
          <cell r="C9">
            <v>1.7100000000000001E-2</v>
          </cell>
          <cell r="D9">
            <v>1.15E-2</v>
          </cell>
          <cell r="F9" t="str">
            <v>May</v>
          </cell>
          <cell r="H9">
            <v>0.95</v>
          </cell>
        </row>
        <row r="10">
          <cell r="B10">
            <v>1.1900000000000001E-2</v>
          </cell>
          <cell r="C10">
            <v>4.6699999999999998E-2</v>
          </cell>
          <cell r="D10">
            <v>2.9600000000000001E-2</v>
          </cell>
          <cell r="F10" t="str">
            <v>June</v>
          </cell>
        </row>
        <row r="11">
          <cell r="B11">
            <v>2.7099999999999999E-2</v>
          </cell>
          <cell r="C11">
            <v>7.8700000000000006E-2</v>
          </cell>
          <cell r="D11">
            <v>5.3199999999999997E-2</v>
          </cell>
          <cell r="F11" t="str">
            <v>July</v>
          </cell>
        </row>
        <row r="12">
          <cell r="B12">
            <v>4.6199999999999998E-2</v>
          </cell>
          <cell r="C12">
            <v>8.4900000000000003E-2</v>
          </cell>
          <cell r="D12">
            <v>6.5799999999999997E-2</v>
          </cell>
          <cell r="F12" t="str">
            <v>August</v>
          </cell>
        </row>
        <row r="13">
          <cell r="B13">
            <v>4.2599999999999999E-2</v>
          </cell>
          <cell r="C13">
            <v>7.1800000000000003E-2</v>
          </cell>
          <cell r="D13">
            <v>5.74E-2</v>
          </cell>
          <cell r="F13" t="str">
            <v>September</v>
          </cell>
        </row>
        <row r="14">
          <cell r="B14">
            <v>3.5700000000000003E-2</v>
          </cell>
          <cell r="C14">
            <v>6.2199999999999998E-2</v>
          </cell>
          <cell r="D14">
            <v>4.9099999999999998E-2</v>
          </cell>
          <cell r="F14" t="str">
            <v>October</v>
          </cell>
          <cell r="H14">
            <v>1.1000000000000001</v>
          </cell>
        </row>
        <row r="15">
          <cell r="B15">
            <v>3.9899999999999998E-2</v>
          </cell>
          <cell r="C15">
            <v>5.7799999999999997E-2</v>
          </cell>
          <cell r="D15">
            <v>4.8899999999999999E-2</v>
          </cell>
          <cell r="F15" t="str">
            <v>November</v>
          </cell>
          <cell r="H15">
            <v>1</v>
          </cell>
        </row>
        <row r="16">
          <cell r="B16">
            <v>4.7600000000000003E-2</v>
          </cell>
          <cell r="C16">
            <v>5.8000000000000003E-2</v>
          </cell>
          <cell r="D16">
            <v>5.2900000000000003E-2</v>
          </cell>
          <cell r="F16" t="str">
            <v>December</v>
          </cell>
          <cell r="H16">
            <v>0.99</v>
          </cell>
        </row>
        <row r="17">
          <cell r="B17">
            <v>5.5100000000000003E-2</v>
          </cell>
          <cell r="C17">
            <v>5.6399999999999999E-2</v>
          </cell>
          <cell r="D17">
            <v>5.57E-2</v>
          </cell>
        </row>
        <row r="18">
          <cell r="B18">
            <v>5.7200000000000001E-2</v>
          </cell>
          <cell r="C18">
            <v>5.3999999999999999E-2</v>
          </cell>
          <cell r="D18">
            <v>5.5599999999999997E-2</v>
          </cell>
        </row>
        <row r="19">
          <cell r="B19">
            <v>6.6100000000000006E-2</v>
          </cell>
          <cell r="C19">
            <v>5.6599999999999998E-2</v>
          </cell>
          <cell r="D19">
            <v>6.13E-2</v>
          </cell>
        </row>
        <row r="20">
          <cell r="B20">
            <v>7.8799999999999995E-2</v>
          </cell>
          <cell r="C20">
            <v>6.2199999999999998E-2</v>
          </cell>
          <cell r="D20">
            <v>7.0400000000000004E-2</v>
          </cell>
        </row>
        <row r="21">
          <cell r="B21">
            <v>8.9899999999999994E-2</v>
          </cell>
          <cell r="C21">
            <v>6.4100000000000004E-2</v>
          </cell>
          <cell r="D21">
            <v>7.6799999999999993E-2</v>
          </cell>
        </row>
        <row r="22">
          <cell r="B22">
            <v>9.06E-2</v>
          </cell>
          <cell r="C22">
            <v>6.5299999999999997E-2</v>
          </cell>
          <cell r="D22">
            <v>7.7799999999999994E-2</v>
          </cell>
        </row>
        <row r="23">
          <cell r="B23">
            <v>7.4099999999999999E-2</v>
          </cell>
          <cell r="C23">
            <v>4.6600000000000003E-2</v>
          </cell>
          <cell r="D23">
            <v>6.0199999999999997E-2</v>
          </cell>
        </row>
        <row r="24">
          <cell r="B24">
            <v>5.6599999999999998E-2</v>
          </cell>
          <cell r="C24">
            <v>3.32E-2</v>
          </cell>
          <cell r="D24">
            <v>4.4699999999999997E-2</v>
          </cell>
        </row>
        <row r="25">
          <cell r="B25">
            <v>4.7100000000000003E-2</v>
          </cell>
          <cell r="C25">
            <v>2.46E-2</v>
          </cell>
          <cell r="D25">
            <v>3.5700000000000003E-2</v>
          </cell>
        </row>
        <row r="26">
          <cell r="B26">
            <v>4.1099999999999998E-2</v>
          </cell>
          <cell r="C26">
            <v>1.95E-2</v>
          </cell>
          <cell r="D26">
            <v>3.0200000000000001E-2</v>
          </cell>
        </row>
        <row r="27">
          <cell r="B27">
            <v>3.3500000000000002E-2</v>
          </cell>
          <cell r="C27">
            <v>1.3599999999999999E-2</v>
          </cell>
          <cell r="D27">
            <v>2.3400000000000001E-2</v>
          </cell>
        </row>
        <row r="28">
          <cell r="B28">
            <v>2.3199999999999998E-2</v>
          </cell>
          <cell r="C28">
            <v>8.2000000000000007E-3</v>
          </cell>
          <cell r="D28">
            <v>1.5599999999999999E-2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6.4000000000000003E-3</v>
          </cell>
          <cell r="D5">
            <v>5.8999999999999999E-3</v>
          </cell>
          <cell r="F5" t="str">
            <v>January</v>
          </cell>
          <cell r="H5">
            <v>1.0983573265296198</v>
          </cell>
        </row>
        <row r="6">
          <cell r="B6">
            <v>3.5999999999999999E-3</v>
          </cell>
          <cell r="C6">
            <v>4.0000000000000001E-3</v>
          </cell>
          <cell r="D6">
            <v>3.8E-3</v>
          </cell>
          <cell r="F6" t="str">
            <v>February</v>
          </cell>
          <cell r="H6">
            <v>1.0675346740538825</v>
          </cell>
        </row>
        <row r="7">
          <cell r="B7">
            <v>3.0000000000000001E-3</v>
          </cell>
          <cell r="C7">
            <v>3.2000000000000002E-3</v>
          </cell>
          <cell r="D7">
            <v>3.0999999999999999E-3</v>
          </cell>
          <cell r="F7" t="str">
            <v>March</v>
          </cell>
          <cell r="H7">
            <v>1.0994900075226035</v>
          </cell>
        </row>
        <row r="8">
          <cell r="B8">
            <v>4.5999999999999999E-3</v>
          </cell>
          <cell r="C8">
            <v>2.8E-3</v>
          </cell>
          <cell r="D8">
            <v>3.5999999999999999E-3</v>
          </cell>
          <cell r="F8" t="str">
            <v>April</v>
          </cell>
          <cell r="H8">
            <v>0.98478031423316637</v>
          </cell>
        </row>
        <row r="9">
          <cell r="B9">
            <v>7.7000000000000002E-3</v>
          </cell>
          <cell r="C9">
            <v>4.1000000000000003E-3</v>
          </cell>
          <cell r="D9">
            <v>5.7999999999999996E-3</v>
          </cell>
          <cell r="F9" t="str">
            <v>May</v>
          </cell>
          <cell r="H9">
            <v>0.9577675887338285</v>
          </cell>
        </row>
        <row r="10">
          <cell r="B10">
            <v>2.0199999999999999E-2</v>
          </cell>
          <cell r="C10">
            <v>1.0999999999999999E-2</v>
          </cell>
          <cell r="D10">
            <v>1.54E-2</v>
          </cell>
          <cell r="F10" t="str">
            <v>June</v>
          </cell>
          <cell r="H10">
            <v>0.92783735158589642</v>
          </cell>
        </row>
        <row r="11">
          <cell r="B11">
            <v>5.2699999999999997E-2</v>
          </cell>
          <cell r="C11">
            <v>2.9600000000000001E-2</v>
          </cell>
          <cell r="D11">
            <v>4.0599999999999997E-2</v>
          </cell>
          <cell r="F11" t="str">
            <v>July</v>
          </cell>
          <cell r="H11">
            <v>0.89928006109612624</v>
          </cell>
        </row>
        <row r="12">
          <cell r="B12">
            <v>6.8699999999999997E-2</v>
          </cell>
          <cell r="C12">
            <v>4.5699999999999998E-2</v>
          </cell>
          <cell r="D12">
            <v>5.6599999999999998E-2</v>
          </cell>
          <cell r="F12" t="str">
            <v>August</v>
          </cell>
          <cell r="H12">
            <v>0.9416011418339707</v>
          </cell>
        </row>
        <row r="13">
          <cell r="B13">
            <v>5.8500000000000003E-2</v>
          </cell>
          <cell r="C13">
            <v>4.9099999999999998E-2</v>
          </cell>
          <cell r="D13">
            <v>5.3600000000000002E-2</v>
          </cell>
          <cell r="F13" t="str">
            <v>September</v>
          </cell>
          <cell r="H13">
            <v>0.91448544533527065</v>
          </cell>
        </row>
        <row r="14">
          <cell r="B14">
            <v>5.9700000000000003E-2</v>
          </cell>
          <cell r="C14">
            <v>5.4199999999999998E-2</v>
          </cell>
          <cell r="D14">
            <v>5.6800000000000003E-2</v>
          </cell>
          <cell r="F14" t="str">
            <v>October</v>
          </cell>
          <cell r="H14">
            <v>1.013646517721023</v>
          </cell>
        </row>
        <row r="15">
          <cell r="B15">
            <v>6.3399999999999998E-2</v>
          </cell>
          <cell r="C15">
            <v>6.1499999999999999E-2</v>
          </cell>
          <cell r="D15">
            <v>6.2399999999999997E-2</v>
          </cell>
          <cell r="F15" t="str">
            <v>November</v>
          </cell>
          <cell r="H15">
            <v>1.0421008372114309</v>
          </cell>
        </row>
        <row r="16">
          <cell r="B16">
            <v>6.6500000000000004E-2</v>
          </cell>
          <cell r="C16">
            <v>7.0000000000000007E-2</v>
          </cell>
          <cell r="D16">
            <v>6.83E-2</v>
          </cell>
          <cell r="F16" t="str">
            <v>December</v>
          </cell>
          <cell r="H16">
            <v>1.0531187341431811</v>
          </cell>
        </row>
        <row r="17">
          <cell r="B17">
            <v>7.0599999999999996E-2</v>
          </cell>
          <cell r="C17">
            <v>7.6100000000000001E-2</v>
          </cell>
          <cell r="D17">
            <v>7.3499999999999996E-2</v>
          </cell>
        </row>
        <row r="18">
          <cell r="B18">
            <v>7.0999999999999994E-2</v>
          </cell>
          <cell r="C18">
            <v>7.4999999999999997E-2</v>
          </cell>
          <cell r="D18">
            <v>7.3099999999999998E-2</v>
          </cell>
        </row>
        <row r="19">
          <cell r="B19">
            <v>7.0000000000000007E-2</v>
          </cell>
          <cell r="C19">
            <v>7.51E-2</v>
          </cell>
          <cell r="D19">
            <v>7.2700000000000001E-2</v>
          </cell>
        </row>
        <row r="20">
          <cell r="B20">
            <v>6.8500000000000005E-2</v>
          </cell>
          <cell r="C20">
            <v>7.7100000000000002E-2</v>
          </cell>
          <cell r="D20">
            <v>7.2999999999999995E-2</v>
          </cell>
        </row>
        <row r="21">
          <cell r="B21">
            <v>6.6500000000000004E-2</v>
          </cell>
          <cell r="C21">
            <v>7.8200000000000006E-2</v>
          </cell>
          <cell r="D21">
            <v>7.2700000000000001E-2</v>
          </cell>
        </row>
        <row r="22">
          <cell r="B22">
            <v>6.2799999999999995E-2</v>
          </cell>
          <cell r="C22">
            <v>7.7499999999999999E-2</v>
          </cell>
          <cell r="D22">
            <v>7.0499999999999993E-2</v>
          </cell>
        </row>
        <row r="23">
          <cell r="B23">
            <v>5.28E-2</v>
          </cell>
          <cell r="C23">
            <v>6.2300000000000001E-2</v>
          </cell>
          <cell r="D23">
            <v>5.7799999999999997E-2</v>
          </cell>
        </row>
        <row r="24">
          <cell r="B24">
            <v>4.1700000000000001E-2</v>
          </cell>
          <cell r="C24">
            <v>4.58E-2</v>
          </cell>
          <cell r="D24">
            <v>4.3799999999999999E-2</v>
          </cell>
        </row>
        <row r="25">
          <cell r="B25">
            <v>3.2500000000000001E-2</v>
          </cell>
          <cell r="C25">
            <v>3.6400000000000002E-2</v>
          </cell>
          <cell r="D25">
            <v>3.4599999999999999E-2</v>
          </cell>
        </row>
        <row r="26">
          <cell r="B26">
            <v>2.47E-2</v>
          </cell>
          <cell r="C26">
            <v>2.69E-2</v>
          </cell>
          <cell r="D26">
            <v>2.5899999999999999E-2</v>
          </cell>
        </row>
        <row r="27">
          <cell r="B27">
            <v>1.5299999999999999E-2</v>
          </cell>
          <cell r="C27">
            <v>1.7000000000000001E-2</v>
          </cell>
          <cell r="D27">
            <v>1.6199999999999999E-2</v>
          </cell>
        </row>
        <row r="28">
          <cell r="B28">
            <v>9.4999999999999998E-3</v>
          </cell>
          <cell r="C28">
            <v>1.09E-2</v>
          </cell>
          <cell r="D28">
            <v>1.0200000000000001E-2</v>
          </cell>
        </row>
      </sheetData>
      <sheetData sheetId="1">
        <row r="1">
          <cell r="C1">
            <v>5.3E-3</v>
          </cell>
          <cell r="D1">
            <v>6.4000000000000003E-3</v>
          </cell>
          <cell r="E1">
            <v>5.8999999999999999E-3</v>
          </cell>
        </row>
        <row r="2">
          <cell r="C2">
            <v>3.5999999999999999E-3</v>
          </cell>
          <cell r="D2">
            <v>4.0000000000000001E-3</v>
          </cell>
          <cell r="E2">
            <v>3.8E-3</v>
          </cell>
        </row>
        <row r="3">
          <cell r="C3">
            <v>3.0000000000000001E-3</v>
          </cell>
          <cell r="D3">
            <v>3.2000000000000002E-3</v>
          </cell>
          <cell r="E3">
            <v>3.0999999999999999E-3</v>
          </cell>
        </row>
        <row r="4">
          <cell r="C4">
            <v>4.5999999999999999E-3</v>
          </cell>
          <cell r="D4">
            <v>2.8E-3</v>
          </cell>
          <cell r="E4">
            <v>3.5999999999999999E-3</v>
          </cell>
        </row>
        <row r="5">
          <cell r="C5">
            <v>7.7000000000000002E-3</v>
          </cell>
          <cell r="D5">
            <v>4.1000000000000003E-3</v>
          </cell>
          <cell r="E5">
            <v>5.7999999999999996E-3</v>
          </cell>
        </row>
        <row r="6">
          <cell r="C6">
            <v>2.0199999999999999E-2</v>
          </cell>
          <cell r="D6">
            <v>1.0999999999999999E-2</v>
          </cell>
          <cell r="E6">
            <v>1.54E-2</v>
          </cell>
        </row>
        <row r="7">
          <cell r="C7">
            <v>5.2699999999999997E-2</v>
          </cell>
          <cell r="D7">
            <v>2.9600000000000001E-2</v>
          </cell>
          <cell r="E7">
            <v>4.0599999999999997E-2</v>
          </cell>
        </row>
        <row r="8">
          <cell r="C8">
            <v>6.8699999999999997E-2</v>
          </cell>
          <cell r="D8">
            <v>4.5699999999999998E-2</v>
          </cell>
          <cell r="E8">
            <v>5.6599999999999998E-2</v>
          </cell>
        </row>
        <row r="9">
          <cell r="C9">
            <v>5.8500000000000003E-2</v>
          </cell>
          <cell r="D9">
            <v>4.9099999999999998E-2</v>
          </cell>
          <cell r="E9">
            <v>5.3600000000000002E-2</v>
          </cell>
        </row>
        <row r="10">
          <cell r="C10">
            <v>5.9700000000000003E-2</v>
          </cell>
          <cell r="D10">
            <v>5.4199999999999998E-2</v>
          </cell>
          <cell r="E10">
            <v>5.6800000000000003E-2</v>
          </cell>
        </row>
        <row r="11">
          <cell r="C11">
            <v>6.3399999999999998E-2</v>
          </cell>
          <cell r="D11">
            <v>6.1499999999999999E-2</v>
          </cell>
          <cell r="E11">
            <v>6.2399999999999997E-2</v>
          </cell>
        </row>
        <row r="12">
          <cell r="C12">
            <v>6.6500000000000004E-2</v>
          </cell>
          <cell r="D12">
            <v>7.0000000000000007E-2</v>
          </cell>
          <cell r="E12">
            <v>6.83E-2</v>
          </cell>
        </row>
        <row r="13">
          <cell r="C13">
            <v>7.0599999999999996E-2</v>
          </cell>
          <cell r="D13">
            <v>7.6100000000000001E-2</v>
          </cell>
          <cell r="E13">
            <v>7.3499999999999996E-2</v>
          </cell>
        </row>
        <row r="14">
          <cell r="C14">
            <v>7.0999999999999994E-2</v>
          </cell>
          <cell r="D14">
            <v>7.4999999999999997E-2</v>
          </cell>
          <cell r="E14">
            <v>7.3099999999999998E-2</v>
          </cell>
        </row>
        <row r="15">
          <cell r="C15">
            <v>7.0000000000000007E-2</v>
          </cell>
          <cell r="D15">
            <v>7.51E-2</v>
          </cell>
          <cell r="E15">
            <v>7.2700000000000001E-2</v>
          </cell>
        </row>
        <row r="16">
          <cell r="C16">
            <v>6.8500000000000005E-2</v>
          </cell>
          <cell r="D16">
            <v>7.7100000000000002E-2</v>
          </cell>
          <cell r="E16">
            <v>7.2999999999999995E-2</v>
          </cell>
        </row>
        <row r="17">
          <cell r="C17">
            <v>6.6500000000000004E-2</v>
          </cell>
          <cell r="D17">
            <v>7.8200000000000006E-2</v>
          </cell>
          <cell r="E17">
            <v>7.2700000000000001E-2</v>
          </cell>
        </row>
        <row r="18">
          <cell r="C18">
            <v>6.2799999999999995E-2</v>
          </cell>
          <cell r="D18">
            <v>7.7499999999999999E-2</v>
          </cell>
          <cell r="E18">
            <v>7.0499999999999993E-2</v>
          </cell>
        </row>
        <row r="19">
          <cell r="C19">
            <v>5.28E-2</v>
          </cell>
          <cell r="D19">
            <v>6.2300000000000001E-2</v>
          </cell>
          <cell r="E19">
            <v>5.7799999999999997E-2</v>
          </cell>
        </row>
        <row r="20">
          <cell r="C20">
            <v>4.1700000000000001E-2</v>
          </cell>
          <cell r="D20">
            <v>4.58E-2</v>
          </cell>
          <cell r="E20">
            <v>4.3799999999999999E-2</v>
          </cell>
        </row>
        <row r="21">
          <cell r="C21">
            <v>3.2500000000000001E-2</v>
          </cell>
          <cell r="D21">
            <v>3.6400000000000002E-2</v>
          </cell>
          <cell r="E21">
            <v>3.4599999999999999E-2</v>
          </cell>
        </row>
        <row r="22">
          <cell r="C22">
            <v>2.47E-2</v>
          </cell>
          <cell r="D22">
            <v>2.69E-2</v>
          </cell>
          <cell r="E22">
            <v>2.5899999999999999E-2</v>
          </cell>
        </row>
        <row r="23">
          <cell r="C23">
            <v>1.5299999999999999E-2</v>
          </cell>
          <cell r="D23">
            <v>1.7000000000000001E-2</v>
          </cell>
          <cell r="E23">
            <v>1.6199999999999999E-2</v>
          </cell>
        </row>
        <row r="24">
          <cell r="C24">
            <v>9.4999999999999998E-3</v>
          </cell>
          <cell r="D24">
            <v>1.09E-2</v>
          </cell>
          <cell r="E24">
            <v>1.0200000000000001E-2</v>
          </cell>
        </row>
      </sheetData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6.4000000000000003E-3</v>
          </cell>
          <cell r="D5">
            <v>5.7999999999999996E-3</v>
          </cell>
          <cell r="F5" t="str">
            <v>January</v>
          </cell>
          <cell r="H5">
            <v>1.02</v>
          </cell>
        </row>
        <row r="6">
          <cell r="B6">
            <v>3.5000000000000001E-3</v>
          </cell>
          <cell r="C6">
            <v>4.0000000000000001E-3</v>
          </cell>
          <cell r="D6">
            <v>3.8E-3</v>
          </cell>
          <cell r="F6" t="str">
            <v>February</v>
          </cell>
          <cell r="H6">
            <v>1.1000000000000001</v>
          </cell>
        </row>
        <row r="7">
          <cell r="B7">
            <v>2.7000000000000001E-3</v>
          </cell>
          <cell r="C7">
            <v>3.2000000000000002E-3</v>
          </cell>
          <cell r="D7">
            <v>3.0000000000000001E-3</v>
          </cell>
          <cell r="F7" t="str">
            <v>March</v>
          </cell>
          <cell r="H7">
            <v>1.1000000000000001</v>
          </cell>
        </row>
        <row r="8">
          <cell r="B8">
            <v>3.7000000000000002E-3</v>
          </cell>
          <cell r="C8">
            <v>2.5000000000000001E-3</v>
          </cell>
          <cell r="D8">
            <v>3.0999999999999999E-3</v>
          </cell>
          <cell r="F8" t="str">
            <v>April</v>
          </cell>
          <cell r="H8">
            <v>1.01</v>
          </cell>
        </row>
        <row r="9">
          <cell r="B9">
            <v>7.0000000000000001E-3</v>
          </cell>
          <cell r="C9">
            <v>3.5999999999999999E-3</v>
          </cell>
          <cell r="D9">
            <v>5.1999999999999998E-3</v>
          </cell>
          <cell r="F9" t="str">
            <v>May</v>
          </cell>
          <cell r="H9">
            <v>0.95</v>
          </cell>
        </row>
        <row r="10">
          <cell r="B10">
            <v>1.8700000000000001E-2</v>
          </cell>
          <cell r="C10">
            <v>1.06E-2</v>
          </cell>
          <cell r="D10">
            <v>1.44E-2</v>
          </cell>
          <cell r="F10" t="str">
            <v>June</v>
          </cell>
          <cell r="H10">
            <v>0.94</v>
          </cell>
        </row>
        <row r="11">
          <cell r="B11">
            <v>5.1799999999999999E-2</v>
          </cell>
          <cell r="C11">
            <v>2.8400000000000002E-2</v>
          </cell>
          <cell r="D11">
            <v>3.95E-2</v>
          </cell>
          <cell r="F11" t="str">
            <v>July</v>
          </cell>
          <cell r="H11">
            <v>0.92</v>
          </cell>
        </row>
        <row r="12">
          <cell r="B12">
            <v>7.0599999999999996E-2</v>
          </cell>
          <cell r="C12">
            <v>4.5499999999999999E-2</v>
          </cell>
          <cell r="D12">
            <v>5.74E-2</v>
          </cell>
          <cell r="F12" t="str">
            <v>August</v>
          </cell>
          <cell r="H12">
            <v>0.96</v>
          </cell>
        </row>
        <row r="13">
          <cell r="B13">
            <v>5.8500000000000003E-2</v>
          </cell>
          <cell r="C13">
            <v>4.9099999999999998E-2</v>
          </cell>
          <cell r="D13">
            <v>5.3600000000000002E-2</v>
          </cell>
          <cell r="F13" t="str">
            <v>September</v>
          </cell>
          <cell r="H13">
            <v>0.96</v>
          </cell>
        </row>
        <row r="14">
          <cell r="B14">
            <v>5.9299999999999999E-2</v>
          </cell>
          <cell r="C14">
            <v>5.3100000000000001E-2</v>
          </cell>
          <cell r="D14">
            <v>5.6000000000000001E-2</v>
          </cell>
          <cell r="F14" t="str">
            <v>October</v>
          </cell>
          <cell r="H14">
            <v>1.01</v>
          </cell>
        </row>
        <row r="15">
          <cell r="B15">
            <v>6.3399999999999998E-2</v>
          </cell>
          <cell r="C15">
            <v>6.0600000000000001E-2</v>
          </cell>
          <cell r="D15">
            <v>6.1899999999999997E-2</v>
          </cell>
          <cell r="F15" t="str">
            <v>November</v>
          </cell>
          <cell r="H15">
            <v>1.04</v>
          </cell>
        </row>
        <row r="16">
          <cell r="B16">
            <v>6.6600000000000006E-2</v>
          </cell>
          <cell r="C16">
            <v>6.9699999999999998E-2</v>
          </cell>
          <cell r="D16">
            <v>6.83E-2</v>
          </cell>
          <cell r="F16" t="str">
            <v>December</v>
          </cell>
          <cell r="H16">
            <v>1.03</v>
          </cell>
        </row>
        <row r="17">
          <cell r="B17">
            <v>7.17E-2</v>
          </cell>
          <cell r="C17">
            <v>7.6799999999999993E-2</v>
          </cell>
          <cell r="D17">
            <v>7.4399999999999994E-2</v>
          </cell>
        </row>
        <row r="18">
          <cell r="B18">
            <v>7.1900000000000006E-2</v>
          </cell>
          <cell r="C18">
            <v>7.4800000000000005E-2</v>
          </cell>
          <cell r="D18">
            <v>7.3400000000000007E-2</v>
          </cell>
        </row>
        <row r="19">
          <cell r="B19">
            <v>7.0699999999999999E-2</v>
          </cell>
          <cell r="C19">
            <v>7.5399999999999995E-2</v>
          </cell>
          <cell r="D19">
            <v>7.3099999999999998E-2</v>
          </cell>
        </row>
        <row r="20">
          <cell r="B20">
            <v>6.88E-2</v>
          </cell>
          <cell r="C20">
            <v>7.8399999999999997E-2</v>
          </cell>
          <cell r="D20">
            <v>7.3899999999999993E-2</v>
          </cell>
        </row>
        <row r="21">
          <cell r="B21">
            <v>6.7599999999999993E-2</v>
          </cell>
          <cell r="C21">
            <v>7.9899999999999999E-2</v>
          </cell>
          <cell r="D21">
            <v>7.4099999999999999E-2</v>
          </cell>
        </row>
        <row r="22">
          <cell r="B22">
            <v>6.3399999999999998E-2</v>
          </cell>
          <cell r="C22">
            <v>7.9699999999999993E-2</v>
          </cell>
          <cell r="D22">
            <v>7.1999999999999995E-2</v>
          </cell>
        </row>
        <row r="23">
          <cell r="B23">
            <v>5.2299999999999999E-2</v>
          </cell>
          <cell r="C23">
            <v>6.3E-2</v>
          </cell>
          <cell r="D23">
            <v>5.79E-2</v>
          </cell>
        </row>
        <row r="24">
          <cell r="B24">
            <v>4.1599999999999998E-2</v>
          </cell>
          <cell r="C24">
            <v>4.4999999999999998E-2</v>
          </cell>
          <cell r="D24">
            <v>4.3400000000000001E-2</v>
          </cell>
        </row>
        <row r="25">
          <cell r="B25">
            <v>3.2300000000000002E-2</v>
          </cell>
          <cell r="C25">
            <v>3.5799999999999998E-2</v>
          </cell>
          <cell r="D25">
            <v>3.4200000000000001E-2</v>
          </cell>
        </row>
        <row r="26">
          <cell r="B26">
            <v>2.46E-2</v>
          </cell>
          <cell r="C26">
            <v>2.7E-2</v>
          </cell>
          <cell r="D26">
            <v>2.5899999999999999E-2</v>
          </cell>
        </row>
        <row r="27">
          <cell r="B27">
            <v>1.49E-2</v>
          </cell>
          <cell r="C27">
            <v>1.6899999999999998E-2</v>
          </cell>
          <cell r="D27">
            <v>1.6E-2</v>
          </cell>
        </row>
        <row r="28">
          <cell r="B28">
            <v>9.1999999999999998E-3</v>
          </cell>
          <cell r="C28">
            <v>1.0699999999999999E-2</v>
          </cell>
          <cell r="D28">
            <v>0.01</v>
          </cell>
        </row>
      </sheetData>
      <sheetData sheetId="1"/>
      <sheetData sheetId="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8.6E-3</v>
          </cell>
          <cell r="D5">
            <v>6.7999999999999996E-3</v>
          </cell>
          <cell r="F5" t="str">
            <v>January</v>
          </cell>
          <cell r="H5">
            <v>1.06</v>
          </cell>
        </row>
        <row r="6">
          <cell r="B6">
            <v>3.0999999999999999E-3</v>
          </cell>
          <cell r="C6">
            <v>5.3E-3</v>
          </cell>
          <cell r="D6">
            <v>4.1999999999999997E-3</v>
          </cell>
          <cell r="F6" t="str">
            <v>February</v>
          </cell>
          <cell r="H6">
            <v>1.1100000000000001</v>
          </cell>
        </row>
        <row r="7">
          <cell r="B7">
            <v>2.7000000000000001E-3</v>
          </cell>
          <cell r="C7">
            <v>4.1000000000000003E-3</v>
          </cell>
          <cell r="D7">
            <v>3.3999999999999998E-3</v>
          </cell>
          <cell r="F7" t="str">
            <v>March</v>
          </cell>
          <cell r="H7">
            <v>1.1399999999999999</v>
          </cell>
        </row>
        <row r="8">
          <cell r="B8">
            <v>3.8E-3</v>
          </cell>
          <cell r="C8">
            <v>2.5000000000000001E-3</v>
          </cell>
          <cell r="D8">
            <v>3.2000000000000002E-3</v>
          </cell>
          <cell r="F8" t="str">
            <v>April</v>
          </cell>
          <cell r="H8">
            <v>1.06</v>
          </cell>
        </row>
        <row r="9">
          <cell r="B9">
            <v>8.9999999999999993E-3</v>
          </cell>
          <cell r="C9">
            <v>2.8E-3</v>
          </cell>
          <cell r="D9">
            <v>5.7999999999999996E-3</v>
          </cell>
          <cell r="F9" t="str">
            <v>May</v>
          </cell>
          <cell r="H9">
            <v>1.05</v>
          </cell>
        </row>
        <row r="10">
          <cell r="B10">
            <v>2.3099999999999999E-2</v>
          </cell>
          <cell r="C10">
            <v>6.1000000000000004E-3</v>
          </cell>
          <cell r="D10">
            <v>1.43E-2</v>
          </cell>
          <cell r="F10" t="str">
            <v>June</v>
          </cell>
          <cell r="H10">
            <v>0.96</v>
          </cell>
        </row>
        <row r="11">
          <cell r="B11">
            <v>6.5600000000000006E-2</v>
          </cell>
          <cell r="C11">
            <v>2.1299999999999999E-2</v>
          </cell>
          <cell r="D11">
            <v>4.2700000000000002E-2</v>
          </cell>
          <cell r="F11" t="str">
            <v>July</v>
          </cell>
          <cell r="H11">
            <v>0.93</v>
          </cell>
        </row>
        <row r="12">
          <cell r="B12">
            <v>7.6700000000000004E-2</v>
          </cell>
          <cell r="C12">
            <v>3.5400000000000001E-2</v>
          </cell>
          <cell r="D12">
            <v>5.5399999999999998E-2</v>
          </cell>
          <cell r="F12" t="str">
            <v>August</v>
          </cell>
          <cell r="H12">
            <v>0.92</v>
          </cell>
        </row>
        <row r="13">
          <cell r="B13">
            <v>7.4899999999999994E-2</v>
          </cell>
          <cell r="C13">
            <v>4.0099999999999997E-2</v>
          </cell>
          <cell r="D13">
            <v>5.7000000000000002E-2</v>
          </cell>
          <cell r="F13" t="str">
            <v>September</v>
          </cell>
          <cell r="H13">
            <v>0.83</v>
          </cell>
        </row>
        <row r="14">
          <cell r="B14">
            <v>7.0999999999999994E-2</v>
          </cell>
          <cell r="C14">
            <v>4.3700000000000003E-2</v>
          </cell>
          <cell r="D14">
            <v>5.6899999999999999E-2</v>
          </cell>
          <cell r="F14" t="str">
            <v>October</v>
          </cell>
          <cell r="H14">
            <v>0.98</v>
          </cell>
        </row>
        <row r="15">
          <cell r="B15">
            <v>6.8099999999999994E-2</v>
          </cell>
          <cell r="C15">
            <v>4.9500000000000002E-2</v>
          </cell>
          <cell r="D15">
            <v>5.8500000000000003E-2</v>
          </cell>
          <cell r="F15" t="str">
            <v>November</v>
          </cell>
          <cell r="H15">
            <v>0.98</v>
          </cell>
        </row>
        <row r="16">
          <cell r="B16">
            <v>6.5600000000000006E-2</v>
          </cell>
          <cell r="C16">
            <v>5.79E-2</v>
          </cell>
          <cell r="D16">
            <v>6.1600000000000002E-2</v>
          </cell>
          <cell r="F16" t="str">
            <v>December</v>
          </cell>
          <cell r="H16">
            <v>0.98</v>
          </cell>
        </row>
        <row r="17">
          <cell r="B17">
            <v>6.4500000000000002E-2</v>
          </cell>
          <cell r="C17">
            <v>6.3500000000000001E-2</v>
          </cell>
          <cell r="D17">
            <v>6.4000000000000001E-2</v>
          </cell>
        </row>
        <row r="18">
          <cell r="B18">
            <v>6.3399999999999998E-2</v>
          </cell>
          <cell r="C18">
            <v>6.5799999999999997E-2</v>
          </cell>
          <cell r="D18">
            <v>6.4699999999999994E-2</v>
          </cell>
        </row>
        <row r="19">
          <cell r="B19">
            <v>6.3799999999999996E-2</v>
          </cell>
          <cell r="C19">
            <v>7.1400000000000005E-2</v>
          </cell>
          <cell r="D19">
            <v>6.7699999999999996E-2</v>
          </cell>
        </row>
        <row r="20">
          <cell r="B20">
            <v>6.1499999999999999E-2</v>
          </cell>
          <cell r="C20">
            <v>8.1799999999999998E-2</v>
          </cell>
          <cell r="D20">
            <v>7.1999999999999995E-2</v>
          </cell>
        </row>
        <row r="21">
          <cell r="B21">
            <v>5.9499999999999997E-2</v>
          </cell>
          <cell r="C21">
            <v>9.0899999999999995E-2</v>
          </cell>
          <cell r="D21">
            <v>7.5700000000000003E-2</v>
          </cell>
        </row>
        <row r="22">
          <cell r="B22">
            <v>5.74E-2</v>
          </cell>
          <cell r="C22">
            <v>9.8100000000000007E-2</v>
          </cell>
          <cell r="D22">
            <v>7.8399999999999997E-2</v>
          </cell>
        </row>
        <row r="23">
          <cell r="B23">
            <v>4.99E-2</v>
          </cell>
          <cell r="C23">
            <v>7.8299999999999995E-2</v>
          </cell>
          <cell r="D23">
            <v>6.4500000000000002E-2</v>
          </cell>
        </row>
        <row r="24">
          <cell r="B24">
            <v>3.6799999999999999E-2</v>
          </cell>
          <cell r="C24">
            <v>5.6000000000000001E-2</v>
          </cell>
          <cell r="D24">
            <v>4.6699999999999998E-2</v>
          </cell>
        </row>
        <row r="25">
          <cell r="B25">
            <v>2.8500000000000001E-2</v>
          </cell>
          <cell r="C25">
            <v>4.4299999999999999E-2</v>
          </cell>
          <cell r="D25">
            <v>3.6700000000000003E-2</v>
          </cell>
        </row>
        <row r="26">
          <cell r="B26">
            <v>2.2100000000000002E-2</v>
          </cell>
          <cell r="C26">
            <v>3.5200000000000002E-2</v>
          </cell>
          <cell r="D26">
            <v>2.8799999999999999E-2</v>
          </cell>
        </row>
        <row r="27">
          <cell r="B27">
            <v>1.5100000000000001E-2</v>
          </cell>
          <cell r="C27">
            <v>2.29E-2</v>
          </cell>
          <cell r="D27">
            <v>1.9099999999999999E-2</v>
          </cell>
        </row>
        <row r="28">
          <cell r="B28">
            <v>8.8999999999999999E-3</v>
          </cell>
          <cell r="C28">
            <v>1.4500000000000001E-2</v>
          </cell>
          <cell r="D28">
            <v>1.18E-2</v>
          </cell>
        </row>
      </sheetData>
      <sheetData sheetId="1">
        <row r="1">
          <cell r="C1">
            <v>4.7999999999999996E-3</v>
          </cell>
          <cell r="D1">
            <v>8.6E-3</v>
          </cell>
          <cell r="E1">
            <v>6.7999999999999996E-3</v>
          </cell>
        </row>
        <row r="2">
          <cell r="C2">
            <v>3.0999999999999999E-3</v>
          </cell>
          <cell r="D2">
            <v>5.3E-3</v>
          </cell>
          <cell r="E2">
            <v>4.1999999999999997E-3</v>
          </cell>
        </row>
        <row r="3">
          <cell r="C3">
            <v>2.7000000000000001E-3</v>
          </cell>
          <cell r="D3">
            <v>4.1000000000000003E-3</v>
          </cell>
          <cell r="E3">
            <v>3.3999999999999998E-3</v>
          </cell>
        </row>
        <row r="4">
          <cell r="C4">
            <v>3.8E-3</v>
          </cell>
          <cell r="D4">
            <v>2.5000000000000001E-3</v>
          </cell>
          <cell r="E4">
            <v>3.2000000000000002E-3</v>
          </cell>
        </row>
        <row r="5">
          <cell r="C5">
            <v>8.9999999999999993E-3</v>
          </cell>
          <cell r="D5">
            <v>2.8E-3</v>
          </cell>
          <cell r="E5">
            <v>5.7999999999999996E-3</v>
          </cell>
        </row>
        <row r="6">
          <cell r="C6">
            <v>2.3099999999999999E-2</v>
          </cell>
          <cell r="D6">
            <v>6.1000000000000004E-3</v>
          </cell>
          <cell r="E6">
            <v>1.43E-2</v>
          </cell>
        </row>
        <row r="7">
          <cell r="C7">
            <v>6.5600000000000006E-2</v>
          </cell>
          <cell r="D7">
            <v>2.1299999999999999E-2</v>
          </cell>
          <cell r="E7">
            <v>4.2700000000000002E-2</v>
          </cell>
        </row>
        <row r="8">
          <cell r="C8">
            <v>7.6700000000000004E-2</v>
          </cell>
          <cell r="D8">
            <v>3.5400000000000001E-2</v>
          </cell>
          <cell r="E8">
            <v>5.5399999999999998E-2</v>
          </cell>
        </row>
        <row r="9">
          <cell r="C9">
            <v>7.4899999999999994E-2</v>
          </cell>
          <cell r="D9">
            <v>4.0099999999999997E-2</v>
          </cell>
          <cell r="E9">
            <v>5.7000000000000002E-2</v>
          </cell>
        </row>
        <row r="10">
          <cell r="C10">
            <v>7.0999999999999994E-2</v>
          </cell>
          <cell r="D10">
            <v>4.3700000000000003E-2</v>
          </cell>
          <cell r="E10">
            <v>5.6899999999999999E-2</v>
          </cell>
        </row>
        <row r="11">
          <cell r="C11">
            <v>6.8099999999999994E-2</v>
          </cell>
          <cell r="D11">
            <v>4.9500000000000002E-2</v>
          </cell>
          <cell r="E11">
            <v>5.8500000000000003E-2</v>
          </cell>
        </row>
        <row r="12">
          <cell r="C12">
            <v>6.5600000000000006E-2</v>
          </cell>
          <cell r="D12">
            <v>5.79E-2</v>
          </cell>
          <cell r="E12">
            <v>6.1600000000000002E-2</v>
          </cell>
        </row>
        <row r="13">
          <cell r="C13">
            <v>6.4500000000000002E-2</v>
          </cell>
          <cell r="D13">
            <v>6.3500000000000001E-2</v>
          </cell>
          <cell r="E13">
            <v>6.4000000000000001E-2</v>
          </cell>
        </row>
        <row r="14">
          <cell r="C14">
            <v>6.3399999999999998E-2</v>
          </cell>
          <cell r="D14">
            <v>6.5799999999999997E-2</v>
          </cell>
          <cell r="E14">
            <v>6.4699999999999994E-2</v>
          </cell>
        </row>
        <row r="15">
          <cell r="C15">
            <v>6.3799999999999996E-2</v>
          </cell>
          <cell r="D15">
            <v>7.1400000000000005E-2</v>
          </cell>
          <cell r="E15">
            <v>6.7699999999999996E-2</v>
          </cell>
        </row>
        <row r="16">
          <cell r="C16">
            <v>6.1499999999999999E-2</v>
          </cell>
          <cell r="D16">
            <v>8.1799999999999998E-2</v>
          </cell>
          <cell r="E16">
            <v>7.1999999999999995E-2</v>
          </cell>
        </row>
        <row r="17">
          <cell r="C17">
            <v>5.9499999999999997E-2</v>
          </cell>
          <cell r="D17">
            <v>9.0899999999999995E-2</v>
          </cell>
          <cell r="E17">
            <v>7.5700000000000003E-2</v>
          </cell>
        </row>
        <row r="18">
          <cell r="C18">
            <v>5.74E-2</v>
          </cell>
          <cell r="D18">
            <v>9.8100000000000007E-2</v>
          </cell>
          <cell r="E18">
            <v>7.8399999999999997E-2</v>
          </cell>
        </row>
        <row r="19">
          <cell r="C19">
            <v>4.99E-2</v>
          </cell>
          <cell r="D19">
            <v>7.8299999999999995E-2</v>
          </cell>
          <cell r="E19">
            <v>6.4500000000000002E-2</v>
          </cell>
        </row>
        <row r="20">
          <cell r="C20">
            <v>3.6799999999999999E-2</v>
          </cell>
          <cell r="D20">
            <v>5.6000000000000001E-2</v>
          </cell>
          <cell r="E20">
            <v>4.6699999999999998E-2</v>
          </cell>
        </row>
        <row r="21">
          <cell r="C21">
            <v>2.8500000000000001E-2</v>
          </cell>
          <cell r="D21">
            <v>4.4299999999999999E-2</v>
          </cell>
          <cell r="E21">
            <v>3.6700000000000003E-2</v>
          </cell>
        </row>
        <row r="22">
          <cell r="C22">
            <v>2.2100000000000002E-2</v>
          </cell>
          <cell r="D22">
            <v>3.5200000000000002E-2</v>
          </cell>
          <cell r="E22">
            <v>2.8799999999999999E-2</v>
          </cell>
        </row>
        <row r="23">
          <cell r="C23">
            <v>1.5100000000000001E-2</v>
          </cell>
          <cell r="D23">
            <v>2.29E-2</v>
          </cell>
          <cell r="E23">
            <v>1.9099999999999999E-2</v>
          </cell>
        </row>
        <row r="24">
          <cell r="C24">
            <v>8.8999999999999999E-3</v>
          </cell>
          <cell r="D24">
            <v>1.4500000000000001E-2</v>
          </cell>
          <cell r="E24">
            <v>1.18E-2</v>
          </cell>
        </row>
      </sheetData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8.5000000000000006E-3</v>
          </cell>
          <cell r="D5">
            <v>6.7000000000000002E-3</v>
          </cell>
          <cell r="F5" t="str">
            <v>January</v>
          </cell>
          <cell r="H5">
            <v>1.02</v>
          </cell>
        </row>
        <row r="6">
          <cell r="B6">
            <v>3.0000000000000001E-3</v>
          </cell>
          <cell r="C6">
            <v>5.1999999999999998E-3</v>
          </cell>
          <cell r="D6">
            <v>4.1000000000000003E-3</v>
          </cell>
          <cell r="F6" t="str">
            <v>February</v>
          </cell>
          <cell r="H6">
            <v>1.05</v>
          </cell>
        </row>
        <row r="7">
          <cell r="B7">
            <v>2.7000000000000001E-3</v>
          </cell>
          <cell r="C7">
            <v>4.0000000000000001E-3</v>
          </cell>
          <cell r="D7">
            <v>3.3999999999999998E-3</v>
          </cell>
          <cell r="F7" t="str">
            <v>March</v>
          </cell>
          <cell r="H7">
            <v>1.03</v>
          </cell>
        </row>
        <row r="8">
          <cell r="B8">
            <v>3.8E-3</v>
          </cell>
          <cell r="C8">
            <v>2.5999999999999999E-3</v>
          </cell>
          <cell r="D8">
            <v>3.2000000000000002E-3</v>
          </cell>
          <cell r="F8" t="str">
            <v>April</v>
          </cell>
          <cell r="H8">
            <v>0.99</v>
          </cell>
        </row>
        <row r="9">
          <cell r="B9">
            <v>8.3000000000000001E-3</v>
          </cell>
          <cell r="C9">
            <v>2.8E-3</v>
          </cell>
          <cell r="D9">
            <v>5.4000000000000003E-3</v>
          </cell>
          <cell r="F9" t="str">
            <v>May</v>
          </cell>
          <cell r="H9">
            <v>0.94</v>
          </cell>
        </row>
        <row r="10">
          <cell r="B10">
            <v>2.1499999999999998E-2</v>
          </cell>
          <cell r="C10">
            <v>5.8999999999999999E-3</v>
          </cell>
          <cell r="D10">
            <v>1.34E-2</v>
          </cell>
          <cell r="F10" t="str">
            <v>June</v>
          </cell>
          <cell r="H10">
            <v>0.9</v>
          </cell>
        </row>
        <row r="11">
          <cell r="B11">
            <v>6.4600000000000005E-2</v>
          </cell>
          <cell r="C11">
            <v>2.1700000000000001E-2</v>
          </cell>
          <cell r="D11">
            <v>4.24E-2</v>
          </cell>
          <cell r="F11" t="str">
            <v>July</v>
          </cell>
          <cell r="H11">
            <v>0.98</v>
          </cell>
        </row>
        <row r="12">
          <cell r="B12">
            <v>8.0299999999999996E-2</v>
          </cell>
          <cell r="C12">
            <v>3.61E-2</v>
          </cell>
          <cell r="D12">
            <v>5.74E-2</v>
          </cell>
          <cell r="F12" t="str">
            <v>August</v>
          </cell>
          <cell r="H12">
            <v>1.02</v>
          </cell>
        </row>
        <row r="13">
          <cell r="B13">
            <v>7.6200000000000004E-2</v>
          </cell>
          <cell r="C13">
            <v>4.0399999999999998E-2</v>
          </cell>
          <cell r="D13">
            <v>5.7700000000000001E-2</v>
          </cell>
          <cell r="F13" t="str">
            <v>September</v>
          </cell>
          <cell r="H13">
            <v>1.02</v>
          </cell>
        </row>
        <row r="14">
          <cell r="B14">
            <v>7.0400000000000004E-2</v>
          </cell>
          <cell r="C14">
            <v>4.3099999999999999E-2</v>
          </cell>
          <cell r="D14">
            <v>5.6300000000000003E-2</v>
          </cell>
          <cell r="F14" t="str">
            <v>October</v>
          </cell>
          <cell r="H14">
            <v>1</v>
          </cell>
        </row>
        <row r="15">
          <cell r="B15">
            <v>6.7000000000000004E-2</v>
          </cell>
          <cell r="C15">
            <v>4.8899999999999999E-2</v>
          </cell>
          <cell r="D15">
            <v>5.7599999999999998E-2</v>
          </cell>
          <cell r="F15" t="str">
            <v>November</v>
          </cell>
          <cell r="H15">
            <v>1.05</v>
          </cell>
        </row>
        <row r="16">
          <cell r="B16">
            <v>6.4500000000000002E-2</v>
          </cell>
          <cell r="C16">
            <v>5.7500000000000002E-2</v>
          </cell>
          <cell r="D16">
            <v>6.0900000000000003E-2</v>
          </cell>
          <cell r="F16" t="str">
            <v>December</v>
          </cell>
          <cell r="H16">
            <v>1.08</v>
          </cell>
        </row>
        <row r="17">
          <cell r="B17">
            <v>6.3899999999999998E-2</v>
          </cell>
          <cell r="C17">
            <v>6.3100000000000003E-2</v>
          </cell>
          <cell r="D17">
            <v>6.3500000000000001E-2</v>
          </cell>
        </row>
        <row r="18">
          <cell r="B18">
            <v>6.3399999999999998E-2</v>
          </cell>
          <cell r="C18">
            <v>6.5799999999999997E-2</v>
          </cell>
          <cell r="D18">
            <v>6.4600000000000005E-2</v>
          </cell>
        </row>
        <row r="19">
          <cell r="B19">
            <v>6.4299999999999996E-2</v>
          </cell>
          <cell r="C19">
            <v>7.1199999999999999E-2</v>
          </cell>
          <cell r="D19">
            <v>6.7900000000000002E-2</v>
          </cell>
        </row>
        <row r="20">
          <cell r="B20">
            <v>6.1600000000000002E-2</v>
          </cell>
          <cell r="C20">
            <v>8.2500000000000004E-2</v>
          </cell>
          <cell r="D20">
            <v>7.2499999999999995E-2</v>
          </cell>
        </row>
        <row r="21">
          <cell r="B21">
            <v>6.0499999999999998E-2</v>
          </cell>
          <cell r="C21">
            <v>9.1200000000000003E-2</v>
          </cell>
          <cell r="D21">
            <v>7.6399999999999996E-2</v>
          </cell>
        </row>
        <row r="22">
          <cell r="B22">
            <v>5.7799999999999997E-2</v>
          </cell>
          <cell r="C22">
            <v>0.1</v>
          </cell>
          <cell r="D22">
            <v>7.9699999999999993E-2</v>
          </cell>
        </row>
        <row r="23">
          <cell r="B23">
            <v>4.9700000000000001E-2</v>
          </cell>
          <cell r="C23">
            <v>7.7200000000000005E-2</v>
          </cell>
          <cell r="D23">
            <v>6.3899999999999998E-2</v>
          </cell>
        </row>
        <row r="24">
          <cell r="B24">
            <v>3.6900000000000002E-2</v>
          </cell>
          <cell r="C24">
            <v>5.5100000000000003E-2</v>
          </cell>
          <cell r="D24">
            <v>4.6300000000000001E-2</v>
          </cell>
        </row>
        <row r="25">
          <cell r="B25">
            <v>2.86E-2</v>
          </cell>
          <cell r="C25">
            <v>4.3999999999999997E-2</v>
          </cell>
          <cell r="D25">
            <v>3.6600000000000001E-2</v>
          </cell>
        </row>
        <row r="26">
          <cell r="B26">
            <v>2.23E-2</v>
          </cell>
          <cell r="C26">
            <v>3.5200000000000002E-2</v>
          </cell>
          <cell r="D26">
            <v>2.9000000000000001E-2</v>
          </cell>
        </row>
        <row r="27">
          <cell r="B27">
            <v>1.4999999999999999E-2</v>
          </cell>
          <cell r="C27">
            <v>2.3300000000000001E-2</v>
          </cell>
          <cell r="D27">
            <v>1.9300000000000001E-2</v>
          </cell>
        </row>
        <row r="28">
          <cell r="B28">
            <v>8.8999999999999999E-3</v>
          </cell>
          <cell r="C28">
            <v>1.46E-2</v>
          </cell>
          <cell r="D28">
            <v>1.1900000000000001E-2</v>
          </cell>
        </row>
      </sheetData>
      <sheetData sheetId="1"/>
      <sheetData sheetId="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9.1000000000000004E-3</v>
          </cell>
          <cell r="C5">
            <v>7.4000000000000003E-3</v>
          </cell>
          <cell r="D5">
            <v>8.2000000000000007E-3</v>
          </cell>
          <cell r="F5" t="str">
            <v>January</v>
          </cell>
        </row>
        <row r="6">
          <cell r="B6">
            <v>6.0000000000000001E-3</v>
          </cell>
          <cell r="C6">
            <v>4.4000000000000003E-3</v>
          </cell>
          <cell r="D6">
            <v>5.1999999999999998E-3</v>
          </cell>
          <cell r="F6" t="str">
            <v>February</v>
          </cell>
        </row>
        <row r="7">
          <cell r="B7">
            <v>4.7999999999999996E-3</v>
          </cell>
          <cell r="C7">
            <v>3.8999999999999998E-3</v>
          </cell>
          <cell r="D7">
            <v>4.4000000000000003E-3</v>
          </cell>
          <cell r="F7" t="str">
            <v>March</v>
          </cell>
        </row>
        <row r="8">
          <cell r="B8">
            <v>5.0000000000000001E-3</v>
          </cell>
          <cell r="C8">
            <v>4.3E-3</v>
          </cell>
          <cell r="D8">
            <v>4.7000000000000002E-3</v>
          </cell>
          <cell r="F8" t="str">
            <v>April</v>
          </cell>
        </row>
        <row r="9">
          <cell r="B9">
            <v>8.6999999999999994E-3</v>
          </cell>
          <cell r="C9">
            <v>1.01E-2</v>
          </cell>
          <cell r="D9">
            <v>9.4000000000000004E-3</v>
          </cell>
          <cell r="F9" t="str">
            <v>May</v>
          </cell>
        </row>
        <row r="10">
          <cell r="B10">
            <v>1.5599999999999999E-2</v>
          </cell>
          <cell r="C10">
            <v>3.04E-2</v>
          </cell>
          <cell r="D10">
            <v>2.3199999999999998E-2</v>
          </cell>
          <cell r="F10" t="str">
            <v>June</v>
          </cell>
        </row>
        <row r="11">
          <cell r="B11">
            <v>3.39E-2</v>
          </cell>
          <cell r="C11">
            <v>6.08E-2</v>
          </cell>
          <cell r="D11">
            <v>4.7800000000000002E-2</v>
          </cell>
          <cell r="F11" t="str">
            <v>July</v>
          </cell>
          <cell r="H11">
            <v>0.92</v>
          </cell>
        </row>
        <row r="12">
          <cell r="B12">
            <v>0.06</v>
          </cell>
          <cell r="C12">
            <v>7.5999999999999998E-2</v>
          </cell>
          <cell r="D12">
            <v>6.83E-2</v>
          </cell>
          <cell r="F12" t="str">
            <v>August</v>
          </cell>
          <cell r="H12">
            <v>0.96</v>
          </cell>
        </row>
        <row r="13">
          <cell r="B13">
            <v>5.57E-2</v>
          </cell>
          <cell r="C13">
            <v>7.3499999999999996E-2</v>
          </cell>
          <cell r="D13">
            <v>6.4899999999999999E-2</v>
          </cell>
          <cell r="F13" t="str">
            <v>September</v>
          </cell>
          <cell r="H13">
            <v>0.97</v>
          </cell>
        </row>
        <row r="14">
          <cell r="B14">
            <v>4.5400000000000003E-2</v>
          </cell>
          <cell r="C14">
            <v>6.2399999999999997E-2</v>
          </cell>
          <cell r="D14">
            <v>5.4100000000000002E-2</v>
          </cell>
          <cell r="F14" t="str">
            <v>October</v>
          </cell>
          <cell r="H14">
            <v>1.05</v>
          </cell>
        </row>
        <row r="15">
          <cell r="B15">
            <v>4.65E-2</v>
          </cell>
          <cell r="C15">
            <v>5.79E-2</v>
          </cell>
          <cell r="D15">
            <v>5.2299999999999999E-2</v>
          </cell>
          <cell r="F15" t="str">
            <v>November</v>
          </cell>
          <cell r="H15">
            <v>1.02</v>
          </cell>
        </row>
        <row r="16">
          <cell r="B16">
            <v>5.0999999999999997E-2</v>
          </cell>
          <cell r="C16">
            <v>5.91E-2</v>
          </cell>
          <cell r="D16">
            <v>5.5199999999999999E-2</v>
          </cell>
          <cell r="F16" t="str">
            <v>December</v>
          </cell>
          <cell r="H16">
            <v>1.01</v>
          </cell>
        </row>
        <row r="17">
          <cell r="B17">
            <v>5.8700000000000002E-2</v>
          </cell>
          <cell r="C17">
            <v>6.08E-2</v>
          </cell>
          <cell r="D17">
            <v>5.9799999999999999E-2</v>
          </cell>
        </row>
        <row r="18">
          <cell r="B18">
            <v>5.8999999999999997E-2</v>
          </cell>
          <cell r="C18">
            <v>5.9200000000000003E-2</v>
          </cell>
          <cell r="D18">
            <v>5.91E-2</v>
          </cell>
        </row>
        <row r="19">
          <cell r="B19">
            <v>6.4600000000000005E-2</v>
          </cell>
          <cell r="C19">
            <v>5.9299999999999999E-2</v>
          </cell>
          <cell r="D19">
            <v>6.1899999999999997E-2</v>
          </cell>
        </row>
        <row r="20">
          <cell r="B20">
            <v>7.5499999999999998E-2</v>
          </cell>
          <cell r="C20">
            <v>6.2199999999999998E-2</v>
          </cell>
          <cell r="D20">
            <v>6.8699999999999997E-2</v>
          </cell>
        </row>
        <row r="21">
          <cell r="B21">
            <v>8.2699999999999996E-2</v>
          </cell>
          <cell r="C21">
            <v>6.59E-2</v>
          </cell>
          <cell r="D21">
            <v>7.4099999999999999E-2</v>
          </cell>
        </row>
        <row r="22">
          <cell r="B22">
            <v>8.6499999999999994E-2</v>
          </cell>
          <cell r="C22">
            <v>7.3700000000000002E-2</v>
          </cell>
          <cell r="D22">
            <v>7.9899999999999999E-2</v>
          </cell>
        </row>
        <row r="23">
          <cell r="B23">
            <v>6.8400000000000002E-2</v>
          </cell>
          <cell r="C23">
            <v>5.1900000000000002E-2</v>
          </cell>
          <cell r="D23">
            <v>5.9900000000000002E-2</v>
          </cell>
        </row>
        <row r="24">
          <cell r="B24">
            <v>5.04E-2</v>
          </cell>
          <cell r="C24">
            <v>3.73E-2</v>
          </cell>
          <cell r="D24">
            <v>4.3700000000000003E-2</v>
          </cell>
        </row>
        <row r="25">
          <cell r="B25">
            <v>3.9899999999999998E-2</v>
          </cell>
          <cell r="C25">
            <v>2.86E-2</v>
          </cell>
          <cell r="D25">
            <v>3.4099999999999998E-2</v>
          </cell>
        </row>
        <row r="26">
          <cell r="B26">
            <v>3.09E-2</v>
          </cell>
          <cell r="C26">
            <v>2.2499999999999999E-2</v>
          </cell>
          <cell r="D26">
            <v>2.6599999999999999E-2</v>
          </cell>
        </row>
        <row r="27">
          <cell r="B27">
            <v>2.3900000000000001E-2</v>
          </cell>
          <cell r="C27">
            <v>1.7000000000000001E-2</v>
          </cell>
          <cell r="D27">
            <v>2.0299999999999999E-2</v>
          </cell>
        </row>
        <row r="28">
          <cell r="B28">
            <v>1.77E-2</v>
          </cell>
          <cell r="C28">
            <v>1.1299999999999999E-2</v>
          </cell>
          <cell r="D28">
            <v>1.44E-2</v>
          </cell>
        </row>
      </sheetData>
      <sheetData sheetId="1">
        <row r="1">
          <cell r="C1">
            <v>9.1000000000000004E-3</v>
          </cell>
          <cell r="E1">
            <v>8.2000000000000007E-3</v>
          </cell>
        </row>
        <row r="2">
          <cell r="C2">
            <v>6.0000000000000001E-3</v>
          </cell>
          <cell r="E2">
            <v>5.1999999999999998E-3</v>
          </cell>
        </row>
        <row r="3">
          <cell r="C3">
            <v>4.7999999999999996E-3</v>
          </cell>
          <cell r="E3">
            <v>4.4000000000000003E-3</v>
          </cell>
        </row>
        <row r="4">
          <cell r="C4">
            <v>5.0000000000000001E-3</v>
          </cell>
          <cell r="E4">
            <v>4.7000000000000002E-3</v>
          </cell>
        </row>
        <row r="5">
          <cell r="C5">
            <v>8.6999999999999994E-3</v>
          </cell>
          <cell r="E5">
            <v>9.4000000000000004E-3</v>
          </cell>
        </row>
        <row r="6">
          <cell r="C6">
            <v>1.5599999999999999E-2</v>
          </cell>
          <cell r="E6">
            <v>2.3199999999999998E-2</v>
          </cell>
        </row>
        <row r="7">
          <cell r="C7">
            <v>3.39E-2</v>
          </cell>
          <cell r="E7">
            <v>4.7800000000000002E-2</v>
          </cell>
        </row>
        <row r="8">
          <cell r="C8">
            <v>0.06</v>
          </cell>
          <cell r="E8">
            <v>6.83E-2</v>
          </cell>
        </row>
        <row r="9">
          <cell r="C9">
            <v>5.57E-2</v>
          </cell>
          <cell r="E9">
            <v>6.4899999999999999E-2</v>
          </cell>
        </row>
        <row r="10">
          <cell r="C10">
            <v>4.5400000000000003E-2</v>
          </cell>
          <cell r="E10">
            <v>5.4100000000000002E-2</v>
          </cell>
        </row>
        <row r="11">
          <cell r="C11">
            <v>4.65E-2</v>
          </cell>
          <cell r="E11">
            <v>5.2299999999999999E-2</v>
          </cell>
        </row>
        <row r="12">
          <cell r="C12">
            <v>5.0999999999999997E-2</v>
          </cell>
          <cell r="E12">
            <v>5.5199999999999999E-2</v>
          </cell>
        </row>
        <row r="13">
          <cell r="C13">
            <v>5.8700000000000002E-2</v>
          </cell>
          <cell r="E13">
            <v>5.9799999999999999E-2</v>
          </cell>
        </row>
        <row r="14">
          <cell r="C14">
            <v>5.8999999999999997E-2</v>
          </cell>
          <cell r="E14">
            <v>5.91E-2</v>
          </cell>
        </row>
        <row r="15">
          <cell r="C15">
            <v>6.4600000000000005E-2</v>
          </cell>
          <cell r="E15">
            <v>6.1899999999999997E-2</v>
          </cell>
        </row>
        <row r="16">
          <cell r="C16">
            <v>7.5499999999999998E-2</v>
          </cell>
          <cell r="E16">
            <v>6.8699999999999997E-2</v>
          </cell>
        </row>
        <row r="17">
          <cell r="C17">
            <v>8.2699999999999996E-2</v>
          </cell>
          <cell r="E17">
            <v>7.4099999999999999E-2</v>
          </cell>
        </row>
        <row r="18">
          <cell r="C18">
            <v>8.6499999999999994E-2</v>
          </cell>
          <cell r="E18">
            <v>7.9899999999999999E-2</v>
          </cell>
        </row>
        <row r="19">
          <cell r="C19">
            <v>6.8400000000000002E-2</v>
          </cell>
          <cell r="E19">
            <v>5.9900000000000002E-2</v>
          </cell>
        </row>
        <row r="20">
          <cell r="C20">
            <v>5.04E-2</v>
          </cell>
          <cell r="E20">
            <v>4.3700000000000003E-2</v>
          </cell>
        </row>
        <row r="21">
          <cell r="C21">
            <v>3.9899999999999998E-2</v>
          </cell>
          <cell r="E21">
            <v>3.4099999999999998E-2</v>
          </cell>
        </row>
        <row r="22">
          <cell r="C22">
            <v>3.09E-2</v>
          </cell>
          <cell r="E22">
            <v>2.6599999999999999E-2</v>
          </cell>
        </row>
        <row r="23">
          <cell r="C23">
            <v>2.3900000000000001E-2</v>
          </cell>
          <cell r="E23">
            <v>2.0299999999999999E-2</v>
          </cell>
        </row>
        <row r="24">
          <cell r="C24">
            <v>1.77E-2</v>
          </cell>
          <cell r="E24">
            <v>1.44E-2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9.4999999999999998E-3</v>
          </cell>
          <cell r="C5">
            <v>7.4000000000000003E-3</v>
          </cell>
          <cell r="D5">
            <v>1.11E-2</v>
          </cell>
          <cell r="F5" t="str">
            <v>January</v>
          </cell>
          <cell r="H5">
            <v>1.0900000000000001</v>
          </cell>
        </row>
        <row r="6">
          <cell r="B6">
            <v>7.7000000000000002E-3</v>
          </cell>
          <cell r="C6">
            <v>4.4000000000000003E-3</v>
          </cell>
          <cell r="D6">
            <v>8.5000000000000006E-3</v>
          </cell>
          <cell r="F6" t="str">
            <v>February</v>
          </cell>
          <cell r="H6">
            <v>1.19</v>
          </cell>
        </row>
        <row r="7">
          <cell r="B7">
            <v>4.1000000000000003E-3</v>
          </cell>
          <cell r="C7">
            <v>3.8999999999999998E-3</v>
          </cell>
          <cell r="D7">
            <v>4.8999999999999998E-3</v>
          </cell>
          <cell r="F7" t="str">
            <v>March</v>
          </cell>
          <cell r="H7">
            <v>1.2</v>
          </cell>
        </row>
        <row r="8">
          <cell r="B8">
            <v>3.2000000000000002E-3</v>
          </cell>
          <cell r="C8">
            <v>4.3E-3</v>
          </cell>
          <cell r="D8">
            <v>3.0000000000000001E-3</v>
          </cell>
          <cell r="F8" t="str">
            <v>April</v>
          </cell>
          <cell r="H8">
            <v>1.08</v>
          </cell>
        </row>
        <row r="9">
          <cell r="B9">
            <v>8.8000000000000005E-3</v>
          </cell>
          <cell r="C9">
            <v>1.01E-2</v>
          </cell>
          <cell r="D9">
            <v>6.6E-3</v>
          </cell>
          <cell r="F9" t="str">
            <v>May</v>
          </cell>
          <cell r="H9">
            <v>0.91</v>
          </cell>
        </row>
        <row r="10">
          <cell r="B10">
            <v>1.7999999999999999E-2</v>
          </cell>
          <cell r="C10">
            <v>3.04E-2</v>
          </cell>
          <cell r="D10">
            <v>1.5599999999999999E-2</v>
          </cell>
          <cell r="F10" t="str">
            <v>June</v>
          </cell>
          <cell r="H10">
            <v>0.83</v>
          </cell>
        </row>
        <row r="11">
          <cell r="B11">
            <v>3.2599999999999997E-2</v>
          </cell>
          <cell r="C11">
            <v>6.08E-2</v>
          </cell>
          <cell r="D11">
            <v>3.2899999999999999E-2</v>
          </cell>
          <cell r="F11" t="str">
            <v>July</v>
          </cell>
          <cell r="H11">
            <v>0.76</v>
          </cell>
        </row>
        <row r="12">
          <cell r="B12">
            <v>5.3699999999999998E-2</v>
          </cell>
          <cell r="C12">
            <v>7.5999999999999998E-2</v>
          </cell>
          <cell r="D12">
            <v>4.82E-2</v>
          </cell>
          <cell r="F12" t="str">
            <v>August</v>
          </cell>
          <cell r="H12">
            <v>0.87</v>
          </cell>
        </row>
        <row r="13">
          <cell r="B13">
            <v>5.8599999999999999E-2</v>
          </cell>
          <cell r="C13">
            <v>7.3499999999999996E-2</v>
          </cell>
          <cell r="D13">
            <v>4.9399999999999999E-2</v>
          </cell>
          <cell r="F13" t="str">
            <v>September</v>
          </cell>
          <cell r="H13">
            <v>0.81</v>
          </cell>
        </row>
        <row r="14">
          <cell r="B14">
            <v>5.4300000000000001E-2</v>
          </cell>
          <cell r="C14">
            <v>6.2399999999999997E-2</v>
          </cell>
          <cell r="D14">
            <v>4.6600000000000003E-2</v>
          </cell>
          <cell r="F14" t="str">
            <v>October</v>
          </cell>
          <cell r="H14">
            <v>1.04</v>
          </cell>
        </row>
        <row r="15">
          <cell r="B15">
            <v>5.8599999999999999E-2</v>
          </cell>
          <cell r="C15">
            <v>5.79E-2</v>
          </cell>
          <cell r="D15">
            <v>5.2999999999999999E-2</v>
          </cell>
          <cell r="F15" t="str">
            <v>November</v>
          </cell>
          <cell r="H15">
            <v>1.0900000000000001</v>
          </cell>
        </row>
        <row r="16">
          <cell r="B16">
            <v>6.5000000000000002E-2</v>
          </cell>
          <cell r="C16">
            <v>5.91E-2</v>
          </cell>
          <cell r="D16">
            <v>6.0600000000000001E-2</v>
          </cell>
          <cell r="F16" t="str">
            <v>December</v>
          </cell>
          <cell r="H16">
            <v>1.1000000000000001</v>
          </cell>
        </row>
        <row r="17">
          <cell r="B17">
            <v>7.22E-2</v>
          </cell>
          <cell r="C17">
            <v>6.08E-2</v>
          </cell>
          <cell r="D17">
            <v>6.88E-2</v>
          </cell>
        </row>
        <row r="18">
          <cell r="B18">
            <v>7.1499999999999994E-2</v>
          </cell>
          <cell r="C18">
            <v>5.9200000000000003E-2</v>
          </cell>
          <cell r="D18">
            <v>7.0699999999999999E-2</v>
          </cell>
        </row>
        <row r="19">
          <cell r="B19">
            <v>6.6600000000000006E-2</v>
          </cell>
          <cell r="C19">
            <v>5.9299999999999999E-2</v>
          </cell>
          <cell r="D19">
            <v>6.7699999999999996E-2</v>
          </cell>
        </row>
        <row r="20">
          <cell r="B20">
            <v>6.5500000000000003E-2</v>
          </cell>
          <cell r="C20">
            <v>6.2199999999999998E-2</v>
          </cell>
          <cell r="D20">
            <v>6.8000000000000005E-2</v>
          </cell>
        </row>
        <row r="21">
          <cell r="B21">
            <v>6.7299999999999999E-2</v>
          </cell>
          <cell r="C21">
            <v>6.59E-2</v>
          </cell>
          <cell r="D21">
            <v>7.0000000000000007E-2</v>
          </cell>
        </row>
        <row r="22">
          <cell r="B22">
            <v>6.83E-2</v>
          </cell>
          <cell r="C22">
            <v>7.3700000000000002E-2</v>
          </cell>
          <cell r="D22">
            <v>7.1800000000000003E-2</v>
          </cell>
        </row>
        <row r="23">
          <cell r="B23">
            <v>5.7799999999999997E-2</v>
          </cell>
          <cell r="C23">
            <v>5.1900000000000002E-2</v>
          </cell>
          <cell r="D23">
            <v>6.0499999999999998E-2</v>
          </cell>
        </row>
        <row r="24">
          <cell r="B24">
            <v>4.7300000000000002E-2</v>
          </cell>
          <cell r="C24">
            <v>3.73E-2</v>
          </cell>
          <cell r="D24">
            <v>5.2999999999999999E-2</v>
          </cell>
        </row>
        <row r="25">
          <cell r="B25">
            <v>3.9600000000000003E-2</v>
          </cell>
          <cell r="C25">
            <v>2.86E-2</v>
          </cell>
          <cell r="D25">
            <v>4.6300000000000001E-2</v>
          </cell>
        </row>
        <row r="26">
          <cell r="B26">
            <v>3.1800000000000002E-2</v>
          </cell>
          <cell r="C26">
            <v>2.2499999999999999E-2</v>
          </cell>
          <cell r="D26">
            <v>3.8399999999999997E-2</v>
          </cell>
        </row>
        <row r="27">
          <cell r="B27">
            <v>2.2599999999999999E-2</v>
          </cell>
          <cell r="C27">
            <v>1.7000000000000001E-2</v>
          </cell>
          <cell r="D27">
            <v>2.6800000000000001E-2</v>
          </cell>
        </row>
        <row r="28">
          <cell r="B28">
            <v>1.5299999999999999E-2</v>
          </cell>
          <cell r="C28">
            <v>1.1299999999999999E-2</v>
          </cell>
          <cell r="D28">
            <v>1.7600000000000001E-2</v>
          </cell>
        </row>
      </sheetData>
      <sheetData sheetId="1">
        <row r="1">
          <cell r="C1">
            <v>9.4999999999999998E-3</v>
          </cell>
          <cell r="E1">
            <v>1.11E-2</v>
          </cell>
        </row>
        <row r="2">
          <cell r="C2">
            <v>7.7000000000000002E-3</v>
          </cell>
          <cell r="E2">
            <v>8.5000000000000006E-3</v>
          </cell>
        </row>
        <row r="3">
          <cell r="C3">
            <v>4.1000000000000003E-3</v>
          </cell>
          <cell r="E3">
            <v>4.8999999999999998E-3</v>
          </cell>
        </row>
        <row r="4">
          <cell r="C4">
            <v>3.2000000000000002E-3</v>
          </cell>
          <cell r="E4">
            <v>3.0000000000000001E-3</v>
          </cell>
        </row>
        <row r="5">
          <cell r="C5">
            <v>8.8000000000000005E-3</v>
          </cell>
          <cell r="E5">
            <v>6.6E-3</v>
          </cell>
        </row>
        <row r="6">
          <cell r="C6">
            <v>1.7999999999999999E-2</v>
          </cell>
          <cell r="E6">
            <v>1.5599999999999999E-2</v>
          </cell>
        </row>
        <row r="7">
          <cell r="C7">
            <v>3.2599999999999997E-2</v>
          </cell>
          <cell r="E7">
            <v>3.2899999999999999E-2</v>
          </cell>
        </row>
        <row r="8">
          <cell r="C8">
            <v>5.3699999999999998E-2</v>
          </cell>
          <cell r="E8">
            <v>4.82E-2</v>
          </cell>
        </row>
        <row r="9">
          <cell r="C9">
            <v>5.8599999999999999E-2</v>
          </cell>
          <cell r="E9">
            <v>4.9399999999999999E-2</v>
          </cell>
        </row>
        <row r="10">
          <cell r="C10">
            <v>5.4300000000000001E-2</v>
          </cell>
          <cell r="E10">
            <v>4.6600000000000003E-2</v>
          </cell>
        </row>
        <row r="11">
          <cell r="C11">
            <v>5.8599999999999999E-2</v>
          </cell>
          <cell r="E11">
            <v>5.2999999999999999E-2</v>
          </cell>
        </row>
        <row r="12">
          <cell r="C12">
            <v>6.5000000000000002E-2</v>
          </cell>
          <cell r="E12">
            <v>6.0600000000000001E-2</v>
          </cell>
        </row>
        <row r="13">
          <cell r="C13">
            <v>7.22E-2</v>
          </cell>
          <cell r="E13">
            <v>6.88E-2</v>
          </cell>
        </row>
        <row r="14">
          <cell r="C14">
            <v>7.1499999999999994E-2</v>
          </cell>
          <cell r="E14">
            <v>7.0699999999999999E-2</v>
          </cell>
        </row>
        <row r="15">
          <cell r="C15">
            <v>6.6600000000000006E-2</v>
          </cell>
          <cell r="E15">
            <v>6.7699999999999996E-2</v>
          </cell>
        </row>
        <row r="16">
          <cell r="C16">
            <v>6.5500000000000003E-2</v>
          </cell>
          <cell r="E16">
            <v>6.8000000000000005E-2</v>
          </cell>
        </row>
        <row r="17">
          <cell r="C17">
            <v>6.7299999999999999E-2</v>
          </cell>
          <cell r="E17">
            <v>7.0000000000000007E-2</v>
          </cell>
        </row>
        <row r="18">
          <cell r="C18">
            <v>6.83E-2</v>
          </cell>
          <cell r="E18">
            <v>7.1800000000000003E-2</v>
          </cell>
        </row>
        <row r="19">
          <cell r="C19">
            <v>5.7799999999999997E-2</v>
          </cell>
          <cell r="E19">
            <v>6.0499999999999998E-2</v>
          </cell>
        </row>
        <row r="20">
          <cell r="C20">
            <v>4.7300000000000002E-2</v>
          </cell>
          <cell r="E20">
            <v>5.2999999999999999E-2</v>
          </cell>
        </row>
        <row r="21">
          <cell r="C21">
            <v>3.9600000000000003E-2</v>
          </cell>
          <cell r="E21">
            <v>4.6300000000000001E-2</v>
          </cell>
        </row>
        <row r="22">
          <cell r="C22">
            <v>3.1800000000000002E-2</v>
          </cell>
          <cell r="E22">
            <v>3.8399999999999997E-2</v>
          </cell>
        </row>
        <row r="23">
          <cell r="C23">
            <v>2.2599999999999999E-2</v>
          </cell>
          <cell r="E23">
            <v>2.6800000000000001E-2</v>
          </cell>
        </row>
        <row r="24">
          <cell r="C24">
            <v>1.5299999999999999E-2</v>
          </cell>
          <cell r="E24">
            <v>1.7600000000000001E-2</v>
          </cell>
        </row>
      </sheetData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0.01</v>
          </cell>
          <cell r="C5">
            <v>1.41E-2</v>
          </cell>
          <cell r="D5">
            <v>1.2E-2</v>
          </cell>
          <cell r="F5" t="str">
            <v>January</v>
          </cell>
          <cell r="H5">
            <v>1.1599999999999999</v>
          </cell>
        </row>
        <row r="6">
          <cell r="B6">
            <v>7.4000000000000003E-3</v>
          </cell>
          <cell r="C6">
            <v>1.01E-2</v>
          </cell>
          <cell r="D6">
            <v>8.6999999999999994E-3</v>
          </cell>
          <cell r="F6" t="str">
            <v>February</v>
          </cell>
          <cell r="H6">
            <v>1.28</v>
          </cell>
        </row>
        <row r="7">
          <cell r="B7">
            <v>4.4000000000000003E-3</v>
          </cell>
          <cell r="C7">
            <v>6.4000000000000003E-3</v>
          </cell>
          <cell r="D7">
            <v>5.4000000000000003E-3</v>
          </cell>
          <cell r="F7" t="str">
            <v>March</v>
          </cell>
          <cell r="H7">
            <v>1.23</v>
          </cell>
        </row>
        <row r="8">
          <cell r="B8">
            <v>3.5000000000000001E-3</v>
          </cell>
          <cell r="C8">
            <v>3.2000000000000002E-3</v>
          </cell>
          <cell r="D8">
            <v>3.3999999999999998E-3</v>
          </cell>
          <cell r="F8" t="str">
            <v>April</v>
          </cell>
          <cell r="H8">
            <v>1.1399999999999999</v>
          </cell>
        </row>
        <row r="9">
          <cell r="B9">
            <v>9.1999999999999998E-3</v>
          </cell>
          <cell r="C9">
            <v>4.4999999999999997E-3</v>
          </cell>
          <cell r="D9">
            <v>6.8999999999999999E-3</v>
          </cell>
          <cell r="F9" t="str">
            <v>May</v>
          </cell>
          <cell r="H9">
            <v>0.92</v>
          </cell>
        </row>
        <row r="10">
          <cell r="B10">
            <v>1.7600000000000001E-2</v>
          </cell>
          <cell r="C10">
            <v>1.12E-2</v>
          </cell>
          <cell r="D10">
            <v>1.4500000000000001E-2</v>
          </cell>
          <cell r="F10" t="str">
            <v>June</v>
          </cell>
          <cell r="H10">
            <v>0.86</v>
          </cell>
        </row>
        <row r="11">
          <cell r="B11">
            <v>2.9899999999999999E-2</v>
          </cell>
          <cell r="C11">
            <v>2.98E-2</v>
          </cell>
          <cell r="D11">
            <v>2.9899999999999999E-2</v>
          </cell>
          <cell r="F11" t="str">
            <v>July</v>
          </cell>
          <cell r="H11">
            <v>0.77</v>
          </cell>
        </row>
        <row r="12">
          <cell r="B12">
            <v>5.6800000000000003E-2</v>
          </cell>
          <cell r="C12">
            <v>3.9399999999999998E-2</v>
          </cell>
          <cell r="D12">
            <v>4.8300000000000003E-2</v>
          </cell>
          <cell r="F12" t="str">
            <v>August</v>
          </cell>
          <cell r="H12">
            <v>0.84</v>
          </cell>
        </row>
        <row r="13">
          <cell r="B13">
            <v>5.6500000000000002E-2</v>
          </cell>
          <cell r="C13">
            <v>3.6600000000000001E-2</v>
          </cell>
          <cell r="D13">
            <v>4.6899999999999997E-2</v>
          </cell>
          <cell r="F13" t="str">
            <v>September</v>
          </cell>
          <cell r="H13">
            <v>0.9</v>
          </cell>
        </row>
        <row r="14">
          <cell r="B14">
            <v>5.4300000000000001E-2</v>
          </cell>
          <cell r="C14">
            <v>3.56E-2</v>
          </cell>
          <cell r="D14">
            <v>4.5199999999999997E-2</v>
          </cell>
          <cell r="F14" t="str">
            <v>October</v>
          </cell>
          <cell r="H14">
            <v>0.87</v>
          </cell>
        </row>
        <row r="15">
          <cell r="B15">
            <v>5.8099999999999999E-2</v>
          </cell>
          <cell r="C15">
            <v>4.5199999999999997E-2</v>
          </cell>
          <cell r="D15">
            <v>5.1799999999999999E-2</v>
          </cell>
          <cell r="F15" t="str">
            <v>November</v>
          </cell>
          <cell r="H15">
            <v>1.0900000000000001</v>
          </cell>
        </row>
        <row r="16">
          <cell r="B16">
            <v>6.3600000000000004E-2</v>
          </cell>
          <cell r="C16">
            <v>5.4600000000000003E-2</v>
          </cell>
          <cell r="D16">
            <v>5.9200000000000003E-2</v>
          </cell>
          <cell r="F16" t="str">
            <v>December</v>
          </cell>
          <cell r="H16">
            <v>1.0900000000000001</v>
          </cell>
        </row>
        <row r="17">
          <cell r="B17">
            <v>7.1300000000000002E-2</v>
          </cell>
          <cell r="C17">
            <v>6.6699999999999995E-2</v>
          </cell>
          <cell r="D17">
            <v>6.9099999999999995E-2</v>
          </cell>
        </row>
        <row r="18">
          <cell r="B18">
            <v>7.17E-2</v>
          </cell>
          <cell r="C18">
            <v>7.0599999999999996E-2</v>
          </cell>
          <cell r="D18">
            <v>7.1099999999999997E-2</v>
          </cell>
        </row>
        <row r="19">
          <cell r="B19">
            <v>6.6199999999999995E-2</v>
          </cell>
          <cell r="C19">
            <v>7.0699999999999999E-2</v>
          </cell>
          <cell r="D19">
            <v>6.8400000000000002E-2</v>
          </cell>
        </row>
        <row r="20">
          <cell r="B20">
            <v>6.5299999999999997E-2</v>
          </cell>
          <cell r="C20">
            <v>7.1999999999999995E-2</v>
          </cell>
          <cell r="D20">
            <v>6.8599999999999994E-2</v>
          </cell>
        </row>
        <row r="21">
          <cell r="B21">
            <v>6.8599999999999994E-2</v>
          </cell>
          <cell r="C21">
            <v>7.2599999999999998E-2</v>
          </cell>
          <cell r="D21">
            <v>7.0499999999999993E-2</v>
          </cell>
        </row>
        <row r="22">
          <cell r="B22">
            <v>6.7100000000000007E-2</v>
          </cell>
          <cell r="C22">
            <v>7.5499999999999998E-2</v>
          </cell>
          <cell r="D22">
            <v>7.1199999999999999E-2</v>
          </cell>
        </row>
        <row r="23">
          <cell r="B23">
            <v>5.8500000000000003E-2</v>
          </cell>
          <cell r="C23">
            <v>6.5299999999999997E-2</v>
          </cell>
          <cell r="D23">
            <v>6.1800000000000001E-2</v>
          </cell>
        </row>
        <row r="24">
          <cell r="B24">
            <v>4.7500000000000001E-2</v>
          </cell>
          <cell r="C24">
            <v>6.0299999999999999E-2</v>
          </cell>
          <cell r="D24">
            <v>5.3699999999999998E-2</v>
          </cell>
        </row>
        <row r="25">
          <cell r="B25">
            <v>4.0300000000000002E-2</v>
          </cell>
          <cell r="C25">
            <v>5.4399999999999997E-2</v>
          </cell>
          <cell r="D25">
            <v>4.7100000000000003E-2</v>
          </cell>
        </row>
        <row r="26">
          <cell r="B26">
            <v>3.3000000000000002E-2</v>
          </cell>
          <cell r="C26">
            <v>4.7699999999999999E-2</v>
          </cell>
          <cell r="D26">
            <v>4.02E-2</v>
          </cell>
        </row>
        <row r="27">
          <cell r="B27">
            <v>2.3599999999999999E-2</v>
          </cell>
          <cell r="C27">
            <v>3.32E-2</v>
          </cell>
          <cell r="D27">
            <v>2.8199999999999999E-2</v>
          </cell>
        </row>
        <row r="28">
          <cell r="B28">
            <v>1.55E-2</v>
          </cell>
          <cell r="C28">
            <v>2.0500000000000001E-2</v>
          </cell>
          <cell r="D28">
            <v>1.7899999999999999E-2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7.4999999999999997E-3</v>
          </cell>
          <cell r="D5">
            <v>6.6E-3</v>
          </cell>
          <cell r="F5" t="str">
            <v>January</v>
          </cell>
          <cell r="H5">
            <v>0.99</v>
          </cell>
        </row>
        <row r="6">
          <cell r="B6">
            <v>3.5999999999999999E-3</v>
          </cell>
          <cell r="C6">
            <v>4.4000000000000003E-3</v>
          </cell>
          <cell r="D6">
            <v>4.0000000000000001E-3</v>
          </cell>
          <cell r="F6" t="str">
            <v>February</v>
          </cell>
          <cell r="H6">
            <v>1.04</v>
          </cell>
        </row>
        <row r="7">
          <cell r="B7">
            <v>2.5999999999999999E-3</v>
          </cell>
          <cell r="C7">
            <v>2.8999999999999998E-3</v>
          </cell>
          <cell r="D7">
            <v>2.7000000000000001E-3</v>
          </cell>
          <cell r="F7" t="str">
            <v>March</v>
          </cell>
          <cell r="H7">
            <v>1.07</v>
          </cell>
        </row>
        <row r="8">
          <cell r="B8">
            <v>2.7000000000000001E-3</v>
          </cell>
          <cell r="C8">
            <v>2E-3</v>
          </cell>
          <cell r="D8">
            <v>2.3999999999999998E-3</v>
          </cell>
          <cell r="F8" t="str">
            <v>April</v>
          </cell>
          <cell r="H8">
            <v>1.02</v>
          </cell>
        </row>
        <row r="9">
          <cell r="B9">
            <v>5.4999999999999997E-3</v>
          </cell>
          <cell r="C9">
            <v>2.3999999999999998E-3</v>
          </cell>
          <cell r="D9">
            <v>3.8999999999999998E-3</v>
          </cell>
          <cell r="F9" t="str">
            <v>May</v>
          </cell>
          <cell r="H9">
            <v>1.02</v>
          </cell>
        </row>
        <row r="10">
          <cell r="B10">
            <v>1.77E-2</v>
          </cell>
          <cell r="C10">
            <v>6.3E-3</v>
          </cell>
          <cell r="D10">
            <v>1.18E-2</v>
          </cell>
          <cell r="F10" t="str">
            <v>June</v>
          </cell>
          <cell r="H10">
            <v>0.94</v>
          </cell>
        </row>
        <row r="11">
          <cell r="B11">
            <v>3.8699999999999998E-2</v>
          </cell>
          <cell r="C11">
            <v>1.7999999999999999E-2</v>
          </cell>
          <cell r="D11">
            <v>2.8000000000000001E-2</v>
          </cell>
          <cell r="F11" t="str">
            <v>July</v>
          </cell>
          <cell r="H11">
            <v>0.92</v>
          </cell>
        </row>
        <row r="12">
          <cell r="B12">
            <v>5.6899999999999999E-2</v>
          </cell>
          <cell r="C12">
            <v>3.2399999999999998E-2</v>
          </cell>
          <cell r="D12">
            <v>4.4200000000000003E-2</v>
          </cell>
          <cell r="F12" t="str">
            <v>August</v>
          </cell>
          <cell r="H12">
            <v>0.97</v>
          </cell>
        </row>
        <row r="13">
          <cell r="B13">
            <v>5.8200000000000002E-2</v>
          </cell>
          <cell r="C13">
            <v>3.5499999999999997E-2</v>
          </cell>
          <cell r="D13">
            <v>4.65E-2</v>
          </cell>
          <cell r="F13" t="str">
            <v>September</v>
          </cell>
          <cell r="H13">
            <v>1</v>
          </cell>
        </row>
        <row r="14">
          <cell r="B14">
            <v>6.6000000000000003E-2</v>
          </cell>
          <cell r="C14">
            <v>4.8599999999999997E-2</v>
          </cell>
          <cell r="D14">
            <v>5.7000000000000002E-2</v>
          </cell>
          <cell r="F14" t="str">
            <v>October</v>
          </cell>
          <cell r="H14">
            <v>1.03</v>
          </cell>
        </row>
        <row r="15">
          <cell r="B15">
            <v>6.6299999999999998E-2</v>
          </cell>
          <cell r="C15">
            <v>5.4899999999999997E-2</v>
          </cell>
          <cell r="D15">
            <v>6.0400000000000002E-2</v>
          </cell>
          <cell r="F15" t="str">
            <v>November</v>
          </cell>
          <cell r="H15">
            <v>1</v>
          </cell>
        </row>
        <row r="16">
          <cell r="B16">
            <v>6.7699999999999996E-2</v>
          </cell>
          <cell r="C16">
            <v>6.2300000000000001E-2</v>
          </cell>
          <cell r="D16">
            <v>6.4899999999999999E-2</v>
          </cell>
          <cell r="F16" t="str">
            <v>December</v>
          </cell>
          <cell r="H16">
            <v>1.01</v>
          </cell>
        </row>
        <row r="17">
          <cell r="B17">
            <v>6.8699999999999997E-2</v>
          </cell>
          <cell r="C17">
            <v>6.7100000000000007E-2</v>
          </cell>
          <cell r="D17">
            <v>6.7900000000000002E-2</v>
          </cell>
        </row>
        <row r="18">
          <cell r="B18">
            <v>6.59E-2</v>
          </cell>
          <cell r="C18">
            <v>6.9000000000000006E-2</v>
          </cell>
          <cell r="D18">
            <v>6.7500000000000004E-2</v>
          </cell>
        </row>
        <row r="19">
          <cell r="B19">
            <v>6.7400000000000002E-2</v>
          </cell>
          <cell r="C19">
            <v>7.1800000000000003E-2</v>
          </cell>
          <cell r="D19">
            <v>6.9699999999999998E-2</v>
          </cell>
        </row>
        <row r="20">
          <cell r="B20">
            <v>6.4299999999999996E-2</v>
          </cell>
          <cell r="C20">
            <v>7.2900000000000006E-2</v>
          </cell>
          <cell r="D20">
            <v>6.8699999999999997E-2</v>
          </cell>
        </row>
        <row r="21">
          <cell r="B21">
            <v>6.59E-2</v>
          </cell>
          <cell r="C21">
            <v>8.0600000000000005E-2</v>
          </cell>
          <cell r="D21">
            <v>7.3499999999999996E-2</v>
          </cell>
        </row>
        <row r="22">
          <cell r="B22">
            <v>6.5299999999999997E-2</v>
          </cell>
          <cell r="C22">
            <v>8.6300000000000002E-2</v>
          </cell>
          <cell r="D22">
            <v>7.6100000000000001E-2</v>
          </cell>
        </row>
        <row r="23">
          <cell r="B23">
            <v>6.2399999999999997E-2</v>
          </cell>
          <cell r="C23">
            <v>8.1100000000000005E-2</v>
          </cell>
          <cell r="D23">
            <v>7.2099999999999997E-2</v>
          </cell>
        </row>
        <row r="24">
          <cell r="B24">
            <v>5.2299999999999999E-2</v>
          </cell>
          <cell r="C24">
            <v>6.4600000000000005E-2</v>
          </cell>
          <cell r="D24">
            <v>5.8700000000000002E-2</v>
          </cell>
        </row>
        <row r="25">
          <cell r="B25">
            <v>4.0800000000000003E-2</v>
          </cell>
          <cell r="C25">
            <v>5.1200000000000002E-2</v>
          </cell>
          <cell r="D25">
            <v>4.6199999999999998E-2</v>
          </cell>
        </row>
        <row r="26">
          <cell r="B26">
            <v>2.8799999999999999E-2</v>
          </cell>
          <cell r="C26">
            <v>3.8699999999999998E-2</v>
          </cell>
          <cell r="D26">
            <v>3.39E-2</v>
          </cell>
        </row>
        <row r="27">
          <cell r="B27">
            <v>1.6799999999999999E-2</v>
          </cell>
          <cell r="C27">
            <v>2.4799999999999999E-2</v>
          </cell>
          <cell r="D27">
            <v>2.0899999999999998E-2</v>
          </cell>
        </row>
        <row r="28">
          <cell r="B28">
            <v>9.9000000000000008E-3</v>
          </cell>
          <cell r="C28">
            <v>1.46E-2</v>
          </cell>
          <cell r="D28">
            <v>1.23E-2</v>
          </cell>
        </row>
      </sheetData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8.3000000000000001E-3</v>
          </cell>
          <cell r="C5">
            <v>7.4000000000000003E-3</v>
          </cell>
          <cell r="D5">
            <v>7.4000000000000003E-3</v>
          </cell>
          <cell r="F5" t="str">
            <v>January</v>
          </cell>
          <cell r="H5">
            <v>1.02</v>
          </cell>
        </row>
        <row r="6">
          <cell r="B6">
            <v>5.1999999999999998E-3</v>
          </cell>
          <cell r="C6">
            <v>4.4000000000000003E-3</v>
          </cell>
          <cell r="D6">
            <v>4.5999999999999999E-3</v>
          </cell>
          <cell r="F6" t="str">
            <v>February</v>
          </cell>
          <cell r="H6">
            <v>1.1000000000000001</v>
          </cell>
        </row>
        <row r="7">
          <cell r="B7">
            <v>3.8999999999999998E-3</v>
          </cell>
          <cell r="C7">
            <v>3.8999999999999998E-3</v>
          </cell>
          <cell r="D7">
            <v>3.7000000000000002E-3</v>
          </cell>
          <cell r="F7" t="str">
            <v>March</v>
          </cell>
          <cell r="H7">
            <v>1.1599999999999999</v>
          </cell>
        </row>
        <row r="8">
          <cell r="B8">
            <v>2.8999999999999998E-3</v>
          </cell>
          <cell r="C8">
            <v>4.3E-3</v>
          </cell>
          <cell r="D8">
            <v>3.0999999999999999E-3</v>
          </cell>
          <cell r="F8" t="str">
            <v>April</v>
          </cell>
          <cell r="H8">
            <v>1.08</v>
          </cell>
        </row>
        <row r="9">
          <cell r="B9">
            <v>3.5999999999999999E-3</v>
          </cell>
          <cell r="C9">
            <v>1.01E-2</v>
          </cell>
          <cell r="D9">
            <v>4.7000000000000002E-3</v>
          </cell>
          <cell r="F9" t="str">
            <v>May</v>
          </cell>
          <cell r="H9">
            <v>1.06</v>
          </cell>
        </row>
        <row r="10">
          <cell r="B10">
            <v>7.1999999999999998E-3</v>
          </cell>
          <cell r="C10">
            <v>3.04E-2</v>
          </cell>
          <cell r="D10">
            <v>1.09E-2</v>
          </cell>
          <cell r="F10" t="str">
            <v>June</v>
          </cell>
          <cell r="H10">
            <v>0.99</v>
          </cell>
        </row>
        <row r="11">
          <cell r="B11">
            <v>2.6499999999999999E-2</v>
          </cell>
          <cell r="C11">
            <v>6.08E-2</v>
          </cell>
          <cell r="D11">
            <v>3.4700000000000002E-2</v>
          </cell>
          <cell r="F11" t="str">
            <v>July</v>
          </cell>
          <cell r="H11">
            <v>0.96</v>
          </cell>
        </row>
        <row r="12">
          <cell r="B12">
            <v>4.8800000000000003E-2</v>
          </cell>
          <cell r="C12">
            <v>7.5999999999999998E-2</v>
          </cell>
          <cell r="D12">
            <v>5.1299999999999998E-2</v>
          </cell>
          <cell r="F12" t="str">
            <v>August</v>
          </cell>
          <cell r="H12">
            <v>1.06</v>
          </cell>
        </row>
        <row r="13">
          <cell r="B13">
            <v>4.6399999999999997E-2</v>
          </cell>
          <cell r="C13">
            <v>7.3499999999999996E-2</v>
          </cell>
          <cell r="D13">
            <v>5.2200000000000003E-2</v>
          </cell>
          <cell r="F13" t="str">
            <v>September</v>
          </cell>
          <cell r="H13">
            <v>0.95</v>
          </cell>
        </row>
        <row r="14">
          <cell r="B14">
            <v>5.0200000000000002E-2</v>
          </cell>
          <cell r="C14">
            <v>6.2399999999999997E-2</v>
          </cell>
          <cell r="D14">
            <v>5.5E-2</v>
          </cell>
          <cell r="F14" t="str">
            <v>October</v>
          </cell>
          <cell r="H14">
            <v>0.93</v>
          </cell>
        </row>
        <row r="15">
          <cell r="B15">
            <v>5.5300000000000002E-2</v>
          </cell>
          <cell r="C15">
            <v>5.79E-2</v>
          </cell>
          <cell r="D15">
            <v>5.74E-2</v>
          </cell>
          <cell r="F15" t="str">
            <v>November</v>
          </cell>
          <cell r="H15">
            <v>0.88</v>
          </cell>
        </row>
        <row r="16">
          <cell r="B16">
            <v>6.1899999999999997E-2</v>
          </cell>
          <cell r="C16">
            <v>5.91E-2</v>
          </cell>
          <cell r="D16">
            <v>6.3100000000000003E-2</v>
          </cell>
          <cell r="F16" t="str">
            <v>December</v>
          </cell>
          <cell r="H16">
            <v>0.84</v>
          </cell>
        </row>
        <row r="17">
          <cell r="B17">
            <v>6.9199999999999998E-2</v>
          </cell>
          <cell r="C17">
            <v>6.08E-2</v>
          </cell>
          <cell r="D17">
            <v>6.8699999999999997E-2</v>
          </cell>
        </row>
        <row r="18">
          <cell r="B18">
            <v>7.0400000000000004E-2</v>
          </cell>
          <cell r="C18">
            <v>5.9200000000000003E-2</v>
          </cell>
          <cell r="D18">
            <v>6.9699999999999998E-2</v>
          </cell>
        </row>
        <row r="19">
          <cell r="B19">
            <v>7.2700000000000001E-2</v>
          </cell>
          <cell r="C19">
            <v>5.9299999999999999E-2</v>
          </cell>
          <cell r="D19">
            <v>7.1499999999999994E-2</v>
          </cell>
        </row>
        <row r="20">
          <cell r="B20">
            <v>7.3200000000000001E-2</v>
          </cell>
          <cell r="C20">
            <v>6.2199999999999998E-2</v>
          </cell>
          <cell r="D20">
            <v>7.17E-2</v>
          </cell>
        </row>
        <row r="21">
          <cell r="B21">
            <v>7.6799999999999993E-2</v>
          </cell>
          <cell r="C21">
            <v>6.59E-2</v>
          </cell>
          <cell r="D21">
            <v>7.4700000000000003E-2</v>
          </cell>
        </row>
        <row r="22">
          <cell r="B22">
            <v>7.9299999999999995E-2</v>
          </cell>
          <cell r="C22">
            <v>7.3700000000000002E-2</v>
          </cell>
          <cell r="D22">
            <v>7.4999999999999997E-2</v>
          </cell>
        </row>
        <row r="23">
          <cell r="B23">
            <v>6.8199999999999997E-2</v>
          </cell>
          <cell r="C23">
            <v>5.1900000000000002E-2</v>
          </cell>
          <cell r="D23">
            <v>6.4000000000000001E-2</v>
          </cell>
        </row>
        <row r="24">
          <cell r="B24">
            <v>5.3999999999999999E-2</v>
          </cell>
          <cell r="C24">
            <v>3.73E-2</v>
          </cell>
          <cell r="D24">
            <v>5.0700000000000002E-2</v>
          </cell>
        </row>
        <row r="25">
          <cell r="B25">
            <v>4.4699999999999997E-2</v>
          </cell>
          <cell r="C25">
            <v>2.86E-2</v>
          </cell>
          <cell r="D25">
            <v>4.1399999999999999E-2</v>
          </cell>
        </row>
        <row r="26">
          <cell r="B26">
            <v>3.44E-2</v>
          </cell>
          <cell r="C26">
            <v>2.2499999999999999E-2</v>
          </cell>
          <cell r="D26">
            <v>3.1E-2</v>
          </cell>
        </row>
        <row r="27">
          <cell r="B27">
            <v>2.2599999999999999E-2</v>
          </cell>
          <cell r="C27">
            <v>1.7000000000000001E-2</v>
          </cell>
          <cell r="D27">
            <v>2.0500000000000001E-2</v>
          </cell>
        </row>
        <row r="28">
          <cell r="B28">
            <v>1.4200000000000001E-2</v>
          </cell>
          <cell r="C28">
            <v>1.1299999999999999E-2</v>
          </cell>
          <cell r="D28">
            <v>1.2999999999999999E-2</v>
          </cell>
        </row>
      </sheetData>
      <sheetData sheetId="1">
        <row r="1">
          <cell r="C1">
            <v>8.3000000000000001E-3</v>
          </cell>
          <cell r="E1">
            <v>7.4000000000000003E-3</v>
          </cell>
        </row>
        <row r="2">
          <cell r="C2">
            <v>5.1999999999999998E-3</v>
          </cell>
          <cell r="E2">
            <v>4.5999999999999999E-3</v>
          </cell>
        </row>
        <row r="3">
          <cell r="C3">
            <v>3.8999999999999998E-3</v>
          </cell>
          <cell r="E3">
            <v>3.7000000000000002E-3</v>
          </cell>
        </row>
        <row r="4">
          <cell r="C4">
            <v>2.8999999999999998E-3</v>
          </cell>
          <cell r="E4">
            <v>3.0999999999999999E-3</v>
          </cell>
        </row>
        <row r="5">
          <cell r="C5">
            <v>3.5999999999999999E-3</v>
          </cell>
          <cell r="E5">
            <v>4.7000000000000002E-3</v>
          </cell>
        </row>
        <row r="6">
          <cell r="C6">
            <v>7.1999999999999998E-3</v>
          </cell>
          <cell r="E6">
            <v>1.09E-2</v>
          </cell>
        </row>
        <row r="7">
          <cell r="C7">
            <v>2.6499999999999999E-2</v>
          </cell>
          <cell r="E7">
            <v>3.4700000000000002E-2</v>
          </cell>
        </row>
        <row r="8">
          <cell r="C8">
            <v>4.8800000000000003E-2</v>
          </cell>
          <cell r="E8">
            <v>5.1299999999999998E-2</v>
          </cell>
        </row>
        <row r="9">
          <cell r="C9">
            <v>4.6399999999999997E-2</v>
          </cell>
          <cell r="E9">
            <v>5.2200000000000003E-2</v>
          </cell>
        </row>
        <row r="10">
          <cell r="C10">
            <v>5.0200000000000002E-2</v>
          </cell>
          <cell r="E10">
            <v>5.5E-2</v>
          </cell>
        </row>
        <row r="11">
          <cell r="C11">
            <v>5.5300000000000002E-2</v>
          </cell>
          <cell r="E11">
            <v>5.74E-2</v>
          </cell>
        </row>
        <row r="12">
          <cell r="C12">
            <v>6.1899999999999997E-2</v>
          </cell>
          <cell r="E12">
            <v>6.3100000000000003E-2</v>
          </cell>
        </row>
        <row r="13">
          <cell r="C13">
            <v>6.9199999999999998E-2</v>
          </cell>
          <cell r="E13">
            <v>6.8699999999999997E-2</v>
          </cell>
        </row>
        <row r="14">
          <cell r="C14">
            <v>7.0400000000000004E-2</v>
          </cell>
          <cell r="E14">
            <v>6.9699999999999998E-2</v>
          </cell>
        </row>
        <row r="15">
          <cell r="C15">
            <v>7.2700000000000001E-2</v>
          </cell>
          <cell r="E15">
            <v>7.1499999999999994E-2</v>
          </cell>
        </row>
        <row r="16">
          <cell r="C16">
            <v>7.3200000000000001E-2</v>
          </cell>
          <cell r="E16">
            <v>7.17E-2</v>
          </cell>
        </row>
        <row r="17">
          <cell r="C17">
            <v>7.6799999999999993E-2</v>
          </cell>
          <cell r="E17">
            <v>7.4700000000000003E-2</v>
          </cell>
        </row>
        <row r="18">
          <cell r="C18">
            <v>7.9299999999999995E-2</v>
          </cell>
          <cell r="E18">
            <v>7.4999999999999997E-2</v>
          </cell>
        </row>
        <row r="19">
          <cell r="C19">
            <v>6.8199999999999997E-2</v>
          </cell>
          <cell r="E19">
            <v>6.4000000000000001E-2</v>
          </cell>
        </row>
        <row r="20">
          <cell r="C20">
            <v>5.3999999999999999E-2</v>
          </cell>
          <cell r="E20">
            <v>5.0700000000000002E-2</v>
          </cell>
        </row>
        <row r="21">
          <cell r="C21">
            <v>4.4699999999999997E-2</v>
          </cell>
          <cell r="E21">
            <v>4.1399999999999999E-2</v>
          </cell>
        </row>
        <row r="22">
          <cell r="C22">
            <v>3.44E-2</v>
          </cell>
          <cell r="E22">
            <v>3.1E-2</v>
          </cell>
        </row>
        <row r="23">
          <cell r="C23">
            <v>2.2599999999999999E-2</v>
          </cell>
          <cell r="E23">
            <v>2.0500000000000001E-2</v>
          </cell>
        </row>
        <row r="24">
          <cell r="C24">
            <v>1.4200000000000001E-2</v>
          </cell>
          <cell r="E24">
            <v>1.2999999999999999E-2</v>
          </cell>
        </row>
      </sheetData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7.7000000000000002E-3</v>
          </cell>
          <cell r="C5">
            <v>8.5000000000000006E-3</v>
          </cell>
          <cell r="D5">
            <v>8.0000000000000002E-3</v>
          </cell>
          <cell r="F5" t="str">
            <v>January</v>
          </cell>
          <cell r="H5">
            <v>1.01</v>
          </cell>
        </row>
        <row r="6">
          <cell r="B6">
            <v>5.1000000000000004E-3</v>
          </cell>
          <cell r="C6">
            <v>4.8999999999999998E-3</v>
          </cell>
          <cell r="D6">
            <v>5.0000000000000001E-3</v>
          </cell>
          <cell r="F6" t="str">
            <v>February</v>
          </cell>
          <cell r="H6">
            <v>1.07</v>
          </cell>
        </row>
        <row r="7">
          <cell r="B7">
            <v>4.3E-3</v>
          </cell>
          <cell r="C7">
            <v>3.8999999999999998E-3</v>
          </cell>
          <cell r="D7">
            <v>4.1000000000000003E-3</v>
          </cell>
          <cell r="F7" t="str">
            <v>March</v>
          </cell>
          <cell r="H7">
            <v>1.1100000000000001</v>
          </cell>
        </row>
        <row r="8">
          <cell r="B8">
            <v>3.8E-3</v>
          </cell>
          <cell r="C8">
            <v>3.0000000000000001E-3</v>
          </cell>
          <cell r="D8">
            <v>3.3999999999999998E-3</v>
          </cell>
          <cell r="F8" t="str">
            <v>April</v>
          </cell>
          <cell r="H8">
            <v>1.04</v>
          </cell>
        </row>
        <row r="9">
          <cell r="B9">
            <v>6.7000000000000002E-3</v>
          </cell>
          <cell r="C9">
            <v>3.8E-3</v>
          </cell>
          <cell r="D9">
            <v>5.4000000000000003E-3</v>
          </cell>
          <cell r="F9" t="str">
            <v>May</v>
          </cell>
          <cell r="H9">
            <v>1.01</v>
          </cell>
        </row>
        <row r="10">
          <cell r="B10">
            <v>1.52E-2</v>
          </cell>
          <cell r="C10">
            <v>9.1000000000000004E-3</v>
          </cell>
          <cell r="D10">
            <v>1.24E-2</v>
          </cell>
          <cell r="F10" t="str">
            <v>June</v>
          </cell>
          <cell r="H10">
            <v>0.93</v>
          </cell>
        </row>
        <row r="11">
          <cell r="B11">
            <v>4.3200000000000002E-2</v>
          </cell>
          <cell r="C11">
            <v>2.81E-2</v>
          </cell>
          <cell r="D11">
            <v>3.6299999999999999E-2</v>
          </cell>
          <cell r="F11" t="str">
            <v>July</v>
          </cell>
          <cell r="H11">
            <v>0.9</v>
          </cell>
        </row>
        <row r="12">
          <cell r="B12">
            <v>6.3399999999999998E-2</v>
          </cell>
          <cell r="C12">
            <v>4.7199999999999999E-2</v>
          </cell>
          <cell r="D12">
            <v>5.6000000000000001E-2</v>
          </cell>
          <cell r="F12" t="str">
            <v>August</v>
          </cell>
          <cell r="H12">
            <v>0.95</v>
          </cell>
        </row>
        <row r="13">
          <cell r="B13">
            <v>6.1199999999999997E-2</v>
          </cell>
          <cell r="C13">
            <v>5.04E-2</v>
          </cell>
          <cell r="D13">
            <v>5.6300000000000003E-2</v>
          </cell>
          <cell r="F13" t="str">
            <v>September</v>
          </cell>
          <cell r="H13">
            <v>0.93</v>
          </cell>
        </row>
        <row r="14">
          <cell r="B14">
            <v>6.0699999999999997E-2</v>
          </cell>
          <cell r="C14">
            <v>5.1799999999999999E-2</v>
          </cell>
          <cell r="D14">
            <v>5.67E-2</v>
          </cell>
          <cell r="F14" t="str">
            <v>October</v>
          </cell>
          <cell r="H14">
            <v>1.02</v>
          </cell>
        </row>
        <row r="15">
          <cell r="B15">
            <v>6.2399999999999997E-2</v>
          </cell>
          <cell r="C15">
            <v>5.4699999999999999E-2</v>
          </cell>
          <cell r="D15">
            <v>5.8900000000000001E-2</v>
          </cell>
          <cell r="F15" t="str">
            <v>November</v>
          </cell>
          <cell r="H15">
            <v>1.02</v>
          </cell>
        </row>
        <row r="16">
          <cell r="B16">
            <v>6.3299999999999995E-2</v>
          </cell>
          <cell r="C16">
            <v>5.9200000000000003E-2</v>
          </cell>
          <cell r="D16">
            <v>6.1400000000000003E-2</v>
          </cell>
          <cell r="F16" t="str">
            <v>December</v>
          </cell>
          <cell r="H16">
            <v>1.02</v>
          </cell>
        </row>
        <row r="17">
          <cell r="B17">
            <v>6.4899999999999999E-2</v>
          </cell>
          <cell r="C17">
            <v>6.3799999999999996E-2</v>
          </cell>
          <cell r="D17">
            <v>6.4500000000000002E-2</v>
          </cell>
        </row>
        <row r="18">
          <cell r="B18">
            <v>6.3500000000000001E-2</v>
          </cell>
          <cell r="C18">
            <v>6.6299999999999998E-2</v>
          </cell>
          <cell r="D18">
            <v>6.4799999999999996E-2</v>
          </cell>
        </row>
        <row r="19">
          <cell r="B19">
            <v>6.7699999999999996E-2</v>
          </cell>
          <cell r="C19">
            <v>6.9699999999999998E-2</v>
          </cell>
          <cell r="D19">
            <v>6.8599999999999994E-2</v>
          </cell>
        </row>
        <row r="20">
          <cell r="B20">
            <v>6.6500000000000004E-2</v>
          </cell>
          <cell r="C20">
            <v>7.2300000000000003E-2</v>
          </cell>
          <cell r="D20">
            <v>6.9199999999999998E-2</v>
          </cell>
        </row>
        <row r="21">
          <cell r="B21">
            <v>6.8599999999999994E-2</v>
          </cell>
          <cell r="C21">
            <v>7.7799999999999994E-2</v>
          </cell>
          <cell r="D21">
            <v>7.2800000000000004E-2</v>
          </cell>
        </row>
        <row r="22">
          <cell r="B22">
            <v>7.0199999999999999E-2</v>
          </cell>
          <cell r="C22">
            <v>8.2000000000000003E-2</v>
          </cell>
          <cell r="D22">
            <v>7.5600000000000001E-2</v>
          </cell>
        </row>
        <row r="23">
          <cell r="B23">
            <v>5.8900000000000001E-2</v>
          </cell>
          <cell r="C23">
            <v>6.9199999999999998E-2</v>
          </cell>
          <cell r="D23">
            <v>6.3500000000000001E-2</v>
          </cell>
        </row>
        <row r="24">
          <cell r="B24">
            <v>4.5999999999999999E-2</v>
          </cell>
          <cell r="C24">
            <v>5.4600000000000003E-2</v>
          </cell>
          <cell r="D24">
            <v>4.9799999999999997E-2</v>
          </cell>
        </row>
        <row r="25">
          <cell r="B25">
            <v>3.6400000000000002E-2</v>
          </cell>
          <cell r="C25">
            <v>4.53E-2</v>
          </cell>
          <cell r="D25">
            <v>4.0300000000000002E-2</v>
          </cell>
        </row>
        <row r="26">
          <cell r="B26">
            <v>2.8000000000000001E-2</v>
          </cell>
          <cell r="C26">
            <v>3.5999999999999997E-2</v>
          </cell>
          <cell r="D26">
            <v>3.1600000000000003E-2</v>
          </cell>
        </row>
        <row r="27">
          <cell r="B27">
            <v>1.9400000000000001E-2</v>
          </cell>
          <cell r="C27">
            <v>2.3400000000000001E-2</v>
          </cell>
          <cell r="D27">
            <v>2.12E-2</v>
          </cell>
        </row>
        <row r="28">
          <cell r="B28">
            <v>1.29E-2</v>
          </cell>
          <cell r="C28">
            <v>1.5100000000000001E-2</v>
          </cell>
          <cell r="D28">
            <v>1.3899999999999999E-2</v>
          </cell>
        </row>
      </sheetData>
      <sheetData sheetId="1"/>
      <sheetData sheetId="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2.8999999999999998E-3</v>
          </cell>
          <cell r="C5">
            <v>3.5999999999999999E-3</v>
          </cell>
          <cell r="D5">
            <v>3.3E-3</v>
          </cell>
          <cell r="F5" t="str">
            <v>January</v>
          </cell>
          <cell r="H5">
            <v>1.04</v>
          </cell>
        </row>
        <row r="6">
          <cell r="B6">
            <v>2.3999999999999998E-3</v>
          </cell>
          <cell r="C6">
            <v>2.8E-3</v>
          </cell>
          <cell r="D6">
            <v>2.5999999999999999E-3</v>
          </cell>
          <cell r="F6" t="str">
            <v>February</v>
          </cell>
          <cell r="H6">
            <v>1.1499999999999999</v>
          </cell>
        </row>
        <row r="7">
          <cell r="B7">
            <v>2.5000000000000001E-3</v>
          </cell>
          <cell r="C7">
            <v>2.8E-3</v>
          </cell>
          <cell r="D7">
            <v>2.5999999999999999E-3</v>
          </cell>
          <cell r="F7" t="str">
            <v>March</v>
          </cell>
          <cell r="H7">
            <v>1.1599999999999999</v>
          </cell>
        </row>
        <row r="8">
          <cell r="B8">
            <v>5.0000000000000001E-3</v>
          </cell>
          <cell r="C8">
            <v>4.0000000000000001E-3</v>
          </cell>
          <cell r="D8">
            <v>4.4000000000000003E-3</v>
          </cell>
          <cell r="F8" t="str">
            <v>April</v>
          </cell>
          <cell r="H8">
            <v>1.01</v>
          </cell>
        </row>
        <row r="9">
          <cell r="B9">
            <v>1.29E-2</v>
          </cell>
          <cell r="C9">
            <v>1.3100000000000001E-2</v>
          </cell>
          <cell r="D9">
            <v>1.29E-2</v>
          </cell>
          <cell r="F9" t="str">
            <v>May</v>
          </cell>
          <cell r="H9">
            <v>0.97</v>
          </cell>
        </row>
        <row r="10">
          <cell r="B10">
            <v>3.6999999999999998E-2</v>
          </cell>
          <cell r="C10">
            <v>3.1300000000000001E-2</v>
          </cell>
          <cell r="D10">
            <v>3.3700000000000001E-2</v>
          </cell>
          <cell r="F10" t="str">
            <v>June</v>
          </cell>
          <cell r="H10">
            <v>0.9</v>
          </cell>
        </row>
        <row r="11">
          <cell r="B11">
            <v>5.6899999999999999E-2</v>
          </cell>
          <cell r="C11">
            <v>4.5699999999999998E-2</v>
          </cell>
          <cell r="D11">
            <v>5.0599999999999999E-2</v>
          </cell>
          <cell r="F11" t="str">
            <v>July</v>
          </cell>
          <cell r="H11">
            <v>0.87</v>
          </cell>
        </row>
        <row r="12">
          <cell r="B12">
            <v>6.0600000000000001E-2</v>
          </cell>
          <cell r="C12">
            <v>5.0200000000000002E-2</v>
          </cell>
          <cell r="D12">
            <v>5.4899999999999997E-2</v>
          </cell>
          <cell r="F12" t="str">
            <v>August</v>
          </cell>
          <cell r="H12">
            <v>0.9</v>
          </cell>
        </row>
        <row r="13">
          <cell r="B13">
            <v>6.3E-2</v>
          </cell>
          <cell r="C13">
            <v>5.21E-2</v>
          </cell>
          <cell r="D13">
            <v>5.7299999999999997E-2</v>
          </cell>
          <cell r="F13" t="str">
            <v>October</v>
          </cell>
          <cell r="H13">
            <v>1.0900000000000001</v>
          </cell>
        </row>
        <row r="14">
          <cell r="B14">
            <v>6.7599999999999993E-2</v>
          </cell>
          <cell r="C14">
            <v>5.9400000000000001E-2</v>
          </cell>
          <cell r="D14">
            <v>6.3399999999999998E-2</v>
          </cell>
          <cell r="F14" t="str">
            <v>November</v>
          </cell>
          <cell r="H14">
            <v>1</v>
          </cell>
        </row>
        <row r="15">
          <cell r="B15">
            <v>6.9800000000000001E-2</v>
          </cell>
          <cell r="C15">
            <v>6.8199999999999997E-2</v>
          </cell>
          <cell r="D15">
            <v>6.88E-2</v>
          </cell>
          <cell r="F15" t="str">
            <v>December</v>
          </cell>
          <cell r="H15">
            <v>1.02</v>
          </cell>
        </row>
        <row r="16">
          <cell r="B16">
            <v>7.22E-2</v>
          </cell>
          <cell r="C16">
            <v>7.3899999999999993E-2</v>
          </cell>
          <cell r="D16">
            <v>7.2900000000000006E-2</v>
          </cell>
          <cell r="F16" t="str">
            <v>December</v>
          </cell>
          <cell r="H16">
            <v>0.84</v>
          </cell>
        </row>
        <row r="17">
          <cell r="B17">
            <v>7.0699999999999999E-2</v>
          </cell>
          <cell r="C17">
            <v>7.4999999999999997E-2</v>
          </cell>
          <cell r="D17">
            <v>7.3099999999999998E-2</v>
          </cell>
        </row>
        <row r="18">
          <cell r="B18">
            <v>7.0699999999999999E-2</v>
          </cell>
          <cell r="C18">
            <v>7.6700000000000004E-2</v>
          </cell>
          <cell r="D18">
            <v>7.3999999999999996E-2</v>
          </cell>
        </row>
        <row r="19">
          <cell r="B19">
            <v>7.2900000000000006E-2</v>
          </cell>
          <cell r="C19">
            <v>7.8100000000000003E-2</v>
          </cell>
          <cell r="D19">
            <v>7.5600000000000001E-2</v>
          </cell>
        </row>
        <row r="20">
          <cell r="B20">
            <v>7.3499999999999996E-2</v>
          </cell>
          <cell r="C20">
            <v>8.1199999999999994E-2</v>
          </cell>
          <cell r="D20">
            <v>7.8E-2</v>
          </cell>
        </row>
        <row r="21">
          <cell r="B21">
            <v>7.1400000000000005E-2</v>
          </cell>
          <cell r="C21">
            <v>7.9000000000000001E-2</v>
          </cell>
          <cell r="D21">
            <v>7.5700000000000003E-2</v>
          </cell>
        </row>
        <row r="22">
          <cell r="B22">
            <v>5.8599999999999999E-2</v>
          </cell>
          <cell r="C22">
            <v>6.5799999999999997E-2</v>
          </cell>
          <cell r="D22">
            <v>6.2600000000000003E-2</v>
          </cell>
        </row>
        <row r="23">
          <cell r="B23">
            <v>4.3299999999999998E-2</v>
          </cell>
          <cell r="C23">
            <v>4.8300000000000003E-2</v>
          </cell>
          <cell r="D23">
            <v>4.6100000000000002E-2</v>
          </cell>
        </row>
        <row r="24">
          <cell r="B24">
            <v>3.2599999999999997E-2</v>
          </cell>
          <cell r="C24">
            <v>3.5200000000000002E-2</v>
          </cell>
          <cell r="D24">
            <v>3.4000000000000002E-2</v>
          </cell>
        </row>
        <row r="25">
          <cell r="B25">
            <v>2.2599999999999999E-2</v>
          </cell>
          <cell r="C25">
            <v>2.3599999999999999E-2</v>
          </cell>
          <cell r="D25">
            <v>2.3099999999999999E-2</v>
          </cell>
        </row>
        <row r="26">
          <cell r="B26">
            <v>1.5699999999999999E-2</v>
          </cell>
          <cell r="C26">
            <v>1.49E-2</v>
          </cell>
          <cell r="D26">
            <v>1.5299999999999999E-2</v>
          </cell>
        </row>
        <row r="27">
          <cell r="B27">
            <v>9.7999999999999997E-3</v>
          </cell>
          <cell r="C27">
            <v>9.5999999999999992E-3</v>
          </cell>
          <cell r="D27">
            <v>9.7000000000000003E-3</v>
          </cell>
        </row>
        <row r="28">
          <cell r="B28">
            <v>5.3E-3</v>
          </cell>
          <cell r="C28">
            <v>5.4999999999999997E-3</v>
          </cell>
          <cell r="D28">
            <v>5.4000000000000003E-3</v>
          </cell>
        </row>
      </sheetData>
      <sheetData sheetId="1">
        <row r="1">
          <cell r="C1">
            <v>2.8999999999999998E-3</v>
          </cell>
          <cell r="D1">
            <v>3.5999999999999999E-3</v>
          </cell>
          <cell r="E1">
            <v>3.3E-3</v>
          </cell>
        </row>
        <row r="2">
          <cell r="C2">
            <v>2.3999999999999998E-3</v>
          </cell>
          <cell r="D2">
            <v>2.8E-3</v>
          </cell>
          <cell r="E2">
            <v>2.5999999999999999E-3</v>
          </cell>
        </row>
        <row r="3">
          <cell r="C3">
            <v>2.5000000000000001E-3</v>
          </cell>
          <cell r="D3">
            <v>2.8E-3</v>
          </cell>
          <cell r="E3">
            <v>2.5999999999999999E-3</v>
          </cell>
        </row>
        <row r="4">
          <cell r="C4">
            <v>5.0000000000000001E-3</v>
          </cell>
          <cell r="D4">
            <v>4.0000000000000001E-3</v>
          </cell>
          <cell r="E4">
            <v>4.4000000000000003E-3</v>
          </cell>
        </row>
        <row r="5">
          <cell r="C5">
            <v>1.29E-2</v>
          </cell>
          <cell r="D5">
            <v>1.3100000000000001E-2</v>
          </cell>
          <cell r="E5">
            <v>1.29E-2</v>
          </cell>
        </row>
        <row r="6">
          <cell r="C6">
            <v>3.6999999999999998E-2</v>
          </cell>
          <cell r="D6">
            <v>3.1300000000000001E-2</v>
          </cell>
          <cell r="E6">
            <v>3.3700000000000001E-2</v>
          </cell>
        </row>
        <row r="7">
          <cell r="C7">
            <v>5.6899999999999999E-2</v>
          </cell>
          <cell r="D7">
            <v>4.5699999999999998E-2</v>
          </cell>
          <cell r="E7">
            <v>5.0599999999999999E-2</v>
          </cell>
        </row>
        <row r="8">
          <cell r="C8">
            <v>6.0600000000000001E-2</v>
          </cell>
          <cell r="D8">
            <v>5.0200000000000002E-2</v>
          </cell>
          <cell r="E8">
            <v>5.4899999999999997E-2</v>
          </cell>
        </row>
        <row r="9">
          <cell r="C9">
            <v>6.3E-2</v>
          </cell>
          <cell r="D9">
            <v>5.21E-2</v>
          </cell>
          <cell r="E9">
            <v>5.7299999999999997E-2</v>
          </cell>
        </row>
        <row r="10">
          <cell r="C10">
            <v>6.7599999999999993E-2</v>
          </cell>
          <cell r="D10">
            <v>5.9400000000000001E-2</v>
          </cell>
          <cell r="E10">
            <v>6.3399999999999998E-2</v>
          </cell>
        </row>
        <row r="11">
          <cell r="C11">
            <v>6.9800000000000001E-2</v>
          </cell>
          <cell r="D11">
            <v>6.8199999999999997E-2</v>
          </cell>
          <cell r="E11">
            <v>6.88E-2</v>
          </cell>
        </row>
        <row r="12">
          <cell r="C12">
            <v>7.22E-2</v>
          </cell>
          <cell r="D12">
            <v>7.3899999999999993E-2</v>
          </cell>
          <cell r="E12">
            <v>7.2900000000000006E-2</v>
          </cell>
        </row>
        <row r="13">
          <cell r="C13">
            <v>7.0699999999999999E-2</v>
          </cell>
          <cell r="D13">
            <v>7.4999999999999997E-2</v>
          </cell>
          <cell r="E13">
            <v>7.3099999999999998E-2</v>
          </cell>
        </row>
        <row r="14">
          <cell r="C14">
            <v>7.0699999999999999E-2</v>
          </cell>
          <cell r="D14">
            <v>7.6700000000000004E-2</v>
          </cell>
          <cell r="E14">
            <v>7.3999999999999996E-2</v>
          </cell>
        </row>
        <row r="15">
          <cell r="C15">
            <v>7.2900000000000006E-2</v>
          </cell>
          <cell r="D15">
            <v>7.8100000000000003E-2</v>
          </cell>
          <cell r="E15">
            <v>7.5600000000000001E-2</v>
          </cell>
        </row>
        <row r="16">
          <cell r="C16">
            <v>7.3499999999999996E-2</v>
          </cell>
          <cell r="D16">
            <v>8.1199999999999994E-2</v>
          </cell>
          <cell r="E16">
            <v>7.8E-2</v>
          </cell>
        </row>
        <row r="17">
          <cell r="C17">
            <v>7.1400000000000005E-2</v>
          </cell>
          <cell r="D17">
            <v>7.9000000000000001E-2</v>
          </cell>
          <cell r="E17">
            <v>7.5700000000000003E-2</v>
          </cell>
        </row>
        <row r="18">
          <cell r="C18">
            <v>5.8599999999999999E-2</v>
          </cell>
          <cell r="D18">
            <v>6.5799999999999997E-2</v>
          </cell>
          <cell r="E18">
            <v>6.2600000000000003E-2</v>
          </cell>
        </row>
        <row r="19">
          <cell r="C19">
            <v>4.3299999999999998E-2</v>
          </cell>
          <cell r="D19">
            <v>4.8300000000000003E-2</v>
          </cell>
          <cell r="E19">
            <v>4.6100000000000002E-2</v>
          </cell>
        </row>
        <row r="20">
          <cell r="C20">
            <v>3.2599999999999997E-2</v>
          </cell>
          <cell r="D20">
            <v>3.5200000000000002E-2</v>
          </cell>
          <cell r="E20">
            <v>3.4000000000000002E-2</v>
          </cell>
        </row>
        <row r="21">
          <cell r="C21">
            <v>2.2599999999999999E-2</v>
          </cell>
          <cell r="D21">
            <v>2.3599999999999999E-2</v>
          </cell>
          <cell r="E21">
            <v>2.3099999999999999E-2</v>
          </cell>
        </row>
        <row r="22">
          <cell r="C22">
            <v>1.5699999999999999E-2</v>
          </cell>
          <cell r="D22">
            <v>1.49E-2</v>
          </cell>
          <cell r="E22">
            <v>1.5299999999999999E-2</v>
          </cell>
        </row>
        <row r="23">
          <cell r="C23">
            <v>9.7999999999999997E-3</v>
          </cell>
          <cell r="D23">
            <v>9.5999999999999992E-3</v>
          </cell>
          <cell r="E23">
            <v>9.7000000000000003E-3</v>
          </cell>
        </row>
        <row r="24">
          <cell r="C24">
            <v>5.3E-3</v>
          </cell>
          <cell r="D24">
            <v>5.4999999999999997E-3</v>
          </cell>
          <cell r="E24">
            <v>5.4000000000000003E-3</v>
          </cell>
        </row>
      </sheetData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3.5000000000000001E-3</v>
          </cell>
          <cell r="C5">
            <v>4.1000000000000003E-3</v>
          </cell>
          <cell r="D5">
            <v>3.8E-3</v>
          </cell>
          <cell r="F5" t="str">
            <v>January</v>
          </cell>
          <cell r="H5">
            <v>0.94</v>
          </cell>
        </row>
        <row r="6">
          <cell r="B6">
            <v>2.3999999999999998E-3</v>
          </cell>
          <cell r="C6">
            <v>2.8E-3</v>
          </cell>
          <cell r="D6">
            <v>2.5999999999999999E-3</v>
          </cell>
          <cell r="F6" t="str">
            <v>February</v>
          </cell>
          <cell r="H6">
            <v>1.18</v>
          </cell>
        </row>
        <row r="7">
          <cell r="B7">
            <v>2E-3</v>
          </cell>
          <cell r="C7">
            <v>2.5000000000000001E-3</v>
          </cell>
          <cell r="D7">
            <v>2.3E-3</v>
          </cell>
          <cell r="F7" t="str">
            <v>March</v>
          </cell>
          <cell r="H7">
            <v>1.1499999999999999</v>
          </cell>
        </row>
        <row r="8">
          <cell r="B8">
            <v>3.8E-3</v>
          </cell>
          <cell r="C8">
            <v>3.3999999999999998E-3</v>
          </cell>
          <cell r="D8">
            <v>3.5999999999999999E-3</v>
          </cell>
          <cell r="F8" t="str">
            <v>April</v>
          </cell>
          <cell r="H8">
            <v>1.05</v>
          </cell>
        </row>
        <row r="9">
          <cell r="B9">
            <v>8.8999999999999999E-3</v>
          </cell>
          <cell r="C9">
            <v>8.8999999999999999E-3</v>
          </cell>
          <cell r="D9">
            <v>8.8999999999999999E-3</v>
          </cell>
          <cell r="F9" t="str">
            <v>May</v>
          </cell>
          <cell r="H9">
            <v>0.91</v>
          </cell>
        </row>
        <row r="10">
          <cell r="B10">
            <v>2.8299999999999999E-2</v>
          </cell>
          <cell r="C10">
            <v>2.41E-2</v>
          </cell>
          <cell r="D10">
            <v>2.6100000000000002E-2</v>
          </cell>
          <cell r="F10" t="str">
            <v>June</v>
          </cell>
          <cell r="H10">
            <v>0.88</v>
          </cell>
        </row>
        <row r="11">
          <cell r="B11">
            <v>5.16E-2</v>
          </cell>
          <cell r="C11">
            <v>4.07E-2</v>
          </cell>
          <cell r="D11">
            <v>4.58E-2</v>
          </cell>
          <cell r="F11" t="str">
            <v>July</v>
          </cell>
          <cell r="H11">
            <v>0.87</v>
          </cell>
        </row>
        <row r="12">
          <cell r="B12">
            <v>5.8900000000000001E-2</v>
          </cell>
          <cell r="C12">
            <v>4.8599999999999997E-2</v>
          </cell>
          <cell r="D12">
            <v>5.3499999999999999E-2</v>
          </cell>
          <cell r="F12" t="str">
            <v>August</v>
          </cell>
          <cell r="H12">
            <v>0.89</v>
          </cell>
        </row>
        <row r="13">
          <cell r="B13">
            <v>6.3600000000000004E-2</v>
          </cell>
          <cell r="C13">
            <v>5.2499999999999998E-2</v>
          </cell>
          <cell r="D13">
            <v>5.7700000000000001E-2</v>
          </cell>
          <cell r="F13" t="str">
            <v>September</v>
          </cell>
          <cell r="H13">
            <v>0.92</v>
          </cell>
        </row>
        <row r="14">
          <cell r="B14">
            <v>6.7699999999999996E-2</v>
          </cell>
          <cell r="C14">
            <v>5.79E-2</v>
          </cell>
          <cell r="D14">
            <v>6.2300000000000001E-2</v>
          </cell>
          <cell r="F14" t="str">
            <v>October</v>
          </cell>
          <cell r="H14">
            <v>1.03</v>
          </cell>
        </row>
        <row r="15">
          <cell r="B15">
            <v>7.0300000000000001E-2</v>
          </cell>
          <cell r="C15">
            <v>6.6799999999999998E-2</v>
          </cell>
          <cell r="D15">
            <v>6.83E-2</v>
          </cell>
          <cell r="F15" t="str">
            <v>November</v>
          </cell>
          <cell r="H15">
            <v>1.01</v>
          </cell>
        </row>
        <row r="16">
          <cell r="B16">
            <v>7.2300000000000003E-2</v>
          </cell>
          <cell r="C16">
            <v>7.2800000000000004E-2</v>
          </cell>
          <cell r="D16">
            <v>7.2400000000000006E-2</v>
          </cell>
          <cell r="F16" t="str">
            <v>December</v>
          </cell>
          <cell r="H16">
            <v>1.01</v>
          </cell>
        </row>
        <row r="17">
          <cell r="B17">
            <v>7.1199999999999999E-2</v>
          </cell>
          <cell r="C17">
            <v>7.4200000000000002E-2</v>
          </cell>
          <cell r="D17">
            <v>7.2700000000000001E-2</v>
          </cell>
        </row>
        <row r="18">
          <cell r="B18">
            <v>6.9400000000000003E-2</v>
          </cell>
          <cell r="C18">
            <v>7.4899999999999994E-2</v>
          </cell>
          <cell r="D18">
            <v>7.2400000000000006E-2</v>
          </cell>
        </row>
        <row r="19">
          <cell r="B19">
            <v>7.1099999999999997E-2</v>
          </cell>
          <cell r="C19">
            <v>7.6499999999999999E-2</v>
          </cell>
          <cell r="D19">
            <v>7.4099999999999999E-2</v>
          </cell>
        </row>
        <row r="20">
          <cell r="B20">
            <v>7.22E-2</v>
          </cell>
          <cell r="C20">
            <v>7.9699999999999993E-2</v>
          </cell>
          <cell r="D20">
            <v>7.6300000000000007E-2</v>
          </cell>
        </row>
        <row r="21">
          <cell r="B21">
            <v>7.3599999999999999E-2</v>
          </cell>
          <cell r="C21">
            <v>8.1799999999999998E-2</v>
          </cell>
          <cell r="D21">
            <v>7.8200000000000006E-2</v>
          </cell>
        </row>
        <row r="22">
          <cell r="B22">
            <v>6.3200000000000006E-2</v>
          </cell>
          <cell r="C22">
            <v>7.0699999999999999E-2</v>
          </cell>
          <cell r="D22">
            <v>6.7299999999999999E-2</v>
          </cell>
        </row>
        <row r="23">
          <cell r="B23">
            <v>4.8800000000000003E-2</v>
          </cell>
          <cell r="C23">
            <v>5.4300000000000001E-2</v>
          </cell>
          <cell r="D23">
            <v>5.1799999999999999E-2</v>
          </cell>
        </row>
        <row r="24">
          <cell r="B24">
            <v>3.5900000000000001E-2</v>
          </cell>
          <cell r="C24">
            <v>0.04</v>
          </cell>
          <cell r="D24">
            <v>3.8100000000000002E-2</v>
          </cell>
        </row>
        <row r="25">
          <cell r="B25">
            <v>2.5600000000000001E-2</v>
          </cell>
          <cell r="C25">
            <v>2.76E-2</v>
          </cell>
          <cell r="D25">
            <v>2.6599999999999999E-2</v>
          </cell>
        </row>
        <row r="26">
          <cell r="B26">
            <v>1.7999999999999999E-2</v>
          </cell>
          <cell r="C26">
            <v>1.7299999999999999E-2</v>
          </cell>
          <cell r="D26">
            <v>1.7600000000000001E-2</v>
          </cell>
        </row>
        <row r="27">
          <cell r="B27">
            <v>1.14E-2</v>
          </cell>
          <cell r="C27">
            <v>1.11E-2</v>
          </cell>
          <cell r="D27">
            <v>1.12E-2</v>
          </cell>
        </row>
        <row r="28">
          <cell r="B28">
            <v>6.4999999999999997E-3</v>
          </cell>
          <cell r="C28">
            <v>6.7999999999999996E-3</v>
          </cell>
          <cell r="D28">
            <v>6.6E-3</v>
          </cell>
        </row>
      </sheetData>
      <sheetData sheetId="1"/>
      <sheetData sheetId="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1.38E-2</v>
          </cell>
          <cell r="C5">
            <v>5.7999999999999996E-3</v>
          </cell>
          <cell r="D5">
            <v>9.4999999999999998E-3</v>
          </cell>
          <cell r="F5" t="str">
            <v>January</v>
          </cell>
          <cell r="H5">
            <v>0.97086785948343202</v>
          </cell>
        </row>
        <row r="6">
          <cell r="B6">
            <v>7.7999999999999996E-3</v>
          </cell>
          <cell r="C6">
            <v>3.3E-3</v>
          </cell>
          <cell r="D6">
            <v>5.4000000000000003E-3</v>
          </cell>
          <cell r="F6" t="str">
            <v>February</v>
          </cell>
          <cell r="H6">
            <v>1.0504538150086633</v>
          </cell>
        </row>
        <row r="7">
          <cell r="B7">
            <v>7.0000000000000001E-3</v>
          </cell>
          <cell r="C7">
            <v>3.0999999999999999E-3</v>
          </cell>
          <cell r="D7">
            <v>4.8999999999999998E-3</v>
          </cell>
          <cell r="F7" t="str">
            <v>March</v>
          </cell>
          <cell r="H7">
            <v>1.0938019014444873</v>
          </cell>
        </row>
        <row r="8">
          <cell r="B8">
            <v>3.8E-3</v>
          </cell>
          <cell r="C8">
            <v>6.7000000000000002E-3</v>
          </cell>
          <cell r="D8">
            <v>5.4000000000000003E-3</v>
          </cell>
          <cell r="F8" t="str">
            <v>April</v>
          </cell>
          <cell r="H8">
            <v>1.0006014956593561</v>
          </cell>
        </row>
        <row r="9">
          <cell r="B9">
            <v>4.8999999999999998E-3</v>
          </cell>
          <cell r="C9">
            <v>1.7600000000000001E-2</v>
          </cell>
          <cell r="D9">
            <v>1.18E-2</v>
          </cell>
          <cell r="F9" t="str">
            <v>May</v>
          </cell>
          <cell r="H9">
            <v>0.84425751196258159</v>
          </cell>
        </row>
        <row r="10">
          <cell r="B10">
            <v>1.03E-2</v>
          </cell>
          <cell r="C10">
            <v>3.73E-2</v>
          </cell>
          <cell r="D10">
            <v>2.4799999999999999E-2</v>
          </cell>
          <cell r="F10" t="str">
            <v>June</v>
          </cell>
          <cell r="H10">
            <v>1.0100548528131144</v>
          </cell>
        </row>
        <row r="11">
          <cell r="B11">
            <v>1.6299999999999999E-2</v>
          </cell>
          <cell r="C11">
            <v>6.0999999999999999E-2</v>
          </cell>
          <cell r="D11">
            <v>4.0399999999999998E-2</v>
          </cell>
          <cell r="F11" t="str">
            <v>July</v>
          </cell>
        </row>
        <row r="12">
          <cell r="B12">
            <v>2.7E-2</v>
          </cell>
          <cell r="C12">
            <v>7.5999999999999998E-2</v>
          </cell>
          <cell r="D12">
            <v>5.3400000000000003E-2</v>
          </cell>
          <cell r="F12" t="str">
            <v>August</v>
          </cell>
        </row>
        <row r="13">
          <cell r="B13">
            <v>2.5899999999999999E-2</v>
          </cell>
          <cell r="C13">
            <v>7.2800000000000004E-2</v>
          </cell>
          <cell r="D13">
            <v>5.1200000000000002E-2</v>
          </cell>
          <cell r="F13" t="str">
            <v>September</v>
          </cell>
        </row>
        <row r="14">
          <cell r="B14">
            <v>2.93E-2</v>
          </cell>
          <cell r="C14">
            <v>6.5100000000000005E-2</v>
          </cell>
          <cell r="D14">
            <v>4.8599999999999997E-2</v>
          </cell>
          <cell r="F14" t="str">
            <v>October</v>
          </cell>
          <cell r="H14">
            <v>0.95066837838565754</v>
          </cell>
        </row>
        <row r="15">
          <cell r="B15">
            <v>4.0899999999999999E-2</v>
          </cell>
          <cell r="C15">
            <v>6.4500000000000002E-2</v>
          </cell>
          <cell r="D15">
            <v>5.3600000000000002E-2</v>
          </cell>
          <cell r="F15" t="str">
            <v>November</v>
          </cell>
          <cell r="H15">
            <v>1.0172458680839223</v>
          </cell>
        </row>
        <row r="16">
          <cell r="B16">
            <v>5.2200000000000003E-2</v>
          </cell>
          <cell r="C16">
            <v>6.7500000000000004E-2</v>
          </cell>
          <cell r="D16">
            <v>6.0400000000000002E-2</v>
          </cell>
          <cell r="F16" t="str">
            <v>December</v>
          </cell>
          <cell r="H16">
            <v>1.062048317158786</v>
          </cell>
        </row>
        <row r="17">
          <cell r="B17">
            <v>6.4199999999999993E-2</v>
          </cell>
          <cell r="C17">
            <v>6.54E-2</v>
          </cell>
          <cell r="D17">
            <v>6.4799999999999996E-2</v>
          </cell>
        </row>
        <row r="18">
          <cell r="B18">
            <v>6.9599999999999995E-2</v>
          </cell>
          <cell r="C18">
            <v>5.6899999999999999E-2</v>
          </cell>
          <cell r="D18">
            <v>6.2799999999999995E-2</v>
          </cell>
        </row>
        <row r="19">
          <cell r="B19">
            <v>7.3999999999999996E-2</v>
          </cell>
          <cell r="C19">
            <v>5.1299999999999998E-2</v>
          </cell>
          <cell r="D19">
            <v>6.1800000000000001E-2</v>
          </cell>
        </row>
        <row r="20">
          <cell r="B20">
            <v>8.0299999999999996E-2</v>
          </cell>
          <cell r="C20">
            <v>5.3900000000000003E-2</v>
          </cell>
          <cell r="D20">
            <v>6.6100000000000006E-2</v>
          </cell>
        </row>
        <row r="21">
          <cell r="B21">
            <v>8.8499999999999995E-2</v>
          </cell>
          <cell r="C21">
            <v>5.8000000000000003E-2</v>
          </cell>
          <cell r="D21">
            <v>7.2099999999999997E-2</v>
          </cell>
        </row>
        <row r="22">
          <cell r="B22">
            <v>9.2299999999999993E-2</v>
          </cell>
          <cell r="C22">
            <v>6.4000000000000001E-2</v>
          </cell>
          <cell r="D22">
            <v>7.7100000000000002E-2</v>
          </cell>
        </row>
        <row r="23">
          <cell r="B23">
            <v>7.4200000000000002E-2</v>
          </cell>
          <cell r="C23">
            <v>5.33E-2</v>
          </cell>
          <cell r="D23">
            <v>6.3E-2</v>
          </cell>
        </row>
        <row r="24">
          <cell r="B24">
            <v>6.0400000000000002E-2</v>
          </cell>
          <cell r="C24">
            <v>3.8699999999999998E-2</v>
          </cell>
          <cell r="D24">
            <v>4.87E-2</v>
          </cell>
        </row>
        <row r="25">
          <cell r="B25">
            <v>5.0700000000000002E-2</v>
          </cell>
          <cell r="C25">
            <v>2.6100000000000002E-2</v>
          </cell>
          <cell r="D25">
            <v>3.7400000000000003E-2</v>
          </cell>
        </row>
        <row r="26">
          <cell r="B26">
            <v>4.5100000000000001E-2</v>
          </cell>
          <cell r="C26">
            <v>2.0400000000000001E-2</v>
          </cell>
          <cell r="D26">
            <v>3.1800000000000002E-2</v>
          </cell>
        </row>
        <row r="27">
          <cell r="B27">
            <v>3.3799999999999997E-2</v>
          </cell>
          <cell r="C27">
            <v>1.55E-2</v>
          </cell>
          <cell r="D27">
            <v>2.4E-2</v>
          </cell>
        </row>
        <row r="28">
          <cell r="B28">
            <v>2.7400000000000001E-2</v>
          </cell>
          <cell r="C28">
            <v>1.5699999999999999E-2</v>
          </cell>
          <cell r="D28">
            <v>2.1100000000000001E-2</v>
          </cell>
        </row>
      </sheetData>
      <sheetData sheetId="1">
        <row r="1">
          <cell r="C1">
            <v>1.38E-2</v>
          </cell>
          <cell r="D1">
            <v>5.7999999999999996E-3</v>
          </cell>
          <cell r="E1">
            <v>9.4999999999999998E-3</v>
          </cell>
        </row>
        <row r="2">
          <cell r="C2">
            <v>7.7999999999999996E-3</v>
          </cell>
          <cell r="D2">
            <v>3.3E-3</v>
          </cell>
          <cell r="E2">
            <v>5.4000000000000003E-3</v>
          </cell>
        </row>
        <row r="3">
          <cell r="C3">
            <v>7.0000000000000001E-3</v>
          </cell>
          <cell r="D3">
            <v>3.0999999999999999E-3</v>
          </cell>
          <cell r="E3">
            <v>4.8999999999999998E-3</v>
          </cell>
        </row>
        <row r="4">
          <cell r="C4">
            <v>3.8E-3</v>
          </cell>
          <cell r="D4">
            <v>6.7000000000000002E-3</v>
          </cell>
          <cell r="E4">
            <v>5.4000000000000003E-3</v>
          </cell>
        </row>
        <row r="5">
          <cell r="C5">
            <v>4.8999999999999998E-3</v>
          </cell>
          <cell r="D5">
            <v>1.7600000000000001E-2</v>
          </cell>
          <cell r="E5">
            <v>1.18E-2</v>
          </cell>
        </row>
        <row r="6">
          <cell r="C6">
            <v>1.03E-2</v>
          </cell>
          <cell r="D6">
            <v>3.73E-2</v>
          </cell>
          <cell r="E6">
            <v>2.4799999999999999E-2</v>
          </cell>
        </row>
        <row r="7">
          <cell r="C7">
            <v>1.6299999999999999E-2</v>
          </cell>
          <cell r="D7">
            <v>6.0999999999999999E-2</v>
          </cell>
          <cell r="E7">
            <v>4.0399999999999998E-2</v>
          </cell>
        </row>
        <row r="8">
          <cell r="C8">
            <v>2.7E-2</v>
          </cell>
          <cell r="D8">
            <v>7.5999999999999998E-2</v>
          </cell>
          <cell r="E8">
            <v>5.3400000000000003E-2</v>
          </cell>
        </row>
        <row r="9">
          <cell r="C9">
            <v>2.5899999999999999E-2</v>
          </cell>
          <cell r="D9">
            <v>7.2800000000000004E-2</v>
          </cell>
          <cell r="E9">
            <v>5.1200000000000002E-2</v>
          </cell>
        </row>
        <row r="10">
          <cell r="C10">
            <v>2.93E-2</v>
          </cell>
          <cell r="D10">
            <v>6.5100000000000005E-2</v>
          </cell>
          <cell r="E10">
            <v>4.8599999999999997E-2</v>
          </cell>
        </row>
        <row r="11">
          <cell r="C11">
            <v>4.0899999999999999E-2</v>
          </cell>
          <cell r="D11">
            <v>6.4500000000000002E-2</v>
          </cell>
          <cell r="E11">
            <v>5.3600000000000002E-2</v>
          </cell>
        </row>
        <row r="12">
          <cell r="C12">
            <v>5.2200000000000003E-2</v>
          </cell>
          <cell r="D12">
            <v>6.7500000000000004E-2</v>
          </cell>
          <cell r="E12">
            <v>6.0400000000000002E-2</v>
          </cell>
        </row>
        <row r="13">
          <cell r="C13">
            <v>6.4199999999999993E-2</v>
          </cell>
          <cell r="D13">
            <v>6.54E-2</v>
          </cell>
          <cell r="E13">
            <v>6.4799999999999996E-2</v>
          </cell>
        </row>
        <row r="14">
          <cell r="C14">
            <v>6.9599999999999995E-2</v>
          </cell>
          <cell r="D14">
            <v>5.6899999999999999E-2</v>
          </cell>
          <cell r="E14">
            <v>6.2799999999999995E-2</v>
          </cell>
        </row>
        <row r="15">
          <cell r="C15">
            <v>7.3999999999999996E-2</v>
          </cell>
          <cell r="D15">
            <v>5.1299999999999998E-2</v>
          </cell>
          <cell r="E15">
            <v>6.1800000000000001E-2</v>
          </cell>
        </row>
        <row r="16">
          <cell r="C16">
            <v>8.0299999999999996E-2</v>
          </cell>
          <cell r="D16">
            <v>5.3900000000000003E-2</v>
          </cell>
          <cell r="E16">
            <v>6.6100000000000006E-2</v>
          </cell>
        </row>
        <row r="17">
          <cell r="C17">
            <v>8.8499999999999995E-2</v>
          </cell>
          <cell r="D17">
            <v>5.8000000000000003E-2</v>
          </cell>
          <cell r="E17">
            <v>7.2099999999999997E-2</v>
          </cell>
        </row>
        <row r="18">
          <cell r="C18">
            <v>9.2299999999999993E-2</v>
          </cell>
          <cell r="D18">
            <v>6.4000000000000001E-2</v>
          </cell>
          <cell r="E18">
            <v>7.7100000000000002E-2</v>
          </cell>
        </row>
        <row r="19">
          <cell r="C19">
            <v>7.4200000000000002E-2</v>
          </cell>
          <cell r="D19">
            <v>5.33E-2</v>
          </cell>
          <cell r="E19">
            <v>6.3E-2</v>
          </cell>
        </row>
        <row r="20">
          <cell r="C20">
            <v>6.0400000000000002E-2</v>
          </cell>
          <cell r="D20">
            <v>3.8699999999999998E-2</v>
          </cell>
          <cell r="E20">
            <v>4.87E-2</v>
          </cell>
        </row>
        <row r="21">
          <cell r="C21">
            <v>5.0700000000000002E-2</v>
          </cell>
          <cell r="D21">
            <v>2.6100000000000002E-2</v>
          </cell>
          <cell r="E21">
            <v>3.7400000000000003E-2</v>
          </cell>
        </row>
        <row r="22">
          <cell r="C22">
            <v>4.5100000000000001E-2</v>
          </cell>
          <cell r="D22">
            <v>2.0400000000000001E-2</v>
          </cell>
          <cell r="E22">
            <v>3.1800000000000002E-2</v>
          </cell>
        </row>
        <row r="23">
          <cell r="C23">
            <v>3.3799999999999997E-2</v>
          </cell>
          <cell r="D23">
            <v>1.55E-2</v>
          </cell>
          <cell r="E23">
            <v>2.4E-2</v>
          </cell>
        </row>
        <row r="24">
          <cell r="C24">
            <v>2.7400000000000001E-2</v>
          </cell>
          <cell r="D24">
            <v>1.5699999999999999E-2</v>
          </cell>
          <cell r="E24">
            <v>2.1100000000000001E-2</v>
          </cell>
        </row>
      </sheetData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1.6199999999999999E-2</v>
          </cell>
          <cell r="C5">
            <v>0.01</v>
          </cell>
          <cell r="D5">
            <v>1.2699999999999999E-2</v>
          </cell>
          <cell r="F5" t="str">
            <v>January</v>
          </cell>
          <cell r="H5">
            <v>1.3</v>
          </cell>
        </row>
        <row r="6">
          <cell r="B6">
            <v>8.3999999999999995E-3</v>
          </cell>
          <cell r="C6">
            <v>5.0000000000000001E-3</v>
          </cell>
          <cell r="D6">
            <v>6.4999999999999997E-3</v>
          </cell>
          <cell r="F6" t="str">
            <v>February</v>
          </cell>
          <cell r="H6">
            <v>1.31</v>
          </cell>
        </row>
        <row r="7">
          <cell r="B7">
            <v>4.5999999999999999E-3</v>
          </cell>
          <cell r="C7">
            <v>3.2000000000000002E-3</v>
          </cell>
          <cell r="D7">
            <v>3.8E-3</v>
          </cell>
          <cell r="F7" t="str">
            <v>March</v>
          </cell>
          <cell r="H7">
            <v>1.3</v>
          </cell>
        </row>
        <row r="8">
          <cell r="B8">
            <v>2.8E-3</v>
          </cell>
          <cell r="C8">
            <v>6.1999999999999998E-3</v>
          </cell>
          <cell r="D8">
            <v>4.7999999999999996E-3</v>
          </cell>
          <cell r="F8" t="str">
            <v>April</v>
          </cell>
          <cell r="H8">
            <v>1.1200000000000001</v>
          </cell>
        </row>
        <row r="9">
          <cell r="B9">
            <v>5.7000000000000002E-3</v>
          </cell>
          <cell r="C9">
            <v>1.8599999999999998E-2</v>
          </cell>
          <cell r="D9">
            <v>1.3100000000000001E-2</v>
          </cell>
          <cell r="F9" t="str">
            <v>May</v>
          </cell>
          <cell r="H9">
            <v>0.87</v>
          </cell>
        </row>
        <row r="10">
          <cell r="B10">
            <v>9.2999999999999992E-3</v>
          </cell>
          <cell r="C10">
            <v>3.3300000000000003E-2</v>
          </cell>
          <cell r="D10">
            <v>2.3E-2</v>
          </cell>
          <cell r="F10" t="str">
            <v>June</v>
          </cell>
          <cell r="H10">
            <v>0.78</v>
          </cell>
        </row>
        <row r="11">
          <cell r="B11">
            <v>1.6500000000000001E-2</v>
          </cell>
          <cell r="C11">
            <v>5.62E-2</v>
          </cell>
          <cell r="D11">
            <v>3.9100000000000003E-2</v>
          </cell>
          <cell r="F11" t="str">
            <v>July</v>
          </cell>
          <cell r="H11">
            <v>0.74</v>
          </cell>
        </row>
        <row r="12">
          <cell r="B12">
            <v>2.7199999999999998E-2</v>
          </cell>
          <cell r="C12">
            <v>7.1400000000000005E-2</v>
          </cell>
          <cell r="D12">
            <v>5.2400000000000002E-2</v>
          </cell>
          <cell r="F12" t="str">
            <v>August</v>
          </cell>
          <cell r="H12">
            <v>0.78</v>
          </cell>
        </row>
        <row r="13">
          <cell r="B13">
            <v>2.7300000000000001E-2</v>
          </cell>
          <cell r="C13">
            <v>6.7599999999999993E-2</v>
          </cell>
          <cell r="D13">
            <v>5.0299999999999997E-2</v>
          </cell>
          <cell r="F13" t="str">
            <v>September</v>
          </cell>
          <cell r="H13">
            <v>0.79</v>
          </cell>
        </row>
        <row r="14">
          <cell r="B14">
            <v>3.0499999999999999E-2</v>
          </cell>
          <cell r="C14">
            <v>6.1199999999999997E-2</v>
          </cell>
          <cell r="D14">
            <v>4.8000000000000001E-2</v>
          </cell>
          <cell r="F14" t="str">
            <v>October</v>
          </cell>
          <cell r="H14">
            <v>4.7999978065490723E-2</v>
          </cell>
        </row>
        <row r="15">
          <cell r="B15">
            <v>0.04</v>
          </cell>
          <cell r="C15">
            <v>6.2799999999999995E-2</v>
          </cell>
          <cell r="D15">
            <v>5.2999999999999999E-2</v>
          </cell>
          <cell r="F15" t="str">
            <v>November</v>
          </cell>
          <cell r="H15">
            <v>0.86</v>
          </cell>
        </row>
        <row r="16">
          <cell r="B16">
            <v>5.2900000000000003E-2</v>
          </cell>
          <cell r="C16">
            <v>6.7100000000000007E-2</v>
          </cell>
          <cell r="D16">
            <v>6.0999999999999999E-2</v>
          </cell>
          <cell r="F16" t="str">
            <v>December</v>
          </cell>
          <cell r="H16">
            <v>6.099998950958252E-2</v>
          </cell>
        </row>
        <row r="17">
          <cell r="B17">
            <v>6.5299999999999997E-2</v>
          </cell>
          <cell r="C17">
            <v>6.5000000000000002E-2</v>
          </cell>
          <cell r="D17">
            <v>6.5100000000000005E-2</v>
          </cell>
        </row>
        <row r="18">
          <cell r="B18">
            <v>7.0599999999999996E-2</v>
          </cell>
          <cell r="C18">
            <v>5.8099999999999999E-2</v>
          </cell>
          <cell r="D18">
            <v>6.3500000000000001E-2</v>
          </cell>
        </row>
        <row r="19">
          <cell r="B19">
            <v>7.2499999999999995E-2</v>
          </cell>
          <cell r="C19">
            <v>5.3100000000000001E-2</v>
          </cell>
          <cell r="D19">
            <v>6.1400000000000003E-2</v>
          </cell>
        </row>
        <row r="20">
          <cell r="B20">
            <v>7.9000000000000001E-2</v>
          </cell>
          <cell r="C20">
            <v>5.3100000000000001E-2</v>
          </cell>
          <cell r="D20">
            <v>6.4199999999999993E-2</v>
          </cell>
        </row>
        <row r="21">
          <cell r="B21">
            <v>8.6099999999999996E-2</v>
          </cell>
          <cell r="C21">
            <v>5.7099999999999998E-2</v>
          </cell>
          <cell r="D21">
            <v>6.9599999999999995E-2</v>
          </cell>
        </row>
        <row r="22">
          <cell r="B22">
            <v>9.06E-2</v>
          </cell>
          <cell r="C22">
            <v>6.1899999999999997E-2</v>
          </cell>
          <cell r="D22">
            <v>7.4300000000000005E-2</v>
          </cell>
        </row>
        <row r="23">
          <cell r="B23">
            <v>7.3800000000000004E-2</v>
          </cell>
          <cell r="C23">
            <v>5.28E-2</v>
          </cell>
          <cell r="D23">
            <v>6.1800000000000001E-2</v>
          </cell>
        </row>
        <row r="24">
          <cell r="B24">
            <v>6.0499999999999998E-2</v>
          </cell>
          <cell r="C24">
            <v>4.0800000000000003E-2</v>
          </cell>
          <cell r="D24">
            <v>4.9299999999999997E-2</v>
          </cell>
        </row>
        <row r="25">
          <cell r="B25">
            <v>5.1900000000000002E-2</v>
          </cell>
          <cell r="C25">
            <v>3.1300000000000001E-2</v>
          </cell>
          <cell r="D25">
            <v>4.02E-2</v>
          </cell>
        </row>
        <row r="26">
          <cell r="B26">
            <v>4.8300000000000003E-2</v>
          </cell>
          <cell r="C26">
            <v>2.6100000000000002E-2</v>
          </cell>
          <cell r="D26">
            <v>3.56E-2</v>
          </cell>
        </row>
        <row r="27">
          <cell r="B27">
            <v>3.6200000000000003E-2</v>
          </cell>
          <cell r="C27">
            <v>2.1600000000000001E-2</v>
          </cell>
          <cell r="D27">
            <v>2.7900000000000001E-2</v>
          </cell>
        </row>
        <row r="28">
          <cell r="B28">
            <v>2.4E-2</v>
          </cell>
          <cell r="C28">
            <v>1.6199999999999999E-2</v>
          </cell>
          <cell r="D28">
            <v>1.95E-2</v>
          </cell>
        </row>
      </sheetData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3.2000000000000002E-3</v>
          </cell>
          <cell r="D5">
            <v>4.3E-3</v>
          </cell>
          <cell r="F5" t="str">
            <v>January</v>
          </cell>
          <cell r="H5">
            <v>1.05</v>
          </cell>
        </row>
        <row r="6">
          <cell r="B6">
            <v>2.8999999999999998E-3</v>
          </cell>
          <cell r="C6">
            <v>1.8E-3</v>
          </cell>
          <cell r="D6">
            <v>2.3999999999999998E-3</v>
          </cell>
          <cell r="F6" t="str">
            <v>February</v>
          </cell>
          <cell r="H6">
            <v>1.17</v>
          </cell>
        </row>
        <row r="7">
          <cell r="B7">
            <v>1.6999999999999999E-3</v>
          </cell>
          <cell r="C7">
            <v>1.5E-3</v>
          </cell>
          <cell r="D7">
            <v>1.6000000000000001E-3</v>
          </cell>
          <cell r="F7" t="str">
            <v>March</v>
          </cell>
          <cell r="H7">
            <v>1.2</v>
          </cell>
        </row>
        <row r="8">
          <cell r="B8">
            <v>1.5E-3</v>
          </cell>
          <cell r="C8">
            <v>2.3999999999999998E-3</v>
          </cell>
          <cell r="D8">
            <v>1.9E-3</v>
          </cell>
          <cell r="F8" t="str">
            <v>April</v>
          </cell>
          <cell r="H8">
            <v>1.04</v>
          </cell>
        </row>
        <row r="9">
          <cell r="B9">
            <v>3.8E-3</v>
          </cell>
          <cell r="C9">
            <v>6.4999999999999997E-3</v>
          </cell>
          <cell r="D9">
            <v>5.1000000000000004E-3</v>
          </cell>
          <cell r="F9" t="str">
            <v>May</v>
          </cell>
          <cell r="H9">
            <v>0.96</v>
          </cell>
        </row>
        <row r="10">
          <cell r="B10">
            <v>7.1999999999999998E-3</v>
          </cell>
          <cell r="C10">
            <v>1.9900000000000001E-2</v>
          </cell>
          <cell r="D10">
            <v>1.3299999999999999E-2</v>
          </cell>
          <cell r="F10" t="str">
            <v>June</v>
          </cell>
          <cell r="H10">
            <v>0.82</v>
          </cell>
        </row>
        <row r="11">
          <cell r="B11">
            <v>2.1700000000000001E-2</v>
          </cell>
          <cell r="C11">
            <v>5.3699999999999998E-2</v>
          </cell>
          <cell r="D11">
            <v>3.6999999999999998E-2</v>
          </cell>
          <cell r="F11" t="str">
            <v>July</v>
          </cell>
          <cell r="H11">
            <v>0.79</v>
          </cell>
        </row>
        <row r="12">
          <cell r="B12">
            <v>4.2000000000000003E-2</v>
          </cell>
          <cell r="C12">
            <v>9.64E-2</v>
          </cell>
          <cell r="D12">
            <v>6.8099999999999994E-2</v>
          </cell>
          <cell r="F12" t="str">
            <v>August</v>
          </cell>
          <cell r="H12">
            <v>0.88</v>
          </cell>
        </row>
        <row r="13">
          <cell r="B13">
            <v>6.08E-2</v>
          </cell>
          <cell r="C13">
            <v>8.8400000000000006E-2</v>
          </cell>
          <cell r="D13">
            <v>7.3999999999999996E-2</v>
          </cell>
          <cell r="F13" t="str">
            <v>September</v>
          </cell>
          <cell r="H13">
            <v>0.9</v>
          </cell>
        </row>
        <row r="14">
          <cell r="B14">
            <v>5.45E-2</v>
          </cell>
          <cell r="C14">
            <v>5.8400000000000001E-2</v>
          </cell>
          <cell r="D14">
            <v>5.6300000000000003E-2</v>
          </cell>
          <cell r="F14" t="str">
            <v>October</v>
          </cell>
          <cell r="H14">
            <v>1.05</v>
          </cell>
        </row>
        <row r="15">
          <cell r="B15">
            <v>5.8400000000000001E-2</v>
          </cell>
          <cell r="C15">
            <v>5.8599999999999999E-2</v>
          </cell>
          <cell r="D15">
            <v>5.8500000000000003E-2</v>
          </cell>
          <cell r="F15" t="str">
            <v>November</v>
          </cell>
          <cell r="H15">
            <v>1.06</v>
          </cell>
        </row>
        <row r="16">
          <cell r="B16">
            <v>6.3500000000000001E-2</v>
          </cell>
          <cell r="C16">
            <v>6.4199999999999993E-2</v>
          </cell>
          <cell r="D16">
            <v>6.3799999999999996E-2</v>
          </cell>
          <cell r="F16" t="str">
            <v>December</v>
          </cell>
          <cell r="H16">
            <v>1.03</v>
          </cell>
        </row>
        <row r="17">
          <cell r="B17">
            <v>6.7199999999999996E-2</v>
          </cell>
          <cell r="C17">
            <v>6.6400000000000001E-2</v>
          </cell>
          <cell r="D17">
            <v>6.6799999999999998E-2</v>
          </cell>
        </row>
        <row r="18">
          <cell r="B18">
            <v>6.7799999999999999E-2</v>
          </cell>
          <cell r="C18">
            <v>6.5299999999999997E-2</v>
          </cell>
          <cell r="D18">
            <v>6.6600000000000006E-2</v>
          </cell>
        </row>
        <row r="19">
          <cell r="B19">
            <v>7.3700000000000002E-2</v>
          </cell>
          <cell r="C19">
            <v>6.7599999999999993E-2</v>
          </cell>
          <cell r="D19">
            <v>7.0800000000000002E-2</v>
          </cell>
        </row>
        <row r="20">
          <cell r="B20">
            <v>9.0700000000000003E-2</v>
          </cell>
          <cell r="C20">
            <v>6.7599999999999993E-2</v>
          </cell>
          <cell r="D20">
            <v>7.9600000000000004E-2</v>
          </cell>
        </row>
        <row r="21">
          <cell r="B21">
            <v>9.0200000000000002E-2</v>
          </cell>
          <cell r="C21">
            <v>6.6900000000000001E-2</v>
          </cell>
          <cell r="D21">
            <v>7.9000000000000001E-2</v>
          </cell>
        </row>
        <row r="22">
          <cell r="B22">
            <v>0.1026</v>
          </cell>
          <cell r="C22">
            <v>6.7500000000000004E-2</v>
          </cell>
          <cell r="D22">
            <v>8.5800000000000001E-2</v>
          </cell>
        </row>
        <row r="23">
          <cell r="B23">
            <v>6.6600000000000006E-2</v>
          </cell>
          <cell r="C23">
            <v>5.0200000000000002E-2</v>
          </cell>
          <cell r="D23">
            <v>5.8799999999999998E-2</v>
          </cell>
        </row>
        <row r="24">
          <cell r="B24">
            <v>4.1300000000000003E-2</v>
          </cell>
          <cell r="C24">
            <v>3.39E-2</v>
          </cell>
          <cell r="D24">
            <v>3.78E-2</v>
          </cell>
        </row>
        <row r="25">
          <cell r="B25">
            <v>2.9700000000000001E-2</v>
          </cell>
          <cell r="C25">
            <v>2.5100000000000001E-2</v>
          </cell>
          <cell r="D25">
            <v>2.75E-2</v>
          </cell>
        </row>
        <row r="26">
          <cell r="B26">
            <v>2.1600000000000001E-2</v>
          </cell>
          <cell r="C26">
            <v>1.7999999999999999E-2</v>
          </cell>
          <cell r="D26">
            <v>1.9800000000000002E-2</v>
          </cell>
        </row>
        <row r="27">
          <cell r="B27">
            <v>1.61E-2</v>
          </cell>
          <cell r="C27">
            <v>1.0699999999999999E-2</v>
          </cell>
          <cell r="D27">
            <v>1.35E-2</v>
          </cell>
        </row>
        <row r="28">
          <cell r="B28">
            <v>9.1999999999999998E-3</v>
          </cell>
          <cell r="C28">
            <v>5.7999999999999996E-3</v>
          </cell>
          <cell r="D28">
            <v>7.4999999999999997E-3</v>
          </cell>
        </row>
      </sheetData>
      <sheetData sheetId="1">
        <row r="1">
          <cell r="C1">
            <v>5.3E-3</v>
          </cell>
          <cell r="D1">
            <v>3.2000000000000002E-3</v>
          </cell>
          <cell r="E1">
            <v>4.3E-3</v>
          </cell>
        </row>
        <row r="2">
          <cell r="C2">
            <v>2.8999999999999998E-3</v>
          </cell>
          <cell r="D2">
            <v>1.8E-3</v>
          </cell>
          <cell r="E2">
            <v>2.3999999999999998E-3</v>
          </cell>
        </row>
        <row r="3">
          <cell r="C3">
            <v>1.6999999999999999E-3</v>
          </cell>
          <cell r="D3">
            <v>1.5E-3</v>
          </cell>
          <cell r="E3">
            <v>1.6000000000000001E-3</v>
          </cell>
        </row>
        <row r="4">
          <cell r="C4">
            <v>1.5E-3</v>
          </cell>
          <cell r="D4">
            <v>2.3999999999999998E-3</v>
          </cell>
          <cell r="E4">
            <v>1.9E-3</v>
          </cell>
        </row>
        <row r="5">
          <cell r="C5">
            <v>3.8E-3</v>
          </cell>
          <cell r="D5">
            <v>6.4999999999999997E-3</v>
          </cell>
          <cell r="E5">
            <v>5.1000000000000004E-3</v>
          </cell>
        </row>
        <row r="6">
          <cell r="C6">
            <v>7.1999999999999998E-3</v>
          </cell>
          <cell r="D6">
            <v>1.9900000000000001E-2</v>
          </cell>
          <cell r="E6">
            <v>1.3299999999999999E-2</v>
          </cell>
        </row>
        <row r="7">
          <cell r="C7">
            <v>2.1700000000000001E-2</v>
          </cell>
          <cell r="D7">
            <v>5.3699999999999998E-2</v>
          </cell>
          <cell r="E7">
            <v>3.6999999999999998E-2</v>
          </cell>
        </row>
        <row r="8">
          <cell r="C8">
            <v>4.2000000000000003E-2</v>
          </cell>
          <cell r="D8">
            <v>9.64E-2</v>
          </cell>
          <cell r="E8">
            <v>6.8099999999999994E-2</v>
          </cell>
        </row>
        <row r="9">
          <cell r="C9">
            <v>6.08E-2</v>
          </cell>
          <cell r="D9">
            <v>8.8400000000000006E-2</v>
          </cell>
          <cell r="E9">
            <v>7.3999999999999996E-2</v>
          </cell>
        </row>
        <row r="10">
          <cell r="C10">
            <v>5.45E-2</v>
          </cell>
          <cell r="D10">
            <v>5.8400000000000001E-2</v>
          </cell>
          <cell r="E10">
            <v>5.6300000000000003E-2</v>
          </cell>
        </row>
        <row r="11">
          <cell r="C11">
            <v>5.8400000000000001E-2</v>
          </cell>
          <cell r="D11">
            <v>5.8599999999999999E-2</v>
          </cell>
          <cell r="E11">
            <v>5.8500000000000003E-2</v>
          </cell>
        </row>
        <row r="12">
          <cell r="C12">
            <v>6.3500000000000001E-2</v>
          </cell>
          <cell r="D12">
            <v>6.4199999999999993E-2</v>
          </cell>
          <cell r="E12">
            <v>6.3799999999999996E-2</v>
          </cell>
        </row>
        <row r="13">
          <cell r="C13">
            <v>6.7199999999999996E-2</v>
          </cell>
          <cell r="D13">
            <v>6.6400000000000001E-2</v>
          </cell>
          <cell r="E13">
            <v>6.6799999999999998E-2</v>
          </cell>
        </row>
        <row r="14">
          <cell r="C14">
            <v>6.7799999999999999E-2</v>
          </cell>
          <cell r="D14">
            <v>6.5299999999999997E-2</v>
          </cell>
          <cell r="E14">
            <v>6.6600000000000006E-2</v>
          </cell>
        </row>
        <row r="15">
          <cell r="C15">
            <v>7.3700000000000002E-2</v>
          </cell>
          <cell r="D15">
            <v>6.7599999999999993E-2</v>
          </cell>
          <cell r="E15">
            <v>7.0800000000000002E-2</v>
          </cell>
        </row>
        <row r="16">
          <cell r="C16">
            <v>9.0700000000000003E-2</v>
          </cell>
          <cell r="D16">
            <v>6.7599999999999993E-2</v>
          </cell>
          <cell r="E16">
            <v>7.9600000000000004E-2</v>
          </cell>
        </row>
        <row r="17">
          <cell r="C17">
            <v>9.0200000000000002E-2</v>
          </cell>
          <cell r="D17">
            <v>6.6900000000000001E-2</v>
          </cell>
          <cell r="E17">
            <v>7.9000000000000001E-2</v>
          </cell>
        </row>
        <row r="18">
          <cell r="C18">
            <v>0.1026</v>
          </cell>
          <cell r="D18">
            <v>6.7500000000000004E-2</v>
          </cell>
          <cell r="E18">
            <v>8.5800000000000001E-2</v>
          </cell>
        </row>
        <row r="19">
          <cell r="C19">
            <v>6.6600000000000006E-2</v>
          </cell>
          <cell r="D19">
            <v>5.0200000000000002E-2</v>
          </cell>
          <cell r="E19">
            <v>5.8799999999999998E-2</v>
          </cell>
        </row>
        <row r="20">
          <cell r="C20">
            <v>4.1300000000000003E-2</v>
          </cell>
          <cell r="D20">
            <v>3.39E-2</v>
          </cell>
          <cell r="E20">
            <v>3.78E-2</v>
          </cell>
        </row>
        <row r="21">
          <cell r="C21">
            <v>2.9700000000000001E-2</v>
          </cell>
          <cell r="D21">
            <v>2.5100000000000001E-2</v>
          </cell>
          <cell r="E21">
            <v>2.75E-2</v>
          </cell>
        </row>
        <row r="22">
          <cell r="C22">
            <v>2.1600000000000001E-2</v>
          </cell>
          <cell r="D22">
            <v>1.7999999999999999E-2</v>
          </cell>
          <cell r="E22">
            <v>1.9800000000000002E-2</v>
          </cell>
        </row>
        <row r="23">
          <cell r="C23">
            <v>1.61E-2</v>
          </cell>
          <cell r="D23">
            <v>1.0699999999999999E-2</v>
          </cell>
          <cell r="E23">
            <v>1.35E-2</v>
          </cell>
        </row>
        <row r="24">
          <cell r="C24">
            <v>9.1999999999999998E-3</v>
          </cell>
          <cell r="D24">
            <v>5.7999999999999996E-3</v>
          </cell>
          <cell r="E24">
            <v>7.4999999999999997E-3</v>
          </cell>
        </row>
      </sheetData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2.8999999999999998E-3</v>
          </cell>
          <cell r="D5">
            <v>4.3E-3</v>
          </cell>
          <cell r="F5" t="str">
            <v>January</v>
          </cell>
          <cell r="H5">
            <v>1.06</v>
          </cell>
        </row>
        <row r="6">
          <cell r="B6">
            <v>3.0000000000000001E-3</v>
          </cell>
          <cell r="C6">
            <v>1.6000000000000001E-3</v>
          </cell>
          <cell r="D6">
            <v>2.3E-3</v>
          </cell>
          <cell r="F6" t="str">
            <v>February</v>
          </cell>
          <cell r="H6">
            <v>1.17</v>
          </cell>
        </row>
        <row r="7">
          <cell r="B7">
            <v>2.0999999999999999E-3</v>
          </cell>
          <cell r="C7">
            <v>1.5E-3</v>
          </cell>
          <cell r="D7">
            <v>1.8E-3</v>
          </cell>
          <cell r="F7" t="str">
            <v>March</v>
          </cell>
          <cell r="H7">
            <v>1.18</v>
          </cell>
        </row>
        <row r="8">
          <cell r="B8">
            <v>1.6000000000000001E-3</v>
          </cell>
          <cell r="C8">
            <v>2.3E-3</v>
          </cell>
          <cell r="D8">
            <v>2E-3</v>
          </cell>
          <cell r="F8" t="str">
            <v>April</v>
          </cell>
          <cell r="H8">
            <v>1.07</v>
          </cell>
        </row>
        <row r="9">
          <cell r="B9">
            <v>3.5000000000000001E-3</v>
          </cell>
          <cell r="C9">
            <v>6.6E-3</v>
          </cell>
          <cell r="D9">
            <v>5.0000000000000001E-3</v>
          </cell>
          <cell r="F9" t="str">
            <v>May</v>
          </cell>
          <cell r="H9">
            <v>0.95</v>
          </cell>
        </row>
        <row r="10">
          <cell r="B10">
            <v>7.1000000000000004E-3</v>
          </cell>
          <cell r="C10">
            <v>1.9800000000000002E-2</v>
          </cell>
          <cell r="D10">
            <v>1.32E-2</v>
          </cell>
          <cell r="F10" t="str">
            <v>June</v>
          </cell>
          <cell r="H10">
            <v>0.89</v>
          </cell>
        </row>
        <row r="11">
          <cell r="B11">
            <v>2.1999999999999999E-2</v>
          </cell>
          <cell r="C11">
            <v>5.2600000000000001E-2</v>
          </cell>
          <cell r="D11">
            <v>3.6799999999999999E-2</v>
          </cell>
          <cell r="F11" t="str">
            <v>July</v>
          </cell>
          <cell r="H11">
            <v>0.8</v>
          </cell>
        </row>
        <row r="12">
          <cell r="B12">
            <v>4.2000000000000003E-2</v>
          </cell>
          <cell r="C12">
            <v>9.5899999999999999E-2</v>
          </cell>
          <cell r="D12">
            <v>6.8000000000000005E-2</v>
          </cell>
          <cell r="F12" t="str">
            <v>August</v>
          </cell>
          <cell r="H12">
            <v>0.91</v>
          </cell>
        </row>
        <row r="13">
          <cell r="B13">
            <v>6.1499999999999999E-2</v>
          </cell>
          <cell r="C13">
            <v>9.11E-2</v>
          </cell>
          <cell r="D13">
            <v>7.5800000000000006E-2</v>
          </cell>
          <cell r="F13" t="str">
            <v>September</v>
          </cell>
          <cell r="H13">
            <v>0.95</v>
          </cell>
        </row>
        <row r="14">
          <cell r="B14">
            <v>5.3499999999999999E-2</v>
          </cell>
          <cell r="C14">
            <v>5.8200000000000002E-2</v>
          </cell>
          <cell r="D14">
            <v>5.5800000000000002E-2</v>
          </cell>
          <cell r="F14" t="str">
            <v>October</v>
          </cell>
          <cell r="H14">
            <v>0.97</v>
          </cell>
        </row>
        <row r="15">
          <cell r="B15">
            <v>5.7000000000000002E-2</v>
          </cell>
          <cell r="C15">
            <v>5.9799999999999999E-2</v>
          </cell>
          <cell r="D15">
            <v>5.8400000000000001E-2</v>
          </cell>
          <cell r="F15" t="str">
            <v>November</v>
          </cell>
          <cell r="H15">
            <v>1.03</v>
          </cell>
        </row>
        <row r="16">
          <cell r="B16">
            <v>6.1899999999999997E-2</v>
          </cell>
          <cell r="C16">
            <v>6.4600000000000005E-2</v>
          </cell>
          <cell r="D16">
            <v>6.3200000000000006E-2</v>
          </cell>
          <cell r="F16" t="str">
            <v>December</v>
          </cell>
          <cell r="H16">
            <v>1</v>
          </cell>
        </row>
        <row r="17">
          <cell r="B17">
            <v>6.7299999999999999E-2</v>
          </cell>
          <cell r="C17">
            <v>6.6299999999999998E-2</v>
          </cell>
          <cell r="D17">
            <v>6.6799999999999998E-2</v>
          </cell>
        </row>
        <row r="18">
          <cell r="B18">
            <v>6.8500000000000005E-2</v>
          </cell>
          <cell r="C18">
            <v>6.6400000000000001E-2</v>
          </cell>
          <cell r="D18">
            <v>6.7500000000000004E-2</v>
          </cell>
        </row>
        <row r="19">
          <cell r="B19">
            <v>7.3300000000000004E-2</v>
          </cell>
          <cell r="C19">
            <v>6.8599999999999994E-2</v>
          </cell>
          <cell r="D19">
            <v>7.0999999999999994E-2</v>
          </cell>
        </row>
        <row r="20">
          <cell r="B20">
            <v>9.4100000000000003E-2</v>
          </cell>
          <cell r="C20">
            <v>6.7599999999999993E-2</v>
          </cell>
          <cell r="D20">
            <v>8.1299999999999997E-2</v>
          </cell>
        </row>
        <row r="21">
          <cell r="B21">
            <v>8.9599999999999999E-2</v>
          </cell>
          <cell r="C21">
            <v>6.6199999999999995E-2</v>
          </cell>
          <cell r="D21">
            <v>7.8299999999999995E-2</v>
          </cell>
        </row>
        <row r="22">
          <cell r="B22">
            <v>0.1031</v>
          </cell>
          <cell r="C22">
            <v>6.7000000000000004E-2</v>
          </cell>
          <cell r="D22">
            <v>8.5699999999999998E-2</v>
          </cell>
        </row>
        <row r="23">
          <cell r="B23">
            <v>6.4799999999999996E-2</v>
          </cell>
          <cell r="C23">
            <v>4.9399999999999999E-2</v>
          </cell>
          <cell r="D23">
            <v>5.74E-2</v>
          </cell>
        </row>
        <row r="24">
          <cell r="B24">
            <v>4.1099999999999998E-2</v>
          </cell>
          <cell r="C24">
            <v>3.32E-2</v>
          </cell>
          <cell r="D24">
            <v>3.73E-2</v>
          </cell>
        </row>
        <row r="25">
          <cell r="B25">
            <v>2.9700000000000001E-2</v>
          </cell>
          <cell r="C25">
            <v>2.47E-2</v>
          </cell>
          <cell r="D25">
            <v>2.7300000000000001E-2</v>
          </cell>
        </row>
        <row r="26">
          <cell r="B26">
            <v>2.24E-2</v>
          </cell>
          <cell r="C26">
            <v>1.7399999999999999E-2</v>
          </cell>
          <cell r="D26">
            <v>0.02</v>
          </cell>
        </row>
        <row r="27">
          <cell r="B27">
            <v>1.66E-2</v>
          </cell>
          <cell r="C27">
            <v>1.0699999999999999E-2</v>
          </cell>
          <cell r="D27">
            <v>1.38E-2</v>
          </cell>
        </row>
        <row r="28">
          <cell r="B28">
            <v>8.8000000000000005E-3</v>
          </cell>
          <cell r="C28">
            <v>5.5999999999999999E-3</v>
          </cell>
          <cell r="D28">
            <v>7.3000000000000001E-3</v>
          </cell>
        </row>
      </sheetData>
      <sheetData sheetId="1"/>
      <sheetData sheetId="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6.6E-3</v>
          </cell>
          <cell r="D5">
            <v>5.7999999999999996E-3</v>
          </cell>
          <cell r="F5" t="str">
            <v>January</v>
          </cell>
          <cell r="H5">
            <v>1.0900000000000001</v>
          </cell>
        </row>
        <row r="6">
          <cell r="B6">
            <v>2.5000000000000001E-3</v>
          </cell>
          <cell r="C6">
            <v>3.7000000000000002E-3</v>
          </cell>
          <cell r="D6">
            <v>3.0999999999999999E-3</v>
          </cell>
          <cell r="F6" t="str">
            <v>February</v>
          </cell>
          <cell r="H6">
            <v>1.21</v>
          </cell>
        </row>
        <row r="7">
          <cell r="B7">
            <v>1.6000000000000001E-3</v>
          </cell>
          <cell r="C7">
            <v>2.3999999999999998E-3</v>
          </cell>
          <cell r="D7">
            <v>2E-3</v>
          </cell>
          <cell r="F7" t="str">
            <v>March</v>
          </cell>
          <cell r="H7">
            <v>1.24</v>
          </cell>
        </row>
        <row r="8">
          <cell r="B8">
            <v>1.1999999999999999E-3</v>
          </cell>
          <cell r="C8">
            <v>1.4E-3</v>
          </cell>
          <cell r="D8">
            <v>1.2999999999999999E-3</v>
          </cell>
          <cell r="F8" t="str">
            <v>April</v>
          </cell>
          <cell r="H8">
            <v>1.05</v>
          </cell>
        </row>
        <row r="9">
          <cell r="B9">
            <v>2.5000000000000001E-3</v>
          </cell>
          <cell r="C9">
            <v>2E-3</v>
          </cell>
          <cell r="D9">
            <v>2.2000000000000001E-3</v>
          </cell>
          <cell r="F9" t="str">
            <v>May</v>
          </cell>
          <cell r="H9">
            <v>0.93</v>
          </cell>
        </row>
        <row r="10">
          <cell r="B10">
            <v>7.7000000000000002E-3</v>
          </cell>
          <cell r="C10">
            <v>6.4999999999999997E-3</v>
          </cell>
          <cell r="D10">
            <v>7.1000000000000004E-3</v>
          </cell>
          <cell r="F10" t="str">
            <v>June</v>
          </cell>
          <cell r="H10">
            <v>0.83</v>
          </cell>
        </row>
        <row r="11">
          <cell r="B11">
            <v>2.1000000000000001E-2</v>
          </cell>
          <cell r="C11">
            <v>2.3599999999999999E-2</v>
          </cell>
          <cell r="D11">
            <v>2.23E-2</v>
          </cell>
          <cell r="F11" t="str">
            <v>July</v>
          </cell>
          <cell r="H11">
            <v>0.79</v>
          </cell>
        </row>
        <row r="12">
          <cell r="B12">
            <v>4.3099999999999999E-2</v>
          </cell>
          <cell r="C12">
            <v>5.3999999999999999E-2</v>
          </cell>
          <cell r="D12">
            <v>4.8599999999999997E-2</v>
          </cell>
          <cell r="F12" t="str">
            <v>August</v>
          </cell>
          <cell r="H12">
            <v>0.85</v>
          </cell>
        </row>
        <row r="13">
          <cell r="B13">
            <v>5.7299999999999997E-2</v>
          </cell>
          <cell r="C13">
            <v>6.9699999999999998E-2</v>
          </cell>
          <cell r="D13">
            <v>6.3600000000000004E-2</v>
          </cell>
          <cell r="F13" t="str">
            <v>September</v>
          </cell>
        </row>
        <row r="14">
          <cell r="B14">
            <v>5.7200000000000001E-2</v>
          </cell>
          <cell r="C14">
            <v>6.4699999999999994E-2</v>
          </cell>
          <cell r="D14">
            <v>6.0900000000000003E-2</v>
          </cell>
          <cell r="F14" t="str">
            <v>October</v>
          </cell>
          <cell r="H14">
            <v>0.98</v>
          </cell>
        </row>
        <row r="15">
          <cell r="B15">
            <v>5.8999999999999997E-2</v>
          </cell>
          <cell r="C15">
            <v>5.74E-2</v>
          </cell>
          <cell r="D15">
            <v>5.8200000000000002E-2</v>
          </cell>
          <cell r="F15" t="str">
            <v>November</v>
          </cell>
          <cell r="H15">
            <v>1.06</v>
          </cell>
        </row>
        <row r="16">
          <cell r="B16">
            <v>6.4399999999999999E-2</v>
          </cell>
          <cell r="C16">
            <v>5.7099999999999998E-2</v>
          </cell>
          <cell r="D16">
            <v>6.08E-2</v>
          </cell>
          <cell r="F16" t="str">
            <v>December</v>
          </cell>
          <cell r="H16">
            <v>1.08</v>
          </cell>
        </row>
        <row r="17">
          <cell r="B17">
            <v>6.7900000000000002E-2</v>
          </cell>
          <cell r="C17">
            <v>6.2199999999999998E-2</v>
          </cell>
          <cell r="D17">
            <v>6.5100000000000005E-2</v>
          </cell>
        </row>
        <row r="18">
          <cell r="B18">
            <v>6.8599999999999994E-2</v>
          </cell>
          <cell r="C18">
            <v>6.5699999999999995E-2</v>
          </cell>
          <cell r="D18">
            <v>6.7100000000000007E-2</v>
          </cell>
        </row>
        <row r="19">
          <cell r="B19">
            <v>6.9199999999999998E-2</v>
          </cell>
          <cell r="C19">
            <v>7.0800000000000002E-2</v>
          </cell>
          <cell r="D19">
            <v>7.0000000000000007E-2</v>
          </cell>
        </row>
        <row r="20">
          <cell r="B20">
            <v>7.5399999999999995E-2</v>
          </cell>
          <cell r="C20">
            <v>7.3599999999999999E-2</v>
          </cell>
          <cell r="D20">
            <v>7.4499999999999997E-2</v>
          </cell>
        </row>
        <row r="21">
          <cell r="B21">
            <v>8.9099999999999999E-2</v>
          </cell>
          <cell r="C21">
            <v>7.7499999999999999E-2</v>
          </cell>
          <cell r="D21">
            <v>8.3199999999999996E-2</v>
          </cell>
        </row>
        <row r="22">
          <cell r="B22">
            <v>9.8100000000000007E-2</v>
          </cell>
          <cell r="C22">
            <v>8.14E-2</v>
          </cell>
          <cell r="D22">
            <v>8.9599999999999999E-2</v>
          </cell>
        </row>
        <row r="23">
          <cell r="B23">
            <v>8.0399999999999999E-2</v>
          </cell>
          <cell r="C23">
            <v>6.7199999999999996E-2</v>
          </cell>
          <cell r="D23">
            <v>7.3700000000000002E-2</v>
          </cell>
        </row>
        <row r="24">
          <cell r="B24">
            <v>5.11E-2</v>
          </cell>
          <cell r="C24">
            <v>4.9200000000000001E-2</v>
          </cell>
          <cell r="D24">
            <v>5.0099999999999999E-2</v>
          </cell>
        </row>
        <row r="25">
          <cell r="B25">
            <v>3.1199999999999999E-2</v>
          </cell>
          <cell r="C25">
            <v>3.7999999999999999E-2</v>
          </cell>
          <cell r="D25">
            <v>3.4599999999999999E-2</v>
          </cell>
        </row>
        <row r="26">
          <cell r="B26">
            <v>2.1700000000000001E-2</v>
          </cell>
          <cell r="C26">
            <v>3.1199999999999999E-2</v>
          </cell>
          <cell r="D26">
            <v>2.6499999999999999E-2</v>
          </cell>
        </row>
        <row r="27">
          <cell r="B27">
            <v>1.5599999999999999E-2</v>
          </cell>
          <cell r="C27">
            <v>2.1700000000000001E-2</v>
          </cell>
          <cell r="D27">
            <v>1.8599999999999998E-2</v>
          </cell>
        </row>
        <row r="28">
          <cell r="B28">
            <v>9.2999999999999992E-3</v>
          </cell>
          <cell r="C28">
            <v>1.2500000000000001E-2</v>
          </cell>
          <cell r="D28">
            <v>1.09E-2</v>
          </cell>
        </row>
      </sheetData>
      <sheetData sheetId="1">
        <row r="1">
          <cell r="C1">
            <v>5.0000000000000001E-3</v>
          </cell>
          <cell r="D1">
            <v>6.6E-3</v>
          </cell>
          <cell r="E1">
            <v>5.7999999999999996E-3</v>
          </cell>
        </row>
        <row r="2">
          <cell r="C2">
            <v>2.5000000000000001E-3</v>
          </cell>
          <cell r="D2">
            <v>3.7000000000000002E-3</v>
          </cell>
          <cell r="E2">
            <v>3.0999999999999999E-3</v>
          </cell>
        </row>
        <row r="3">
          <cell r="C3">
            <v>1.6000000000000001E-3</v>
          </cell>
          <cell r="D3">
            <v>2.3999999999999998E-3</v>
          </cell>
          <cell r="E3">
            <v>2E-3</v>
          </cell>
        </row>
        <row r="4">
          <cell r="C4">
            <v>1.1999999999999999E-3</v>
          </cell>
          <cell r="D4">
            <v>1.4E-3</v>
          </cell>
          <cell r="E4">
            <v>1.2999999999999999E-3</v>
          </cell>
        </row>
        <row r="5">
          <cell r="C5">
            <v>2.5000000000000001E-3</v>
          </cell>
          <cell r="D5">
            <v>2E-3</v>
          </cell>
          <cell r="E5">
            <v>2.2000000000000001E-3</v>
          </cell>
        </row>
        <row r="6">
          <cell r="C6">
            <v>7.7000000000000002E-3</v>
          </cell>
          <cell r="D6">
            <v>6.4999999999999997E-3</v>
          </cell>
          <cell r="E6">
            <v>7.1000000000000004E-3</v>
          </cell>
        </row>
        <row r="7">
          <cell r="C7">
            <v>2.1000000000000001E-2</v>
          </cell>
          <cell r="D7">
            <v>2.3599999999999999E-2</v>
          </cell>
          <cell r="E7">
            <v>2.23E-2</v>
          </cell>
        </row>
        <row r="8">
          <cell r="C8">
            <v>4.3099999999999999E-2</v>
          </cell>
          <cell r="D8">
            <v>5.3999999999999999E-2</v>
          </cell>
          <cell r="E8">
            <v>4.8599999999999997E-2</v>
          </cell>
        </row>
        <row r="9">
          <cell r="C9">
            <v>5.7299999999999997E-2</v>
          </cell>
          <cell r="D9">
            <v>6.9699999999999998E-2</v>
          </cell>
          <cell r="E9">
            <v>6.3600000000000004E-2</v>
          </cell>
        </row>
        <row r="10">
          <cell r="C10">
            <v>5.7200000000000001E-2</v>
          </cell>
          <cell r="D10">
            <v>6.4699999999999994E-2</v>
          </cell>
          <cell r="E10">
            <v>6.0900000000000003E-2</v>
          </cell>
        </row>
        <row r="11">
          <cell r="C11">
            <v>5.8999999999999997E-2</v>
          </cell>
          <cell r="D11">
            <v>5.74E-2</v>
          </cell>
          <cell r="E11">
            <v>5.8200000000000002E-2</v>
          </cell>
        </row>
        <row r="12">
          <cell r="C12">
            <v>6.4399999999999999E-2</v>
          </cell>
          <cell r="D12">
            <v>5.7099999999999998E-2</v>
          </cell>
          <cell r="E12">
            <v>6.08E-2</v>
          </cell>
        </row>
        <row r="13">
          <cell r="C13">
            <v>6.7900000000000002E-2</v>
          </cell>
          <cell r="D13">
            <v>6.2199999999999998E-2</v>
          </cell>
          <cell r="E13">
            <v>6.5100000000000005E-2</v>
          </cell>
        </row>
        <row r="14">
          <cell r="C14">
            <v>6.8599999999999994E-2</v>
          </cell>
          <cell r="D14">
            <v>6.5699999999999995E-2</v>
          </cell>
          <cell r="E14">
            <v>6.7100000000000007E-2</v>
          </cell>
        </row>
        <row r="15">
          <cell r="C15">
            <v>6.9199999999999998E-2</v>
          </cell>
          <cell r="D15">
            <v>7.0800000000000002E-2</v>
          </cell>
          <cell r="E15">
            <v>7.0000000000000007E-2</v>
          </cell>
        </row>
        <row r="16">
          <cell r="C16">
            <v>7.5399999999999995E-2</v>
          </cell>
          <cell r="D16">
            <v>7.3599999999999999E-2</v>
          </cell>
          <cell r="E16">
            <v>7.4499999999999997E-2</v>
          </cell>
        </row>
        <row r="17">
          <cell r="C17">
            <v>8.9099999999999999E-2</v>
          </cell>
          <cell r="D17">
            <v>7.7499999999999999E-2</v>
          </cell>
          <cell r="E17">
            <v>8.3199999999999996E-2</v>
          </cell>
        </row>
        <row r="18">
          <cell r="C18">
            <v>9.8100000000000007E-2</v>
          </cell>
          <cell r="D18">
            <v>8.14E-2</v>
          </cell>
          <cell r="E18">
            <v>8.9599999999999999E-2</v>
          </cell>
        </row>
        <row r="19">
          <cell r="C19">
            <v>8.0399999999999999E-2</v>
          </cell>
          <cell r="D19">
            <v>6.7199999999999996E-2</v>
          </cell>
          <cell r="E19">
            <v>7.3700000000000002E-2</v>
          </cell>
        </row>
        <row r="20">
          <cell r="C20">
            <v>5.11E-2</v>
          </cell>
          <cell r="D20">
            <v>4.9200000000000001E-2</v>
          </cell>
          <cell r="E20">
            <v>5.0099999999999999E-2</v>
          </cell>
        </row>
        <row r="21">
          <cell r="C21">
            <v>3.1199999999999999E-2</v>
          </cell>
          <cell r="D21">
            <v>3.7999999999999999E-2</v>
          </cell>
          <cell r="E21">
            <v>3.4599999999999999E-2</v>
          </cell>
        </row>
        <row r="22">
          <cell r="C22">
            <v>2.1700000000000001E-2</v>
          </cell>
          <cell r="D22">
            <v>3.1199999999999999E-2</v>
          </cell>
          <cell r="E22">
            <v>2.6499999999999999E-2</v>
          </cell>
        </row>
        <row r="23">
          <cell r="C23">
            <v>1.5599999999999999E-2</v>
          </cell>
          <cell r="D23">
            <v>2.1700000000000001E-2</v>
          </cell>
          <cell r="E23">
            <v>1.8599999999999998E-2</v>
          </cell>
        </row>
        <row r="24">
          <cell r="C24">
            <v>9.2999999999999992E-3</v>
          </cell>
          <cell r="D24">
            <v>1.2500000000000001E-2</v>
          </cell>
          <cell r="E24">
            <v>1.09E-2</v>
          </cell>
        </row>
      </sheetData>
      <sheetData sheetId="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3.5999999999999999E-3</v>
          </cell>
          <cell r="C5">
            <v>5.4000000000000003E-3</v>
          </cell>
          <cell r="D5">
            <v>4.4999999999999997E-3</v>
          </cell>
          <cell r="F5" t="str">
            <v>January</v>
          </cell>
          <cell r="H5">
            <v>4.4999979436397552E-3</v>
          </cell>
        </row>
        <row r="6">
          <cell r="B6">
            <v>2E-3</v>
          </cell>
          <cell r="C6">
            <v>3.2000000000000002E-3</v>
          </cell>
          <cell r="D6">
            <v>2.5999999999999999E-3</v>
          </cell>
          <cell r="F6" t="str">
            <v>February</v>
          </cell>
          <cell r="H6">
            <v>1.26</v>
          </cell>
        </row>
        <row r="7">
          <cell r="B7">
            <v>1.4E-3</v>
          </cell>
          <cell r="C7">
            <v>2E-3</v>
          </cell>
          <cell r="D7">
            <v>1.6999999999999999E-3</v>
          </cell>
          <cell r="F7" t="str">
            <v>March</v>
          </cell>
          <cell r="H7">
            <v>1.26</v>
          </cell>
        </row>
        <row r="8">
          <cell r="B8">
            <v>2.0999999999999999E-3</v>
          </cell>
          <cell r="C8">
            <v>2.0999999999999999E-3</v>
          </cell>
          <cell r="D8">
            <v>2.0999999999999999E-3</v>
          </cell>
          <cell r="F8" t="str">
            <v>April</v>
          </cell>
          <cell r="H8">
            <v>1.1000000000000001</v>
          </cell>
        </row>
        <row r="9">
          <cell r="B9">
            <v>5.4000000000000003E-3</v>
          </cell>
          <cell r="C9">
            <v>5.1000000000000004E-3</v>
          </cell>
          <cell r="D9">
            <v>5.3E-3</v>
          </cell>
          <cell r="F9" t="str">
            <v>May</v>
          </cell>
          <cell r="H9">
            <v>0.94</v>
          </cell>
        </row>
        <row r="10">
          <cell r="B10">
            <v>1.6199999999999999E-2</v>
          </cell>
          <cell r="C10">
            <v>1.7299999999999999E-2</v>
          </cell>
          <cell r="D10">
            <v>1.67E-2</v>
          </cell>
          <cell r="F10" t="str">
            <v>June</v>
          </cell>
          <cell r="H10">
            <v>0.86</v>
          </cell>
        </row>
        <row r="11">
          <cell r="B11">
            <v>3.5700000000000003E-2</v>
          </cell>
          <cell r="C11">
            <v>4.07E-2</v>
          </cell>
          <cell r="D11">
            <v>3.8199999999999998E-2</v>
          </cell>
          <cell r="F11" t="str">
            <v>July</v>
          </cell>
          <cell r="H11">
            <v>0.79</v>
          </cell>
        </row>
        <row r="12">
          <cell r="B12">
            <v>5.1299999999999998E-2</v>
          </cell>
          <cell r="C12">
            <v>5.8099999999999999E-2</v>
          </cell>
          <cell r="D12">
            <v>5.4699999999999999E-2</v>
          </cell>
          <cell r="F12" t="str">
            <v>August</v>
          </cell>
          <cell r="H12">
            <v>0.85</v>
          </cell>
        </row>
        <row r="13">
          <cell r="B13">
            <v>5.5199999999999999E-2</v>
          </cell>
          <cell r="C13">
            <v>6.1499999999999999E-2</v>
          </cell>
          <cell r="D13">
            <v>5.8400000000000001E-2</v>
          </cell>
          <cell r="F13" t="str">
            <v>September</v>
          </cell>
          <cell r="H13">
            <v>0.88</v>
          </cell>
        </row>
        <row r="14">
          <cell r="B14">
            <v>5.7799999999999997E-2</v>
          </cell>
          <cell r="C14">
            <v>5.7500000000000002E-2</v>
          </cell>
          <cell r="D14">
            <v>5.7700000000000001E-2</v>
          </cell>
          <cell r="F14" t="str">
            <v>October</v>
          </cell>
          <cell r="H14">
            <v>0.96</v>
          </cell>
        </row>
        <row r="15">
          <cell r="B15">
            <v>6.1400000000000003E-2</v>
          </cell>
          <cell r="C15">
            <v>5.67E-2</v>
          </cell>
          <cell r="D15">
            <v>5.8999999999999997E-2</v>
          </cell>
          <cell r="F15" t="str">
            <v>November</v>
          </cell>
          <cell r="H15">
            <v>1.06</v>
          </cell>
        </row>
        <row r="16">
          <cell r="B16">
            <v>6.6699999999999995E-2</v>
          </cell>
          <cell r="C16">
            <v>6.0199999999999997E-2</v>
          </cell>
          <cell r="D16">
            <v>6.3399999999999998E-2</v>
          </cell>
          <cell r="F16" t="str">
            <v>December</v>
          </cell>
          <cell r="H16">
            <v>1.06</v>
          </cell>
        </row>
        <row r="17">
          <cell r="B17">
            <v>6.83E-2</v>
          </cell>
          <cell r="C17">
            <v>6.3500000000000001E-2</v>
          </cell>
          <cell r="D17">
            <v>6.59E-2</v>
          </cell>
        </row>
        <row r="18">
          <cell r="B18">
            <v>6.8699999999999997E-2</v>
          </cell>
          <cell r="C18">
            <v>6.8900000000000003E-2</v>
          </cell>
          <cell r="D18">
            <v>6.88E-2</v>
          </cell>
        </row>
        <row r="19">
          <cell r="B19">
            <v>7.1199999999999999E-2</v>
          </cell>
          <cell r="C19">
            <v>7.2800000000000004E-2</v>
          </cell>
          <cell r="D19">
            <v>7.1999999999999995E-2</v>
          </cell>
        </row>
        <row r="20">
          <cell r="B20">
            <v>8.3199999999999996E-2</v>
          </cell>
          <cell r="C20">
            <v>7.5999999999999998E-2</v>
          </cell>
          <cell r="D20">
            <v>7.9600000000000004E-2</v>
          </cell>
        </row>
        <row r="21">
          <cell r="B21">
            <v>9.4E-2</v>
          </cell>
          <cell r="C21">
            <v>8.1299999999999997E-2</v>
          </cell>
          <cell r="D21">
            <v>8.7599999999999997E-2</v>
          </cell>
        </row>
        <row r="22">
          <cell r="B22">
            <v>8.5999999999999993E-2</v>
          </cell>
          <cell r="C22">
            <v>7.3099999999999998E-2</v>
          </cell>
          <cell r="D22">
            <v>7.9500000000000001E-2</v>
          </cell>
        </row>
        <row r="23">
          <cell r="B23">
            <v>6.4899999999999999E-2</v>
          </cell>
          <cell r="C23">
            <v>5.8500000000000003E-2</v>
          </cell>
          <cell r="D23">
            <v>6.1699999999999998E-2</v>
          </cell>
        </row>
        <row r="24">
          <cell r="B24">
            <v>4.19E-2</v>
          </cell>
          <cell r="C24">
            <v>4.4999999999999998E-2</v>
          </cell>
          <cell r="D24">
            <v>4.3499999999999997E-2</v>
          </cell>
        </row>
        <row r="25">
          <cell r="B25">
            <v>2.58E-2</v>
          </cell>
          <cell r="C25">
            <v>3.6400000000000002E-2</v>
          </cell>
          <cell r="D25">
            <v>3.1199999999999999E-2</v>
          </cell>
        </row>
        <row r="26">
          <cell r="B26">
            <v>1.78E-2</v>
          </cell>
          <cell r="C26">
            <v>2.6800000000000001E-2</v>
          </cell>
          <cell r="D26">
            <v>2.24E-2</v>
          </cell>
        </row>
        <row r="27">
          <cell r="B27">
            <v>1.21E-2</v>
          </cell>
          <cell r="C27">
            <v>1.7399999999999999E-2</v>
          </cell>
          <cell r="D27">
            <v>1.4800000000000001E-2</v>
          </cell>
        </row>
        <row r="28">
          <cell r="B28">
            <v>7.1999999999999998E-3</v>
          </cell>
          <cell r="C28">
            <v>1.03E-2</v>
          </cell>
          <cell r="D28">
            <v>8.8000000000000005E-3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3.8E-3</v>
          </cell>
          <cell r="C5">
            <v>4.4000000000000003E-3</v>
          </cell>
          <cell r="D5">
            <v>4.1000000000000003E-3</v>
          </cell>
          <cell r="F5" t="str">
            <v>January</v>
          </cell>
          <cell r="H5">
            <v>1.17</v>
          </cell>
        </row>
        <row r="6">
          <cell r="B6">
            <v>2.2000000000000001E-3</v>
          </cell>
          <cell r="C6">
            <v>2.5000000000000001E-3</v>
          </cell>
          <cell r="D6">
            <v>2.3999999999999998E-3</v>
          </cell>
          <cell r="F6" t="str">
            <v>February</v>
          </cell>
          <cell r="H6">
            <v>1.32</v>
          </cell>
        </row>
        <row r="7">
          <cell r="B7">
            <v>1.6000000000000001E-3</v>
          </cell>
          <cell r="C7">
            <v>1.5E-3</v>
          </cell>
          <cell r="D7">
            <v>1.5E-3</v>
          </cell>
          <cell r="F7" t="str">
            <v>March</v>
          </cell>
          <cell r="H7">
            <v>1.4</v>
          </cell>
        </row>
        <row r="8">
          <cell r="B8">
            <v>1.5E-3</v>
          </cell>
          <cell r="C8">
            <v>1E-3</v>
          </cell>
          <cell r="D8">
            <v>1.1999999999999999E-3</v>
          </cell>
          <cell r="F8" t="str">
            <v>April</v>
          </cell>
          <cell r="H8">
            <v>1.1599999999999999</v>
          </cell>
        </row>
        <row r="9">
          <cell r="B9">
            <v>2.8E-3</v>
          </cell>
          <cell r="C9">
            <v>1.4E-3</v>
          </cell>
          <cell r="D9">
            <v>2.0999999999999999E-3</v>
          </cell>
          <cell r="F9" t="str">
            <v>May</v>
          </cell>
          <cell r="H9">
            <v>0.91</v>
          </cell>
        </row>
        <row r="10">
          <cell r="B10">
            <v>6.1000000000000004E-3</v>
          </cell>
          <cell r="C10">
            <v>4.4000000000000003E-3</v>
          </cell>
          <cell r="D10">
            <v>5.3E-3</v>
          </cell>
          <cell r="F10" t="str">
            <v>June</v>
          </cell>
          <cell r="H10">
            <v>0.8</v>
          </cell>
        </row>
        <row r="11">
          <cell r="B11">
            <v>1.6899999999999998E-2</v>
          </cell>
          <cell r="C11">
            <v>1.9099999999999999E-2</v>
          </cell>
          <cell r="D11">
            <v>1.7999999999999999E-2</v>
          </cell>
          <cell r="F11" t="str">
            <v>July</v>
          </cell>
          <cell r="H11">
            <v>0.81</v>
          </cell>
        </row>
        <row r="12">
          <cell r="B12">
            <v>3.4299999999999997E-2</v>
          </cell>
          <cell r="C12">
            <v>3.8899999999999997E-2</v>
          </cell>
          <cell r="D12">
            <v>3.6700000000000003E-2</v>
          </cell>
          <cell r="F12" t="str">
            <v>August</v>
          </cell>
          <cell r="H12">
            <v>0.75</v>
          </cell>
        </row>
        <row r="13">
          <cell r="B13">
            <v>5.0099999999999999E-2</v>
          </cell>
          <cell r="C13">
            <v>5.6500000000000002E-2</v>
          </cell>
          <cell r="D13">
            <v>5.33E-2</v>
          </cell>
          <cell r="F13" t="str">
            <v>September</v>
          </cell>
          <cell r="H13">
            <v>0.74</v>
          </cell>
        </row>
        <row r="14">
          <cell r="B14">
            <v>6.1400000000000003E-2</v>
          </cell>
          <cell r="C14">
            <v>6.5699999999999995E-2</v>
          </cell>
          <cell r="D14">
            <v>6.3600000000000004E-2</v>
          </cell>
          <cell r="F14" t="str">
            <v>October</v>
          </cell>
          <cell r="H14">
            <v>0.88</v>
          </cell>
        </row>
        <row r="15">
          <cell r="B15">
            <v>7.0800000000000002E-2</v>
          </cell>
          <cell r="C15">
            <v>7.4300000000000005E-2</v>
          </cell>
          <cell r="D15">
            <v>7.2599999999999998E-2</v>
          </cell>
          <cell r="F15" t="str">
            <v>November</v>
          </cell>
          <cell r="H15">
            <v>1.01</v>
          </cell>
        </row>
        <row r="16">
          <cell r="B16">
            <v>7.5800000000000006E-2</v>
          </cell>
          <cell r="C16">
            <v>8.1299999999999997E-2</v>
          </cell>
          <cell r="D16">
            <v>7.85E-2</v>
          </cell>
          <cell r="F16" t="str">
            <v>December</v>
          </cell>
          <cell r="H16">
            <v>1.03</v>
          </cell>
        </row>
        <row r="17">
          <cell r="B17">
            <v>7.7600000000000002E-2</v>
          </cell>
          <cell r="C17">
            <v>8.4000000000000005E-2</v>
          </cell>
          <cell r="D17">
            <v>8.0799999999999997E-2</v>
          </cell>
        </row>
        <row r="18">
          <cell r="B18">
            <v>7.6700000000000004E-2</v>
          </cell>
          <cell r="C18">
            <v>7.85E-2</v>
          </cell>
          <cell r="D18">
            <v>7.7600000000000002E-2</v>
          </cell>
        </row>
        <row r="19">
          <cell r="B19">
            <v>7.8399999999999997E-2</v>
          </cell>
          <cell r="C19">
            <v>7.4099999999999999E-2</v>
          </cell>
          <cell r="D19">
            <v>7.6200000000000004E-2</v>
          </cell>
        </row>
        <row r="20">
          <cell r="B20">
            <v>8.5400000000000004E-2</v>
          </cell>
          <cell r="C20">
            <v>7.3200000000000001E-2</v>
          </cell>
          <cell r="D20">
            <v>7.9299999999999995E-2</v>
          </cell>
        </row>
        <row r="21">
          <cell r="B21">
            <v>8.0600000000000005E-2</v>
          </cell>
          <cell r="C21">
            <v>7.2400000000000006E-2</v>
          </cell>
          <cell r="D21">
            <v>7.6499999999999999E-2</v>
          </cell>
        </row>
        <row r="22">
          <cell r="B22">
            <v>7.4099999999999999E-2</v>
          </cell>
          <cell r="C22">
            <v>7.1900000000000006E-2</v>
          </cell>
          <cell r="D22">
            <v>7.2999999999999995E-2</v>
          </cell>
        </row>
        <row r="23">
          <cell r="B23">
            <v>5.8599999999999999E-2</v>
          </cell>
          <cell r="C23">
            <v>6.1499999999999999E-2</v>
          </cell>
          <cell r="D23">
            <v>6.0100000000000001E-2</v>
          </cell>
        </row>
        <row r="24">
          <cell r="B24">
            <v>4.5999999999999999E-2</v>
          </cell>
          <cell r="C24">
            <v>4.87E-2</v>
          </cell>
          <cell r="D24">
            <v>4.7399999999999998E-2</v>
          </cell>
        </row>
        <row r="25">
          <cell r="B25">
            <v>4.3799999999999999E-2</v>
          </cell>
          <cell r="C25">
            <v>3.5000000000000003E-2</v>
          </cell>
          <cell r="D25">
            <v>3.9399999999999998E-2</v>
          </cell>
        </row>
        <row r="26">
          <cell r="B26">
            <v>2.75E-2</v>
          </cell>
          <cell r="C26">
            <v>2.6700000000000002E-2</v>
          </cell>
          <cell r="D26">
            <v>2.7099999999999999E-2</v>
          </cell>
        </row>
        <row r="27">
          <cell r="B27">
            <v>1.6199999999999999E-2</v>
          </cell>
          <cell r="C27">
            <v>1.52E-2</v>
          </cell>
          <cell r="D27">
            <v>1.5699999999999999E-2</v>
          </cell>
        </row>
        <row r="28">
          <cell r="B28">
            <v>7.7000000000000002E-3</v>
          </cell>
          <cell r="C28">
            <v>7.6E-3</v>
          </cell>
          <cell r="D28">
            <v>7.6E-3</v>
          </cell>
        </row>
      </sheetData>
      <sheetData sheetId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8.6999999999999994E-3</v>
          </cell>
          <cell r="D5">
            <v>6.4999999999999997E-3</v>
          </cell>
          <cell r="F5" t="str">
            <v>January</v>
          </cell>
          <cell r="H5">
            <v>1.08</v>
          </cell>
        </row>
        <row r="6">
          <cell r="B6">
            <v>3.3E-3</v>
          </cell>
          <cell r="C6">
            <v>5.5999999999999999E-3</v>
          </cell>
          <cell r="D6">
            <v>4.1999999999999997E-3</v>
          </cell>
          <cell r="F6" t="str">
            <v>February</v>
          </cell>
        </row>
        <row r="7">
          <cell r="B7">
            <v>2.8E-3</v>
          </cell>
          <cell r="C7">
            <v>4.1000000000000003E-3</v>
          </cell>
          <cell r="D7">
            <v>3.3E-3</v>
          </cell>
          <cell r="F7" t="str">
            <v>March</v>
          </cell>
          <cell r="H7">
            <v>1.19</v>
          </cell>
        </row>
        <row r="8">
          <cell r="B8">
            <v>5.0000000000000001E-3</v>
          </cell>
          <cell r="C8">
            <v>3.8999999999999998E-3</v>
          </cell>
          <cell r="D8">
            <v>4.5999999999999999E-3</v>
          </cell>
          <cell r="F8" t="str">
            <v>April</v>
          </cell>
          <cell r="H8">
            <v>1.04</v>
          </cell>
        </row>
        <row r="9">
          <cell r="B9">
            <v>9.9000000000000008E-3</v>
          </cell>
          <cell r="C9">
            <v>6.1000000000000004E-3</v>
          </cell>
          <cell r="D9">
            <v>8.3999999999999995E-3</v>
          </cell>
          <cell r="F9" t="str">
            <v>May</v>
          </cell>
          <cell r="H9">
            <v>0.93</v>
          </cell>
        </row>
        <row r="10">
          <cell r="B10">
            <v>2.4299999999999999E-2</v>
          </cell>
          <cell r="C10">
            <v>1.84E-2</v>
          </cell>
          <cell r="D10">
            <v>2.1999999999999999E-2</v>
          </cell>
          <cell r="F10" t="str">
            <v>June</v>
          </cell>
        </row>
        <row r="11">
          <cell r="B11">
            <v>6.1100000000000002E-2</v>
          </cell>
          <cell r="C11">
            <v>5.3699999999999998E-2</v>
          </cell>
          <cell r="D11">
            <v>5.8200000000000002E-2</v>
          </cell>
          <cell r="F11" t="str">
            <v>July</v>
          </cell>
          <cell r="H11">
            <v>0.8</v>
          </cell>
        </row>
        <row r="12">
          <cell r="B12">
            <v>8.1500000000000003E-2</v>
          </cell>
          <cell r="C12">
            <v>8.2699999999999996E-2</v>
          </cell>
          <cell r="D12">
            <v>8.2000000000000003E-2</v>
          </cell>
          <cell r="F12" t="str">
            <v>August</v>
          </cell>
          <cell r="H12">
            <v>0.84</v>
          </cell>
        </row>
        <row r="13">
          <cell r="B13">
            <v>7.1300000000000002E-2</v>
          </cell>
          <cell r="C13">
            <v>6.6100000000000006E-2</v>
          </cell>
          <cell r="D13">
            <v>6.93E-2</v>
          </cell>
          <cell r="F13" t="str">
            <v>September</v>
          </cell>
        </row>
        <row r="14">
          <cell r="B14">
            <v>5.8400000000000001E-2</v>
          </cell>
          <cell r="C14">
            <v>5.6399999999999999E-2</v>
          </cell>
          <cell r="D14">
            <v>5.7700000000000001E-2</v>
          </cell>
          <cell r="F14" t="str">
            <v>October</v>
          </cell>
          <cell r="H14">
            <v>0.89</v>
          </cell>
        </row>
        <row r="15">
          <cell r="B15">
            <v>5.6599999999999998E-2</v>
          </cell>
          <cell r="C15">
            <v>5.3499999999999999E-2</v>
          </cell>
          <cell r="D15">
            <v>5.5399999999999998E-2</v>
          </cell>
          <cell r="F15" t="str">
            <v>November</v>
          </cell>
          <cell r="H15">
            <v>0.98</v>
          </cell>
        </row>
        <row r="16">
          <cell r="B16">
            <v>5.8500000000000003E-2</v>
          </cell>
          <cell r="C16">
            <v>5.1900000000000002E-2</v>
          </cell>
          <cell r="D16">
            <v>5.5899999999999998E-2</v>
          </cell>
          <cell r="F16" t="str">
            <v>December</v>
          </cell>
          <cell r="H16">
            <v>1.03</v>
          </cell>
        </row>
        <row r="17">
          <cell r="B17">
            <v>6.0999999999999999E-2</v>
          </cell>
          <cell r="C17">
            <v>5.6599999999999998E-2</v>
          </cell>
          <cell r="D17">
            <v>5.9299999999999999E-2</v>
          </cell>
        </row>
        <row r="18">
          <cell r="B18">
            <v>5.8099999999999999E-2</v>
          </cell>
          <cell r="C18">
            <v>5.6800000000000003E-2</v>
          </cell>
          <cell r="D18">
            <v>5.7599999999999998E-2</v>
          </cell>
        </row>
        <row r="19">
          <cell r="B19">
            <v>6.1699999999999998E-2</v>
          </cell>
          <cell r="C19">
            <v>5.6899999999999999E-2</v>
          </cell>
          <cell r="D19">
            <v>5.9799999999999999E-2</v>
          </cell>
        </row>
        <row r="20">
          <cell r="B20">
            <v>6.59E-2</v>
          </cell>
          <cell r="C20">
            <v>6.4199999999999993E-2</v>
          </cell>
          <cell r="D20">
            <v>6.5299999999999997E-2</v>
          </cell>
        </row>
        <row r="21">
          <cell r="B21">
            <v>7.3800000000000004E-2</v>
          </cell>
          <cell r="C21">
            <v>7.9100000000000004E-2</v>
          </cell>
          <cell r="D21">
            <v>7.5800000000000006E-2</v>
          </cell>
        </row>
        <row r="22">
          <cell r="B22">
            <v>7.5999999999999998E-2</v>
          </cell>
          <cell r="C22">
            <v>7.8799999999999995E-2</v>
          </cell>
          <cell r="D22">
            <v>7.7100000000000002E-2</v>
          </cell>
        </row>
        <row r="23">
          <cell r="B23">
            <v>5.3699999999999998E-2</v>
          </cell>
          <cell r="C23">
            <v>6.13E-2</v>
          </cell>
          <cell r="D23">
            <v>5.6599999999999998E-2</v>
          </cell>
        </row>
        <row r="24">
          <cell r="B24">
            <v>3.6499999999999998E-2</v>
          </cell>
          <cell r="C24">
            <v>4.19E-2</v>
          </cell>
          <cell r="D24">
            <v>3.8600000000000002E-2</v>
          </cell>
        </row>
        <row r="25">
          <cell r="B25">
            <v>2.92E-2</v>
          </cell>
          <cell r="C25">
            <v>3.3099999999999997E-2</v>
          </cell>
          <cell r="D25">
            <v>3.0700000000000002E-2</v>
          </cell>
        </row>
        <row r="26">
          <cell r="B26">
            <v>2.29E-2</v>
          </cell>
          <cell r="C26">
            <v>2.6700000000000002E-2</v>
          </cell>
          <cell r="D26">
            <v>2.4400000000000002E-2</v>
          </cell>
        </row>
        <row r="27">
          <cell r="B27">
            <v>1.4500000000000001E-2</v>
          </cell>
          <cell r="C27">
            <v>2.0199999999999999E-2</v>
          </cell>
          <cell r="D27">
            <v>1.67E-2</v>
          </cell>
        </row>
        <row r="28">
          <cell r="B28">
            <v>8.8999999999999999E-3</v>
          </cell>
          <cell r="C28">
            <v>1.3299999999999999E-2</v>
          </cell>
          <cell r="D28">
            <v>1.06E-2</v>
          </cell>
        </row>
      </sheetData>
      <sheetData sheetId="1">
        <row r="1">
          <cell r="C1">
            <v>5.0000000000000001E-3</v>
          </cell>
          <cell r="D1">
            <v>8.6999999999999994E-3</v>
          </cell>
          <cell r="E1">
            <v>6.4999999999999997E-3</v>
          </cell>
        </row>
        <row r="2">
          <cell r="C2">
            <v>3.3E-3</v>
          </cell>
          <cell r="D2">
            <v>5.5999999999999999E-3</v>
          </cell>
          <cell r="E2">
            <v>4.1999999999999997E-3</v>
          </cell>
        </row>
        <row r="3">
          <cell r="C3">
            <v>2.8E-3</v>
          </cell>
          <cell r="D3">
            <v>4.1000000000000003E-3</v>
          </cell>
          <cell r="E3">
            <v>3.3E-3</v>
          </cell>
        </row>
        <row r="4">
          <cell r="C4">
            <v>5.0000000000000001E-3</v>
          </cell>
          <cell r="D4">
            <v>3.8999999999999998E-3</v>
          </cell>
          <cell r="E4">
            <v>4.5999999999999999E-3</v>
          </cell>
        </row>
        <row r="5">
          <cell r="C5">
            <v>9.9000000000000008E-3</v>
          </cell>
          <cell r="D5">
            <v>6.1000000000000004E-3</v>
          </cell>
          <cell r="E5">
            <v>8.3999999999999995E-3</v>
          </cell>
        </row>
        <row r="6">
          <cell r="C6">
            <v>2.4299999999999999E-2</v>
          </cell>
          <cell r="D6">
            <v>1.84E-2</v>
          </cell>
          <cell r="E6">
            <v>2.1999999999999999E-2</v>
          </cell>
        </row>
        <row r="7">
          <cell r="C7">
            <v>6.1100000000000002E-2</v>
          </cell>
          <cell r="D7">
            <v>5.3699999999999998E-2</v>
          </cell>
          <cell r="E7">
            <v>5.8200000000000002E-2</v>
          </cell>
        </row>
        <row r="8">
          <cell r="C8">
            <v>8.1500000000000003E-2</v>
          </cell>
          <cell r="D8">
            <v>8.2699999999999996E-2</v>
          </cell>
          <cell r="E8">
            <v>8.2000000000000003E-2</v>
          </cell>
        </row>
        <row r="9">
          <cell r="C9">
            <v>7.1300000000000002E-2</v>
          </cell>
          <cell r="D9">
            <v>6.6100000000000006E-2</v>
          </cell>
          <cell r="E9">
            <v>6.93E-2</v>
          </cell>
        </row>
        <row r="10">
          <cell r="C10">
            <v>5.8400000000000001E-2</v>
          </cell>
          <cell r="D10">
            <v>5.6399999999999999E-2</v>
          </cell>
          <cell r="E10">
            <v>5.7700000000000001E-2</v>
          </cell>
        </row>
        <row r="11">
          <cell r="C11">
            <v>5.6599999999999998E-2</v>
          </cell>
          <cell r="D11">
            <v>5.3499999999999999E-2</v>
          </cell>
          <cell r="E11">
            <v>5.5399999999999998E-2</v>
          </cell>
        </row>
        <row r="12">
          <cell r="C12">
            <v>5.8500000000000003E-2</v>
          </cell>
          <cell r="D12">
            <v>5.1900000000000002E-2</v>
          </cell>
          <cell r="E12">
            <v>5.5899999999999998E-2</v>
          </cell>
        </row>
        <row r="13">
          <cell r="C13">
            <v>6.0999999999999999E-2</v>
          </cell>
          <cell r="D13">
            <v>5.6599999999999998E-2</v>
          </cell>
          <cell r="E13">
            <v>5.9299999999999999E-2</v>
          </cell>
        </row>
        <row r="14">
          <cell r="C14">
            <v>5.8099999999999999E-2</v>
          </cell>
          <cell r="D14">
            <v>5.6800000000000003E-2</v>
          </cell>
          <cell r="E14">
            <v>5.7599999999999998E-2</v>
          </cell>
        </row>
        <row r="15">
          <cell r="C15">
            <v>6.1699999999999998E-2</v>
          </cell>
          <cell r="D15">
            <v>5.6899999999999999E-2</v>
          </cell>
          <cell r="E15">
            <v>5.9799999999999999E-2</v>
          </cell>
        </row>
        <row r="16">
          <cell r="C16">
            <v>6.59E-2</v>
          </cell>
          <cell r="D16">
            <v>6.4199999999999993E-2</v>
          </cell>
          <cell r="E16">
            <v>6.5299999999999997E-2</v>
          </cell>
        </row>
        <row r="17">
          <cell r="C17">
            <v>7.3800000000000004E-2</v>
          </cell>
          <cell r="D17">
            <v>7.9100000000000004E-2</v>
          </cell>
          <cell r="E17">
            <v>7.5800000000000006E-2</v>
          </cell>
        </row>
        <row r="18">
          <cell r="C18">
            <v>7.5999999999999998E-2</v>
          </cell>
          <cell r="D18">
            <v>7.8799999999999995E-2</v>
          </cell>
          <cell r="E18">
            <v>7.7100000000000002E-2</v>
          </cell>
        </row>
        <row r="19">
          <cell r="C19">
            <v>5.3699999999999998E-2</v>
          </cell>
          <cell r="D19">
            <v>6.13E-2</v>
          </cell>
          <cell r="E19">
            <v>5.6599999999999998E-2</v>
          </cell>
        </row>
        <row r="20">
          <cell r="C20">
            <v>3.6499999999999998E-2</v>
          </cell>
          <cell r="D20">
            <v>4.19E-2</v>
          </cell>
          <cell r="E20">
            <v>3.8600000000000002E-2</v>
          </cell>
        </row>
        <row r="21">
          <cell r="C21">
            <v>2.92E-2</v>
          </cell>
          <cell r="D21">
            <v>3.3099999999999997E-2</v>
          </cell>
          <cell r="E21">
            <v>3.0700000000000002E-2</v>
          </cell>
        </row>
        <row r="22">
          <cell r="C22">
            <v>2.29E-2</v>
          </cell>
          <cell r="D22">
            <v>2.6700000000000002E-2</v>
          </cell>
          <cell r="E22">
            <v>2.4400000000000002E-2</v>
          </cell>
        </row>
        <row r="23">
          <cell r="C23">
            <v>1.4500000000000001E-2</v>
          </cell>
          <cell r="D23">
            <v>2.0199999999999999E-2</v>
          </cell>
          <cell r="E23">
            <v>1.67E-2</v>
          </cell>
        </row>
        <row r="24">
          <cell r="C24">
            <v>8.8999999999999999E-3</v>
          </cell>
          <cell r="D24">
            <v>1.3299999999999999E-2</v>
          </cell>
          <cell r="E24">
            <v>1.06E-2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9.1000000000000004E-3</v>
          </cell>
          <cell r="D5">
            <v>7.4000000000000003E-3</v>
          </cell>
          <cell r="F5" t="str">
            <v>January</v>
          </cell>
          <cell r="H5">
            <v>1.06</v>
          </cell>
        </row>
        <row r="6">
          <cell r="B6">
            <v>3.5000000000000001E-3</v>
          </cell>
          <cell r="C6">
            <v>5.8999999999999999E-3</v>
          </cell>
          <cell r="D6">
            <v>4.5999999999999999E-3</v>
          </cell>
          <cell r="F6" t="str">
            <v>February</v>
          </cell>
          <cell r="H6">
            <v>1.18</v>
          </cell>
        </row>
        <row r="7">
          <cell r="B7">
            <v>2.8999999999999998E-3</v>
          </cell>
          <cell r="C7">
            <v>4.1000000000000003E-3</v>
          </cell>
          <cell r="D7">
            <v>3.3999999999999998E-3</v>
          </cell>
          <cell r="F7" t="str">
            <v>March</v>
          </cell>
          <cell r="H7">
            <v>1.2</v>
          </cell>
        </row>
        <row r="8">
          <cell r="B8">
            <v>3.8999999999999998E-3</v>
          </cell>
          <cell r="C8">
            <v>3.3999999999999998E-3</v>
          </cell>
          <cell r="D8">
            <v>3.7000000000000002E-3</v>
          </cell>
          <cell r="F8" t="str">
            <v>April</v>
          </cell>
          <cell r="H8">
            <v>1.05</v>
          </cell>
        </row>
        <row r="9">
          <cell r="B9">
            <v>8.0999999999999996E-3</v>
          </cell>
          <cell r="C9">
            <v>5.0000000000000001E-3</v>
          </cell>
          <cell r="D9">
            <v>6.7000000000000002E-3</v>
          </cell>
          <cell r="F9" t="str">
            <v>May</v>
          </cell>
          <cell r="H9">
            <v>0.99</v>
          </cell>
        </row>
        <row r="10">
          <cell r="B10">
            <v>1.9300000000000001E-2</v>
          </cell>
          <cell r="C10">
            <v>1.2E-2</v>
          </cell>
          <cell r="D10">
            <v>1.6E-2</v>
          </cell>
          <cell r="F10" t="str">
            <v>June</v>
          </cell>
          <cell r="H10">
            <v>0.93</v>
          </cell>
        </row>
        <row r="11">
          <cell r="B11">
            <v>5.1499999999999997E-2</v>
          </cell>
          <cell r="C11">
            <v>3.85E-2</v>
          </cell>
          <cell r="D11">
            <v>4.5600000000000002E-2</v>
          </cell>
          <cell r="F11" t="str">
            <v>July</v>
          </cell>
          <cell r="H11">
            <v>0.83</v>
          </cell>
        </row>
        <row r="12">
          <cell r="B12">
            <v>8.0100000000000005E-2</v>
          </cell>
          <cell r="C12">
            <v>7.3300000000000004E-2</v>
          </cell>
          <cell r="D12">
            <v>7.7100000000000002E-2</v>
          </cell>
          <cell r="F12" t="str">
            <v>August</v>
          </cell>
          <cell r="H12">
            <v>0.94</v>
          </cell>
        </row>
        <row r="13">
          <cell r="B13">
            <v>7.6999999999999999E-2</v>
          </cell>
          <cell r="C13">
            <v>6.4000000000000001E-2</v>
          </cell>
          <cell r="D13">
            <v>7.1099999999999997E-2</v>
          </cell>
          <cell r="F13" t="str">
            <v>September</v>
          </cell>
          <cell r="H13">
            <v>0.93</v>
          </cell>
        </row>
        <row r="14">
          <cell r="B14">
            <v>5.9299999999999999E-2</v>
          </cell>
          <cell r="C14">
            <v>5.3800000000000001E-2</v>
          </cell>
          <cell r="D14">
            <v>5.6800000000000003E-2</v>
          </cell>
          <cell r="F14" t="str">
            <v>October</v>
          </cell>
          <cell r="H14">
            <v>0.94</v>
          </cell>
        </row>
        <row r="15">
          <cell r="B15">
            <v>5.6399999999999999E-2</v>
          </cell>
          <cell r="C15">
            <v>5.2999999999999999E-2</v>
          </cell>
          <cell r="D15">
            <v>5.4800000000000001E-2</v>
          </cell>
          <cell r="F15" t="str">
            <v>November</v>
          </cell>
          <cell r="H15">
            <v>0.97</v>
          </cell>
        </row>
        <row r="16">
          <cell r="B16">
            <v>5.74E-2</v>
          </cell>
          <cell r="C16">
            <v>5.21E-2</v>
          </cell>
          <cell r="D16">
            <v>5.5E-2</v>
          </cell>
          <cell r="F16" t="str">
            <v>December</v>
          </cell>
          <cell r="H16">
            <v>0.98</v>
          </cell>
        </row>
        <row r="17">
          <cell r="B17">
            <v>6.0699999999999997E-2</v>
          </cell>
          <cell r="C17">
            <v>5.8400000000000001E-2</v>
          </cell>
          <cell r="D17">
            <v>5.9700000000000003E-2</v>
          </cell>
        </row>
        <row r="18">
          <cell r="B18">
            <v>5.79E-2</v>
          </cell>
          <cell r="C18">
            <v>5.8299999999999998E-2</v>
          </cell>
          <cell r="D18">
            <v>5.8099999999999999E-2</v>
          </cell>
        </row>
        <row r="19">
          <cell r="B19">
            <v>6.0900000000000003E-2</v>
          </cell>
          <cell r="C19">
            <v>6.1199999999999997E-2</v>
          </cell>
          <cell r="D19">
            <v>6.0999999999999999E-2</v>
          </cell>
        </row>
        <row r="20">
          <cell r="B20">
            <v>6.4799999999999996E-2</v>
          </cell>
          <cell r="C20">
            <v>6.59E-2</v>
          </cell>
          <cell r="D20">
            <v>6.5299999999999997E-2</v>
          </cell>
        </row>
        <row r="21">
          <cell r="B21">
            <v>7.3300000000000004E-2</v>
          </cell>
          <cell r="C21">
            <v>8.0500000000000002E-2</v>
          </cell>
          <cell r="D21">
            <v>7.6600000000000001E-2</v>
          </cell>
        </row>
        <row r="22">
          <cell r="B22">
            <v>7.8299999999999995E-2</v>
          </cell>
          <cell r="C22">
            <v>8.7499999999999994E-2</v>
          </cell>
          <cell r="D22">
            <v>8.2500000000000004E-2</v>
          </cell>
        </row>
        <row r="23">
          <cell r="B23">
            <v>5.79E-2</v>
          </cell>
          <cell r="C23">
            <v>6.8900000000000003E-2</v>
          </cell>
          <cell r="D23">
            <v>6.2899999999999998E-2</v>
          </cell>
        </row>
        <row r="24">
          <cell r="B24">
            <v>3.9199999999999999E-2</v>
          </cell>
          <cell r="C24">
            <v>4.7E-2</v>
          </cell>
          <cell r="D24">
            <v>4.2799999999999998E-2</v>
          </cell>
        </row>
        <row r="25">
          <cell r="B25">
            <v>3.0599999999999999E-2</v>
          </cell>
          <cell r="C25">
            <v>3.49E-2</v>
          </cell>
          <cell r="D25">
            <v>3.2500000000000001E-2</v>
          </cell>
        </row>
        <row r="26">
          <cell r="B26">
            <v>2.4500000000000001E-2</v>
          </cell>
          <cell r="C26">
            <v>2.7900000000000001E-2</v>
          </cell>
          <cell r="D26">
            <v>2.5999999999999999E-2</v>
          </cell>
        </row>
        <row r="27">
          <cell r="B27">
            <v>1.6299999999999999E-2</v>
          </cell>
          <cell r="C27">
            <v>2.0899999999999998E-2</v>
          </cell>
          <cell r="D27">
            <v>1.84E-2</v>
          </cell>
        </row>
        <row r="28">
          <cell r="B28">
            <v>1.01E-2</v>
          </cell>
          <cell r="C28">
            <v>1.43E-2</v>
          </cell>
          <cell r="D28">
            <v>1.2E-2</v>
          </cell>
        </row>
      </sheetData>
      <sheetData sheetId="1"/>
      <sheetData sheetId="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5.4000000000000003E-3</v>
          </cell>
          <cell r="C5">
            <v>4.1000000000000003E-3</v>
          </cell>
          <cell r="D5">
            <v>4.7000000000000002E-3</v>
          </cell>
          <cell r="F5" t="str">
            <v>January</v>
          </cell>
        </row>
        <row r="6">
          <cell r="B6">
            <v>3.5000000000000001E-3</v>
          </cell>
          <cell r="C6">
            <v>2.8999999999999998E-3</v>
          </cell>
          <cell r="D6">
            <v>3.2000000000000002E-3</v>
          </cell>
          <cell r="F6" t="str">
            <v>February</v>
          </cell>
        </row>
        <row r="7">
          <cell r="B7">
            <v>2.3999999999999998E-3</v>
          </cell>
          <cell r="C7">
            <v>2.2000000000000001E-3</v>
          </cell>
          <cell r="D7">
            <v>2.3E-3</v>
          </cell>
          <cell r="F7" t="str">
            <v>March</v>
          </cell>
        </row>
        <row r="8">
          <cell r="B8">
            <v>1.9E-3</v>
          </cell>
          <cell r="C8">
            <v>2.5000000000000001E-3</v>
          </cell>
          <cell r="D8">
            <v>2.2000000000000001E-3</v>
          </cell>
          <cell r="F8" t="str">
            <v>April</v>
          </cell>
        </row>
        <row r="9">
          <cell r="B9">
            <v>2.5000000000000001E-3</v>
          </cell>
          <cell r="C9">
            <v>4.1000000000000003E-3</v>
          </cell>
          <cell r="D9">
            <v>3.3E-3</v>
          </cell>
          <cell r="F9" t="str">
            <v>May</v>
          </cell>
        </row>
        <row r="10">
          <cell r="B10">
            <v>5.8999999999999999E-3</v>
          </cell>
          <cell r="C10">
            <v>1.14E-2</v>
          </cell>
          <cell r="D10">
            <v>8.6999999999999994E-3</v>
          </cell>
          <cell r="F10" t="str">
            <v>June</v>
          </cell>
        </row>
        <row r="11">
          <cell r="B11">
            <v>2.1399999999999999E-2</v>
          </cell>
          <cell r="C11">
            <v>4.2000000000000003E-2</v>
          </cell>
          <cell r="D11">
            <v>3.1800000000000002E-2</v>
          </cell>
          <cell r="F11" t="str">
            <v>July</v>
          </cell>
          <cell r="H11">
            <v>0.92</v>
          </cell>
        </row>
        <row r="12">
          <cell r="B12">
            <v>5.5800000000000002E-2</v>
          </cell>
          <cell r="C12">
            <v>6.4799999999999996E-2</v>
          </cell>
          <cell r="D12">
            <v>6.0400000000000002E-2</v>
          </cell>
          <cell r="F12" t="str">
            <v>August</v>
          </cell>
          <cell r="H12">
            <v>0.94</v>
          </cell>
        </row>
        <row r="13">
          <cell r="B13">
            <v>6.1100000000000002E-2</v>
          </cell>
          <cell r="C13">
            <v>6.6500000000000004E-2</v>
          </cell>
          <cell r="D13">
            <v>6.3799999999999996E-2</v>
          </cell>
          <cell r="F13" t="str">
            <v>September</v>
          </cell>
          <cell r="H13">
            <v>0.96</v>
          </cell>
        </row>
        <row r="14">
          <cell r="B14">
            <v>5.8900000000000001E-2</v>
          </cell>
          <cell r="C14">
            <v>6.2E-2</v>
          </cell>
          <cell r="D14">
            <v>6.0499999999999998E-2</v>
          </cell>
          <cell r="F14" t="str">
            <v>October</v>
          </cell>
          <cell r="H14">
            <v>1.06</v>
          </cell>
        </row>
        <row r="15">
          <cell r="B15">
            <v>5.9900000000000002E-2</v>
          </cell>
          <cell r="C15">
            <v>6.3899999999999998E-2</v>
          </cell>
          <cell r="D15">
            <v>6.1899999999999997E-2</v>
          </cell>
          <cell r="F15" t="str">
            <v>November</v>
          </cell>
          <cell r="H15">
            <v>1.05</v>
          </cell>
        </row>
        <row r="16">
          <cell r="B16">
            <v>6.3100000000000003E-2</v>
          </cell>
          <cell r="C16">
            <v>6.7900000000000002E-2</v>
          </cell>
          <cell r="D16">
            <v>6.5500000000000003E-2</v>
          </cell>
          <cell r="F16" t="str">
            <v>December</v>
          </cell>
          <cell r="H16">
            <v>1.01</v>
          </cell>
        </row>
        <row r="17">
          <cell r="B17">
            <v>7.0300000000000001E-2</v>
          </cell>
          <cell r="C17">
            <v>7.2599999999999998E-2</v>
          </cell>
          <cell r="D17">
            <v>7.1400000000000005E-2</v>
          </cell>
        </row>
        <row r="18">
          <cell r="B18">
            <v>7.2900000000000006E-2</v>
          </cell>
          <cell r="C18">
            <v>7.0000000000000007E-2</v>
          </cell>
          <cell r="D18">
            <v>7.1400000000000005E-2</v>
          </cell>
        </row>
        <row r="19">
          <cell r="B19">
            <v>7.3499999999999996E-2</v>
          </cell>
          <cell r="C19">
            <v>7.2700000000000001E-2</v>
          </cell>
          <cell r="D19">
            <v>7.3099999999999998E-2</v>
          </cell>
        </row>
        <row r="20">
          <cell r="B20">
            <v>7.85E-2</v>
          </cell>
          <cell r="C20">
            <v>7.6700000000000004E-2</v>
          </cell>
          <cell r="D20">
            <v>7.7600000000000002E-2</v>
          </cell>
        </row>
        <row r="21">
          <cell r="B21">
            <v>8.3299999999999999E-2</v>
          </cell>
          <cell r="C21">
            <v>7.3400000000000007E-2</v>
          </cell>
          <cell r="D21">
            <v>7.8299999999999995E-2</v>
          </cell>
        </row>
        <row r="22">
          <cell r="B22">
            <v>8.2900000000000001E-2</v>
          </cell>
          <cell r="C22">
            <v>7.5700000000000003E-2</v>
          </cell>
          <cell r="D22">
            <v>7.9299999999999995E-2</v>
          </cell>
        </row>
        <row r="23">
          <cell r="B23">
            <v>6.1800000000000001E-2</v>
          </cell>
          <cell r="C23">
            <v>5.3800000000000001E-2</v>
          </cell>
          <cell r="D23">
            <v>5.7799999999999997E-2</v>
          </cell>
        </row>
        <row r="24">
          <cell r="B24">
            <v>4.6100000000000002E-2</v>
          </cell>
          <cell r="C24">
            <v>3.8399999999999997E-2</v>
          </cell>
          <cell r="D24">
            <v>4.2200000000000001E-2</v>
          </cell>
        </row>
        <row r="25">
          <cell r="B25">
            <v>3.3000000000000002E-2</v>
          </cell>
          <cell r="C25">
            <v>2.9399999999999999E-2</v>
          </cell>
          <cell r="D25">
            <v>3.1199999999999999E-2</v>
          </cell>
        </row>
        <row r="26">
          <cell r="B26">
            <v>2.46E-2</v>
          </cell>
          <cell r="C26">
            <v>2.2200000000000001E-2</v>
          </cell>
          <cell r="D26">
            <v>2.3400000000000001E-2</v>
          </cell>
        </row>
        <row r="27">
          <cell r="B27">
            <v>1.8499999999999999E-2</v>
          </cell>
          <cell r="C27">
            <v>1.41E-2</v>
          </cell>
          <cell r="D27">
            <v>1.6199999999999999E-2</v>
          </cell>
        </row>
        <row r="28">
          <cell r="B28">
            <v>1.2699999999999999E-2</v>
          </cell>
          <cell r="C28">
            <v>6.8999999999999999E-3</v>
          </cell>
          <cell r="D28">
            <v>9.7999999999999997E-3</v>
          </cell>
        </row>
      </sheetData>
      <sheetData sheetId="1">
        <row r="1">
          <cell r="C1">
            <v>5.4000000000000003E-3</v>
          </cell>
          <cell r="D1">
            <v>4.1000000000000003E-3</v>
          </cell>
          <cell r="E1">
            <v>4.7000000000000002E-3</v>
          </cell>
        </row>
        <row r="2">
          <cell r="C2">
            <v>3.5000000000000001E-3</v>
          </cell>
          <cell r="D2">
            <v>2.8999999999999998E-3</v>
          </cell>
          <cell r="E2">
            <v>3.2000000000000002E-3</v>
          </cell>
        </row>
        <row r="3">
          <cell r="C3">
            <v>2.3999999999999998E-3</v>
          </cell>
          <cell r="D3">
            <v>2.2000000000000001E-3</v>
          </cell>
          <cell r="E3">
            <v>2.3E-3</v>
          </cell>
        </row>
        <row r="4">
          <cell r="C4">
            <v>1.9E-3</v>
          </cell>
          <cell r="D4">
            <v>2.5000000000000001E-3</v>
          </cell>
          <cell r="E4">
            <v>2.2000000000000001E-3</v>
          </cell>
        </row>
        <row r="5">
          <cell r="C5">
            <v>2.5000000000000001E-3</v>
          </cell>
          <cell r="D5">
            <v>4.1000000000000003E-3</v>
          </cell>
          <cell r="E5">
            <v>3.3E-3</v>
          </cell>
        </row>
        <row r="6">
          <cell r="C6">
            <v>5.8999999999999999E-3</v>
          </cell>
          <cell r="D6">
            <v>1.14E-2</v>
          </cell>
          <cell r="E6">
            <v>8.6999999999999994E-3</v>
          </cell>
        </row>
        <row r="7">
          <cell r="C7">
            <v>2.1399999999999999E-2</v>
          </cell>
          <cell r="D7">
            <v>4.2000000000000003E-2</v>
          </cell>
          <cell r="E7">
            <v>3.1800000000000002E-2</v>
          </cell>
        </row>
        <row r="8">
          <cell r="C8">
            <v>5.5800000000000002E-2</v>
          </cell>
          <cell r="D8">
            <v>6.4799999999999996E-2</v>
          </cell>
          <cell r="E8">
            <v>6.0400000000000002E-2</v>
          </cell>
        </row>
        <row r="9">
          <cell r="C9">
            <v>6.1100000000000002E-2</v>
          </cell>
          <cell r="D9">
            <v>6.6500000000000004E-2</v>
          </cell>
          <cell r="E9">
            <v>6.3799999999999996E-2</v>
          </cell>
        </row>
        <row r="10">
          <cell r="C10">
            <v>5.8900000000000001E-2</v>
          </cell>
          <cell r="D10">
            <v>6.2E-2</v>
          </cell>
          <cell r="E10">
            <v>6.0499999999999998E-2</v>
          </cell>
        </row>
        <row r="11">
          <cell r="C11">
            <v>5.9900000000000002E-2</v>
          </cell>
          <cell r="D11">
            <v>6.3899999999999998E-2</v>
          </cell>
          <cell r="E11">
            <v>6.1899999999999997E-2</v>
          </cell>
        </row>
        <row r="12">
          <cell r="C12">
            <v>6.3100000000000003E-2</v>
          </cell>
          <cell r="D12">
            <v>6.7900000000000002E-2</v>
          </cell>
          <cell r="E12">
            <v>6.5500000000000003E-2</v>
          </cell>
        </row>
        <row r="13">
          <cell r="C13">
            <v>7.0300000000000001E-2</v>
          </cell>
          <cell r="D13">
            <v>7.2599999999999998E-2</v>
          </cell>
          <cell r="E13">
            <v>7.1400000000000005E-2</v>
          </cell>
        </row>
        <row r="14">
          <cell r="C14">
            <v>7.2900000000000006E-2</v>
          </cell>
          <cell r="D14">
            <v>7.0000000000000007E-2</v>
          </cell>
          <cell r="E14">
            <v>7.1400000000000005E-2</v>
          </cell>
        </row>
        <row r="15">
          <cell r="C15">
            <v>7.3499999999999996E-2</v>
          </cell>
          <cell r="D15">
            <v>7.2700000000000001E-2</v>
          </cell>
          <cell r="E15">
            <v>7.3099999999999998E-2</v>
          </cell>
        </row>
        <row r="16">
          <cell r="C16">
            <v>7.85E-2</v>
          </cell>
          <cell r="D16">
            <v>7.6700000000000004E-2</v>
          </cell>
          <cell r="E16">
            <v>7.7600000000000002E-2</v>
          </cell>
        </row>
        <row r="17">
          <cell r="C17">
            <v>8.3299999999999999E-2</v>
          </cell>
          <cell r="D17">
            <v>7.3400000000000007E-2</v>
          </cell>
          <cell r="E17">
            <v>7.8299999999999995E-2</v>
          </cell>
        </row>
        <row r="18">
          <cell r="C18">
            <v>8.2900000000000001E-2</v>
          </cell>
          <cell r="D18">
            <v>7.5700000000000003E-2</v>
          </cell>
          <cell r="E18">
            <v>7.9299999999999995E-2</v>
          </cell>
        </row>
        <row r="19">
          <cell r="C19">
            <v>6.1800000000000001E-2</v>
          </cell>
          <cell r="D19">
            <v>5.3800000000000001E-2</v>
          </cell>
          <cell r="E19">
            <v>5.7799999999999997E-2</v>
          </cell>
        </row>
        <row r="20">
          <cell r="C20">
            <v>4.6100000000000002E-2</v>
          </cell>
          <cell r="D20">
            <v>3.8399999999999997E-2</v>
          </cell>
          <cell r="E20">
            <v>4.2200000000000001E-2</v>
          </cell>
        </row>
        <row r="21">
          <cell r="C21">
            <v>3.3000000000000002E-2</v>
          </cell>
          <cell r="D21">
            <v>2.9399999999999999E-2</v>
          </cell>
          <cell r="E21">
            <v>3.1199999999999999E-2</v>
          </cell>
        </row>
        <row r="22">
          <cell r="C22">
            <v>2.46E-2</v>
          </cell>
          <cell r="D22">
            <v>2.2200000000000001E-2</v>
          </cell>
          <cell r="E22">
            <v>2.3400000000000001E-2</v>
          </cell>
        </row>
        <row r="23">
          <cell r="C23">
            <v>1.8499999999999999E-2</v>
          </cell>
          <cell r="D23">
            <v>1.41E-2</v>
          </cell>
          <cell r="E23">
            <v>1.6199999999999999E-2</v>
          </cell>
        </row>
        <row r="24">
          <cell r="C24">
            <v>1.2699999999999999E-2</v>
          </cell>
          <cell r="D24">
            <v>6.8999999999999999E-3</v>
          </cell>
          <cell r="E24">
            <v>9.7999999999999997E-3</v>
          </cell>
        </row>
      </sheetData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1.0500000000000001E-2</v>
          </cell>
          <cell r="C5">
            <v>7.9000000000000008E-3</v>
          </cell>
          <cell r="D5">
            <v>9.1999999999999998E-3</v>
          </cell>
          <cell r="F5" t="str">
            <v>January</v>
          </cell>
          <cell r="H5">
            <v>0.95</v>
          </cell>
        </row>
        <row r="6">
          <cell r="B6">
            <v>7.4999999999999997E-3</v>
          </cell>
          <cell r="C6">
            <v>5.4999999999999997E-3</v>
          </cell>
          <cell r="D6">
            <v>6.4999999999999997E-3</v>
          </cell>
          <cell r="F6" t="str">
            <v>February</v>
          </cell>
          <cell r="H6">
            <v>1.03</v>
          </cell>
        </row>
        <row r="7">
          <cell r="B7">
            <v>6.7999999999999996E-3</v>
          </cell>
          <cell r="C7">
            <v>4.7999999999999996E-3</v>
          </cell>
          <cell r="D7">
            <v>5.7999999999999996E-3</v>
          </cell>
          <cell r="F7" t="str">
            <v>March</v>
          </cell>
          <cell r="H7">
            <v>1.08</v>
          </cell>
        </row>
        <row r="8">
          <cell r="B8">
            <v>4.4000000000000003E-3</v>
          </cell>
          <cell r="C8">
            <v>6.0000000000000001E-3</v>
          </cell>
          <cell r="D8">
            <v>5.1999999999999998E-3</v>
          </cell>
          <cell r="F8" t="str">
            <v>April</v>
          </cell>
          <cell r="H8">
            <v>1.03</v>
          </cell>
        </row>
        <row r="9">
          <cell r="B9">
            <v>6.1000000000000004E-3</v>
          </cell>
          <cell r="C9">
            <v>1.23E-2</v>
          </cell>
          <cell r="D9">
            <v>9.2999999999999992E-3</v>
          </cell>
          <cell r="F9" t="str">
            <v>May</v>
          </cell>
          <cell r="H9">
            <v>1.01</v>
          </cell>
        </row>
        <row r="10">
          <cell r="B10">
            <v>1.34E-2</v>
          </cell>
          <cell r="C10">
            <v>3.5099999999999999E-2</v>
          </cell>
          <cell r="D10">
            <v>2.4400000000000002E-2</v>
          </cell>
          <cell r="F10" t="str">
            <v>June</v>
          </cell>
          <cell r="H10">
            <v>0.96</v>
          </cell>
        </row>
        <row r="11">
          <cell r="B11">
            <v>3.2000000000000001E-2</v>
          </cell>
          <cell r="C11">
            <v>8.14E-2</v>
          </cell>
          <cell r="D11">
            <v>5.7099999999999998E-2</v>
          </cell>
          <cell r="F11" t="str">
            <v>July</v>
          </cell>
          <cell r="H11">
            <v>0.92</v>
          </cell>
        </row>
        <row r="12">
          <cell r="B12">
            <v>4.4600000000000001E-2</v>
          </cell>
          <cell r="C12">
            <v>9.9199999999999997E-2</v>
          </cell>
          <cell r="D12">
            <v>7.2300000000000003E-2</v>
          </cell>
          <cell r="F12" t="str">
            <v>August</v>
          </cell>
          <cell r="H12">
            <v>0.97</v>
          </cell>
        </row>
        <row r="13">
          <cell r="B13">
            <v>4.4200000000000003E-2</v>
          </cell>
          <cell r="C13">
            <v>7.5200000000000003E-2</v>
          </cell>
          <cell r="D13">
            <v>5.9900000000000002E-2</v>
          </cell>
          <cell r="F13" t="str">
            <v>September</v>
          </cell>
          <cell r="H13">
            <v>0.99</v>
          </cell>
        </row>
        <row r="14">
          <cell r="B14">
            <v>4.1500000000000002E-2</v>
          </cell>
          <cell r="C14">
            <v>5.8400000000000001E-2</v>
          </cell>
          <cell r="D14">
            <v>5.0099999999999999E-2</v>
          </cell>
          <cell r="F14" t="str">
            <v>October</v>
          </cell>
          <cell r="H14">
            <v>1.05</v>
          </cell>
        </row>
        <row r="15">
          <cell r="B15">
            <v>4.41E-2</v>
          </cell>
          <cell r="C15">
            <v>5.4699999999999999E-2</v>
          </cell>
          <cell r="D15">
            <v>4.9500000000000002E-2</v>
          </cell>
          <cell r="F15" t="str">
            <v>November</v>
          </cell>
          <cell r="H15">
            <v>1.02</v>
          </cell>
        </row>
        <row r="16">
          <cell r="B16">
            <v>4.9500000000000002E-2</v>
          </cell>
          <cell r="C16">
            <v>5.2699999999999997E-2</v>
          </cell>
          <cell r="D16">
            <v>5.11E-2</v>
          </cell>
          <cell r="F16" t="str">
            <v>December</v>
          </cell>
          <cell r="H16">
            <v>1.01</v>
          </cell>
        </row>
        <row r="17">
          <cell r="B17">
            <v>5.6099999999999997E-2</v>
          </cell>
          <cell r="C17">
            <v>5.3499999999999999E-2</v>
          </cell>
          <cell r="D17">
            <v>5.4800000000000001E-2</v>
          </cell>
        </row>
        <row r="18">
          <cell r="B18">
            <v>5.8999999999999997E-2</v>
          </cell>
          <cell r="C18">
            <v>5.4300000000000001E-2</v>
          </cell>
          <cell r="D18">
            <v>5.6599999999999998E-2</v>
          </cell>
        </row>
        <row r="19">
          <cell r="B19">
            <v>6.4000000000000001E-2</v>
          </cell>
          <cell r="C19">
            <v>5.3699999999999998E-2</v>
          </cell>
          <cell r="D19">
            <v>5.8799999999999998E-2</v>
          </cell>
        </row>
        <row r="20">
          <cell r="B20">
            <v>7.6499999999999999E-2</v>
          </cell>
          <cell r="C20">
            <v>5.5E-2</v>
          </cell>
          <cell r="D20">
            <v>6.5600000000000006E-2</v>
          </cell>
        </row>
        <row r="21">
          <cell r="B21">
            <v>9.1200000000000003E-2</v>
          </cell>
          <cell r="C21">
            <v>5.9499999999999997E-2</v>
          </cell>
          <cell r="D21">
            <v>7.51E-2</v>
          </cell>
        </row>
        <row r="22">
          <cell r="B22">
            <v>0.1014</v>
          </cell>
          <cell r="C22">
            <v>5.79E-2</v>
          </cell>
          <cell r="D22">
            <v>7.9299999999999995E-2</v>
          </cell>
        </row>
        <row r="23">
          <cell r="B23">
            <v>7.0599999999999996E-2</v>
          </cell>
          <cell r="C23">
            <v>5.0999999999999997E-2</v>
          </cell>
          <cell r="D23">
            <v>6.0699999999999997E-2</v>
          </cell>
        </row>
        <row r="24">
          <cell r="B24">
            <v>5.2600000000000001E-2</v>
          </cell>
          <cell r="C24">
            <v>3.9600000000000003E-2</v>
          </cell>
          <cell r="D24">
            <v>4.5999999999999999E-2</v>
          </cell>
        </row>
        <row r="25">
          <cell r="B25">
            <v>4.3499999999999997E-2</v>
          </cell>
          <cell r="C25">
            <v>2.9100000000000001E-2</v>
          </cell>
          <cell r="D25">
            <v>3.6200000000000003E-2</v>
          </cell>
        </row>
        <row r="26">
          <cell r="B26">
            <v>3.6799999999999999E-2</v>
          </cell>
          <cell r="C26">
            <v>2.3400000000000001E-2</v>
          </cell>
          <cell r="D26">
            <v>0.03</v>
          </cell>
        </row>
        <row r="27">
          <cell r="B27">
            <v>2.63E-2</v>
          </cell>
          <cell r="C27">
            <v>1.7999999999999999E-2</v>
          </cell>
          <cell r="D27">
            <v>2.2100000000000002E-2</v>
          </cell>
        </row>
        <row r="28">
          <cell r="B28">
            <v>1.77E-2</v>
          </cell>
          <cell r="C28">
            <v>1.17E-2</v>
          </cell>
          <cell r="D28">
            <v>1.46E-2</v>
          </cell>
        </row>
      </sheetData>
      <sheetData sheetId="1">
        <row r="1">
          <cell r="C1">
            <v>1.0500000000000001E-2</v>
          </cell>
          <cell r="D1">
            <v>7.9000000000000008E-3</v>
          </cell>
          <cell r="E1">
            <v>9.1999999999999998E-3</v>
          </cell>
        </row>
        <row r="2">
          <cell r="C2">
            <v>7.4999999999999997E-3</v>
          </cell>
          <cell r="D2">
            <v>5.4999999999999997E-3</v>
          </cell>
          <cell r="E2">
            <v>6.4999999999999997E-3</v>
          </cell>
        </row>
        <row r="3">
          <cell r="C3">
            <v>6.7999999999999996E-3</v>
          </cell>
          <cell r="D3">
            <v>4.7999999999999996E-3</v>
          </cell>
          <cell r="E3">
            <v>5.7999999999999996E-3</v>
          </cell>
        </row>
        <row r="4">
          <cell r="C4">
            <v>4.4000000000000003E-3</v>
          </cell>
          <cell r="D4">
            <v>6.0000000000000001E-3</v>
          </cell>
          <cell r="E4">
            <v>5.1999999999999998E-3</v>
          </cell>
        </row>
        <row r="5">
          <cell r="C5">
            <v>6.1000000000000004E-3</v>
          </cell>
          <cell r="D5">
            <v>1.23E-2</v>
          </cell>
          <cell r="E5">
            <v>9.2999999999999992E-3</v>
          </cell>
        </row>
        <row r="6">
          <cell r="C6">
            <v>1.34E-2</v>
          </cell>
          <cell r="D6">
            <v>3.5099999999999999E-2</v>
          </cell>
          <cell r="E6">
            <v>2.4400000000000002E-2</v>
          </cell>
        </row>
        <row r="7">
          <cell r="C7">
            <v>3.2000000000000001E-2</v>
          </cell>
          <cell r="D7">
            <v>8.14E-2</v>
          </cell>
          <cell r="E7">
            <v>5.7099999999999998E-2</v>
          </cell>
        </row>
        <row r="8">
          <cell r="C8">
            <v>4.4600000000000001E-2</v>
          </cell>
          <cell r="D8">
            <v>9.9199999999999997E-2</v>
          </cell>
          <cell r="E8">
            <v>7.2300000000000003E-2</v>
          </cell>
        </row>
        <row r="9">
          <cell r="C9">
            <v>4.4200000000000003E-2</v>
          </cell>
          <cell r="D9">
            <v>7.5200000000000003E-2</v>
          </cell>
          <cell r="E9">
            <v>5.9900000000000002E-2</v>
          </cell>
        </row>
        <row r="10">
          <cell r="C10">
            <v>4.1500000000000002E-2</v>
          </cell>
          <cell r="D10">
            <v>5.8400000000000001E-2</v>
          </cell>
          <cell r="E10">
            <v>5.0099999999999999E-2</v>
          </cell>
        </row>
        <row r="11">
          <cell r="C11">
            <v>4.41E-2</v>
          </cell>
          <cell r="D11">
            <v>5.4699999999999999E-2</v>
          </cell>
          <cell r="E11">
            <v>4.9500000000000002E-2</v>
          </cell>
        </row>
        <row r="12">
          <cell r="C12">
            <v>4.9500000000000002E-2</v>
          </cell>
          <cell r="D12">
            <v>5.2699999999999997E-2</v>
          </cell>
          <cell r="E12">
            <v>5.11E-2</v>
          </cell>
        </row>
        <row r="13">
          <cell r="C13">
            <v>5.6099999999999997E-2</v>
          </cell>
          <cell r="D13">
            <v>5.3499999999999999E-2</v>
          </cell>
          <cell r="E13">
            <v>5.4800000000000001E-2</v>
          </cell>
        </row>
        <row r="14">
          <cell r="C14">
            <v>5.8999999999999997E-2</v>
          </cell>
          <cell r="D14">
            <v>5.4300000000000001E-2</v>
          </cell>
          <cell r="E14">
            <v>5.6599999999999998E-2</v>
          </cell>
        </row>
        <row r="15">
          <cell r="C15">
            <v>6.4000000000000001E-2</v>
          </cell>
          <cell r="D15">
            <v>5.3699999999999998E-2</v>
          </cell>
          <cell r="E15">
            <v>5.8799999999999998E-2</v>
          </cell>
        </row>
        <row r="16">
          <cell r="C16">
            <v>7.6499999999999999E-2</v>
          </cell>
          <cell r="D16">
            <v>5.5E-2</v>
          </cell>
          <cell r="E16">
            <v>6.5600000000000006E-2</v>
          </cell>
        </row>
        <row r="17">
          <cell r="C17">
            <v>9.1200000000000003E-2</v>
          </cell>
          <cell r="D17">
            <v>5.9499999999999997E-2</v>
          </cell>
          <cell r="E17">
            <v>7.51E-2</v>
          </cell>
        </row>
        <row r="18">
          <cell r="C18">
            <v>0.1014</v>
          </cell>
          <cell r="D18">
            <v>5.79E-2</v>
          </cell>
          <cell r="E18">
            <v>7.9299999999999995E-2</v>
          </cell>
        </row>
        <row r="19">
          <cell r="C19">
            <v>7.0599999999999996E-2</v>
          </cell>
          <cell r="D19">
            <v>5.0999999999999997E-2</v>
          </cell>
          <cell r="E19">
            <v>6.0699999999999997E-2</v>
          </cell>
        </row>
        <row r="20">
          <cell r="C20">
            <v>5.2600000000000001E-2</v>
          </cell>
          <cell r="D20">
            <v>3.9600000000000003E-2</v>
          </cell>
          <cell r="E20">
            <v>4.5999999999999999E-2</v>
          </cell>
        </row>
        <row r="21">
          <cell r="C21">
            <v>4.3499999999999997E-2</v>
          </cell>
          <cell r="D21">
            <v>2.9100000000000001E-2</v>
          </cell>
          <cell r="E21">
            <v>3.6200000000000003E-2</v>
          </cell>
        </row>
        <row r="22">
          <cell r="C22">
            <v>3.6799999999999999E-2</v>
          </cell>
          <cell r="D22">
            <v>2.3400000000000001E-2</v>
          </cell>
          <cell r="E22">
            <v>0.03</v>
          </cell>
        </row>
        <row r="23">
          <cell r="C23">
            <v>2.63E-2</v>
          </cell>
          <cell r="D23">
            <v>1.7999999999999999E-2</v>
          </cell>
          <cell r="E23">
            <v>2.2100000000000002E-2</v>
          </cell>
        </row>
        <row r="24">
          <cell r="C24">
            <v>1.77E-2</v>
          </cell>
          <cell r="D24">
            <v>1.17E-2</v>
          </cell>
          <cell r="E24">
            <v>1.46E-2</v>
          </cell>
        </row>
      </sheetData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1.0800000000000001E-2</v>
          </cell>
          <cell r="C5">
            <v>8.0999999999999996E-3</v>
          </cell>
          <cell r="D5">
            <v>9.4000000000000004E-3</v>
          </cell>
          <cell r="F5" t="str">
            <v>February</v>
          </cell>
          <cell r="H5">
            <v>1.04</v>
          </cell>
        </row>
        <row r="6">
          <cell r="B6">
            <v>7.4000000000000003E-3</v>
          </cell>
          <cell r="C6">
            <v>5.4999999999999997E-3</v>
          </cell>
          <cell r="D6">
            <v>6.4000000000000003E-3</v>
          </cell>
          <cell r="F6" t="str">
            <v>March</v>
          </cell>
          <cell r="H6">
            <v>1.06</v>
          </cell>
        </row>
        <row r="7">
          <cell r="B7">
            <v>6.4999999999999997E-3</v>
          </cell>
          <cell r="C7">
            <v>4.4999999999999997E-3</v>
          </cell>
          <cell r="D7">
            <v>5.4999999999999997E-3</v>
          </cell>
          <cell r="F7" t="str">
            <v>April</v>
          </cell>
          <cell r="H7">
            <v>1.05</v>
          </cell>
        </row>
        <row r="8">
          <cell r="B8">
            <v>4.4000000000000003E-3</v>
          </cell>
          <cell r="C8">
            <v>6.6E-3</v>
          </cell>
          <cell r="D8">
            <v>5.4999999999999997E-3</v>
          </cell>
          <cell r="F8" t="str">
            <v>May</v>
          </cell>
          <cell r="H8">
            <v>1.03</v>
          </cell>
        </row>
        <row r="9">
          <cell r="B9">
            <v>6.4000000000000003E-3</v>
          </cell>
          <cell r="C9">
            <v>1.2200000000000001E-2</v>
          </cell>
          <cell r="D9">
            <v>9.4000000000000004E-3</v>
          </cell>
          <cell r="F9" t="str">
            <v>June</v>
          </cell>
          <cell r="H9">
            <v>0.98</v>
          </cell>
        </row>
        <row r="10">
          <cell r="B10">
            <v>1.3899999999999999E-2</v>
          </cell>
          <cell r="C10">
            <v>3.44E-2</v>
          </cell>
          <cell r="D10">
            <v>2.4400000000000002E-2</v>
          </cell>
          <cell r="F10" t="str">
            <v>July</v>
          </cell>
          <cell r="H10">
            <v>0.93</v>
          </cell>
        </row>
        <row r="11">
          <cell r="B11">
            <v>3.1699999999999999E-2</v>
          </cell>
          <cell r="C11">
            <v>8.1799999999999998E-2</v>
          </cell>
          <cell r="D11">
            <v>5.7299999999999997E-2</v>
          </cell>
          <cell r="F11" t="str">
            <v>August</v>
          </cell>
          <cell r="H11">
            <v>0.99</v>
          </cell>
        </row>
        <row r="12">
          <cell r="B12">
            <v>4.2799999999999998E-2</v>
          </cell>
          <cell r="C12">
            <v>0.1008</v>
          </cell>
          <cell r="D12">
            <v>7.2400000000000006E-2</v>
          </cell>
          <cell r="F12" t="str">
            <v>September</v>
          </cell>
          <cell r="H12">
            <v>0.99</v>
          </cell>
        </row>
        <row r="13">
          <cell r="B13">
            <v>4.3400000000000001E-2</v>
          </cell>
          <cell r="C13">
            <v>7.5800000000000006E-2</v>
          </cell>
          <cell r="D13">
            <v>5.9900000000000002E-2</v>
          </cell>
          <cell r="F13" t="str">
            <v>October</v>
          </cell>
          <cell r="H13">
            <v>0.99</v>
          </cell>
        </row>
        <row r="14">
          <cell r="B14">
            <v>4.1000000000000002E-2</v>
          </cell>
          <cell r="C14">
            <v>5.9499999999999997E-2</v>
          </cell>
          <cell r="D14">
            <v>5.04E-2</v>
          </cell>
          <cell r="F14" t="str">
            <v>November</v>
          </cell>
          <cell r="H14">
            <v>1</v>
          </cell>
        </row>
        <row r="15">
          <cell r="B15">
            <v>4.3700000000000003E-2</v>
          </cell>
          <cell r="C15">
            <v>5.4899999999999997E-2</v>
          </cell>
          <cell r="D15">
            <v>4.9399999999999999E-2</v>
          </cell>
          <cell r="F15" t="str">
            <v>December</v>
          </cell>
          <cell r="H15">
            <v>0.99</v>
          </cell>
        </row>
        <row r="16">
          <cell r="B16">
            <v>4.9000000000000002E-2</v>
          </cell>
          <cell r="C16">
            <v>5.28E-2</v>
          </cell>
          <cell r="D16">
            <v>5.0900000000000001E-2</v>
          </cell>
          <cell r="F16" t="str">
            <v>December</v>
          </cell>
          <cell r="H16">
            <v>1.03</v>
          </cell>
        </row>
        <row r="17">
          <cell r="B17">
            <v>5.57E-2</v>
          </cell>
          <cell r="C17">
            <v>5.3499999999999999E-2</v>
          </cell>
          <cell r="D17">
            <v>5.4600000000000003E-2</v>
          </cell>
        </row>
        <row r="18">
          <cell r="B18">
            <v>5.8700000000000002E-2</v>
          </cell>
          <cell r="C18">
            <v>5.4100000000000002E-2</v>
          </cell>
          <cell r="D18">
            <v>5.6399999999999999E-2</v>
          </cell>
        </row>
        <row r="19">
          <cell r="B19">
            <v>6.4199999999999993E-2</v>
          </cell>
          <cell r="C19">
            <v>5.3100000000000001E-2</v>
          </cell>
          <cell r="D19">
            <v>5.8500000000000003E-2</v>
          </cell>
        </row>
        <row r="20">
          <cell r="B20">
            <v>7.6100000000000001E-2</v>
          </cell>
          <cell r="C20">
            <v>5.4600000000000003E-2</v>
          </cell>
          <cell r="D20">
            <v>6.5100000000000005E-2</v>
          </cell>
        </row>
        <row r="21">
          <cell r="B21">
            <v>9.1800000000000007E-2</v>
          </cell>
          <cell r="C21">
            <v>5.8599999999999999E-2</v>
          </cell>
          <cell r="D21">
            <v>7.4899999999999994E-2</v>
          </cell>
        </row>
        <row r="22">
          <cell r="B22">
            <v>0.10299999999999999</v>
          </cell>
          <cell r="C22">
            <v>5.8299999999999998E-2</v>
          </cell>
          <cell r="D22">
            <v>8.0199999999999994E-2</v>
          </cell>
        </row>
        <row r="23">
          <cell r="B23">
            <v>7.0300000000000001E-2</v>
          </cell>
          <cell r="C23">
            <v>5.04E-2</v>
          </cell>
          <cell r="D23">
            <v>6.0100000000000001E-2</v>
          </cell>
        </row>
        <row r="24">
          <cell r="B24">
            <v>5.28E-2</v>
          </cell>
          <cell r="C24">
            <v>3.8600000000000002E-2</v>
          </cell>
          <cell r="D24">
            <v>4.5600000000000002E-2</v>
          </cell>
        </row>
        <row r="25">
          <cell r="B25">
            <v>4.3900000000000002E-2</v>
          </cell>
          <cell r="C25">
            <v>2.9000000000000001E-2</v>
          </cell>
          <cell r="D25">
            <v>3.6299999999999999E-2</v>
          </cell>
        </row>
        <row r="26">
          <cell r="B26">
            <v>3.7499999999999999E-2</v>
          </cell>
          <cell r="C26">
            <v>2.3300000000000001E-2</v>
          </cell>
          <cell r="D26">
            <v>3.0300000000000001E-2</v>
          </cell>
        </row>
        <row r="27">
          <cell r="B27">
            <v>2.7199999999999998E-2</v>
          </cell>
          <cell r="C27">
            <v>1.7600000000000001E-2</v>
          </cell>
          <cell r="D27">
            <v>2.23E-2</v>
          </cell>
        </row>
        <row r="28">
          <cell r="B28">
            <v>1.77E-2</v>
          </cell>
          <cell r="C28">
            <v>1.2E-2</v>
          </cell>
          <cell r="D28">
            <v>1.4800000000000001E-2</v>
          </cell>
        </row>
      </sheetData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8.8000000000000005E-3</v>
          </cell>
          <cell r="D5">
            <v>8.3999999999999995E-3</v>
          </cell>
          <cell r="F5" t="str">
            <v>January</v>
          </cell>
          <cell r="H5">
            <v>0.98</v>
          </cell>
        </row>
        <row r="6">
          <cell r="B6">
            <v>5.4000000000000003E-3</v>
          </cell>
          <cell r="C6">
            <v>6.0000000000000001E-3</v>
          </cell>
          <cell r="D6">
            <v>5.7000000000000002E-3</v>
          </cell>
          <cell r="F6" t="str">
            <v>February</v>
          </cell>
          <cell r="H6">
            <v>1.05</v>
          </cell>
        </row>
        <row r="7">
          <cell r="B7">
            <v>4.4000000000000003E-3</v>
          </cell>
          <cell r="C7">
            <v>3.8999999999999998E-3</v>
          </cell>
          <cell r="D7">
            <v>4.1999999999999997E-3</v>
          </cell>
          <cell r="F7" t="str">
            <v>March</v>
          </cell>
          <cell r="H7">
            <v>1.07</v>
          </cell>
        </row>
        <row r="8">
          <cell r="B8">
            <v>5.3E-3</v>
          </cell>
          <cell r="C8">
            <v>3.5000000000000001E-3</v>
          </cell>
          <cell r="D8">
            <v>4.4000000000000003E-3</v>
          </cell>
          <cell r="F8" t="str">
            <v>April</v>
          </cell>
          <cell r="H8">
            <v>1.02</v>
          </cell>
        </row>
        <row r="9">
          <cell r="B9">
            <v>9.7999999999999997E-3</v>
          </cell>
          <cell r="C9">
            <v>5.7000000000000002E-3</v>
          </cell>
          <cell r="D9">
            <v>7.7000000000000002E-3</v>
          </cell>
          <cell r="F9" t="str">
            <v>May</v>
          </cell>
          <cell r="H9">
            <v>1.03</v>
          </cell>
        </row>
        <row r="10">
          <cell r="B10">
            <v>2.3300000000000001E-2</v>
          </cell>
          <cell r="C10">
            <v>1.44E-2</v>
          </cell>
          <cell r="D10">
            <v>1.8800000000000001E-2</v>
          </cell>
          <cell r="F10" t="str">
            <v>June</v>
          </cell>
          <cell r="H10">
            <v>0.93</v>
          </cell>
        </row>
        <row r="11">
          <cell r="B11">
            <v>5.7299999999999997E-2</v>
          </cell>
          <cell r="C11">
            <v>2.9000000000000001E-2</v>
          </cell>
          <cell r="D11">
            <v>4.3099999999999999E-2</v>
          </cell>
          <cell r="F11" t="str">
            <v>July</v>
          </cell>
          <cell r="H11">
            <v>0.92</v>
          </cell>
        </row>
        <row r="12">
          <cell r="B12">
            <v>6.7199999999999996E-2</v>
          </cell>
          <cell r="C12">
            <v>4.3299999999999998E-2</v>
          </cell>
          <cell r="D12">
            <v>5.5199999999999999E-2</v>
          </cell>
          <cell r="F12" t="str">
            <v>August</v>
          </cell>
          <cell r="H12">
            <v>0.97</v>
          </cell>
        </row>
        <row r="13">
          <cell r="B13">
            <v>5.33E-2</v>
          </cell>
          <cell r="C13">
            <v>4.87E-2</v>
          </cell>
          <cell r="D13">
            <v>5.0999999999999997E-2</v>
          </cell>
          <cell r="F13" t="str">
            <v>October</v>
          </cell>
          <cell r="H13">
            <v>0.99</v>
          </cell>
        </row>
        <row r="14">
          <cell r="B14">
            <v>5.0299999999999997E-2</v>
          </cell>
          <cell r="C14">
            <v>4.87E-2</v>
          </cell>
          <cell r="D14">
            <v>4.9500000000000002E-2</v>
          </cell>
          <cell r="F14" t="str">
            <v>November</v>
          </cell>
          <cell r="H14">
            <v>1.02</v>
          </cell>
        </row>
        <row r="15">
          <cell r="B15">
            <v>5.16E-2</v>
          </cell>
          <cell r="C15">
            <v>5.0900000000000001E-2</v>
          </cell>
          <cell r="D15">
            <v>5.1200000000000002E-2</v>
          </cell>
          <cell r="F15" t="str">
            <v>December</v>
          </cell>
          <cell r="H15">
            <v>1.03</v>
          </cell>
        </row>
        <row r="16">
          <cell r="B16">
            <v>5.3499999999999999E-2</v>
          </cell>
          <cell r="C16">
            <v>5.3499999999999999E-2</v>
          </cell>
          <cell r="D16">
            <v>5.3499999999999999E-2</v>
          </cell>
          <cell r="F16" t="str">
            <v>December</v>
          </cell>
          <cell r="H16">
            <v>1.01</v>
          </cell>
        </row>
        <row r="17">
          <cell r="B17">
            <v>5.7299999999999997E-2</v>
          </cell>
          <cell r="C17">
            <v>5.74E-2</v>
          </cell>
          <cell r="D17">
            <v>5.74E-2</v>
          </cell>
        </row>
        <row r="18">
          <cell r="B18">
            <v>5.9499999999999997E-2</v>
          </cell>
          <cell r="C18">
            <v>5.9400000000000001E-2</v>
          </cell>
          <cell r="D18">
            <v>5.9400000000000001E-2</v>
          </cell>
        </row>
        <row r="19">
          <cell r="B19">
            <v>6.0600000000000001E-2</v>
          </cell>
          <cell r="C19">
            <v>6.6699999999999995E-2</v>
          </cell>
          <cell r="D19">
            <v>6.3700000000000007E-2</v>
          </cell>
        </row>
        <row r="20">
          <cell r="B20">
            <v>6.3E-2</v>
          </cell>
          <cell r="C20">
            <v>7.0400000000000004E-2</v>
          </cell>
          <cell r="D20">
            <v>6.6699999999999995E-2</v>
          </cell>
        </row>
        <row r="21">
          <cell r="B21">
            <v>6.83E-2</v>
          </cell>
          <cell r="C21">
            <v>8.1600000000000006E-2</v>
          </cell>
          <cell r="D21">
            <v>7.4899999999999994E-2</v>
          </cell>
        </row>
        <row r="22">
          <cell r="B22">
            <v>7.2700000000000001E-2</v>
          </cell>
          <cell r="C22">
            <v>9.0899999999999995E-2</v>
          </cell>
          <cell r="D22">
            <v>8.1799999999999998E-2</v>
          </cell>
        </row>
        <row r="23">
          <cell r="B23">
            <v>6.4199999999999993E-2</v>
          </cell>
          <cell r="C23">
            <v>7.7799999999999994E-2</v>
          </cell>
          <cell r="D23">
            <v>7.0999999999999994E-2</v>
          </cell>
        </row>
        <row r="24">
          <cell r="B24">
            <v>5.3499999999999999E-2</v>
          </cell>
          <cell r="C24">
            <v>5.7599999999999998E-2</v>
          </cell>
          <cell r="D24">
            <v>5.5599999999999997E-2</v>
          </cell>
        </row>
        <row r="25">
          <cell r="B25">
            <v>4.24E-2</v>
          </cell>
          <cell r="C25">
            <v>4.6800000000000001E-2</v>
          </cell>
          <cell r="D25">
            <v>4.4600000000000001E-2</v>
          </cell>
        </row>
        <row r="26">
          <cell r="B26">
            <v>3.3000000000000002E-2</v>
          </cell>
          <cell r="C26">
            <v>3.56E-2</v>
          </cell>
          <cell r="D26">
            <v>3.4299999999999997E-2</v>
          </cell>
        </row>
        <row r="27">
          <cell r="B27">
            <v>2.24E-2</v>
          </cell>
          <cell r="C27">
            <v>2.4E-2</v>
          </cell>
          <cell r="D27">
            <v>2.3199999999999998E-2</v>
          </cell>
        </row>
        <row r="28">
          <cell r="B28">
            <v>1.3599999999999999E-2</v>
          </cell>
          <cell r="C28">
            <v>1.52E-2</v>
          </cell>
          <cell r="D28">
            <v>1.44E-2</v>
          </cell>
        </row>
      </sheetData>
      <sheetData sheetId="1">
        <row r="1">
          <cell r="C1">
            <v>7.9000000000000008E-3</v>
          </cell>
          <cell r="D1">
            <v>8.8000000000000005E-3</v>
          </cell>
          <cell r="E1">
            <v>8.3999999999999995E-3</v>
          </cell>
        </row>
        <row r="2">
          <cell r="C2">
            <v>5.4000000000000003E-3</v>
          </cell>
          <cell r="D2">
            <v>6.0000000000000001E-3</v>
          </cell>
          <cell r="E2">
            <v>5.7000000000000002E-3</v>
          </cell>
        </row>
        <row r="3">
          <cell r="C3">
            <v>4.4000000000000003E-3</v>
          </cell>
          <cell r="D3">
            <v>3.8999999999999998E-3</v>
          </cell>
          <cell r="E3">
            <v>4.1999999999999997E-3</v>
          </cell>
        </row>
        <row r="4">
          <cell r="C4">
            <v>5.3E-3</v>
          </cell>
          <cell r="D4">
            <v>3.5000000000000001E-3</v>
          </cell>
          <cell r="E4">
            <v>4.4000000000000003E-3</v>
          </cell>
        </row>
        <row r="5">
          <cell r="C5">
            <v>9.7999999999999997E-3</v>
          </cell>
          <cell r="D5">
            <v>5.7000000000000002E-3</v>
          </cell>
          <cell r="E5">
            <v>7.7000000000000002E-3</v>
          </cell>
        </row>
        <row r="6">
          <cell r="C6">
            <v>2.3300000000000001E-2</v>
          </cell>
          <cell r="D6">
            <v>1.44E-2</v>
          </cell>
          <cell r="E6">
            <v>1.8800000000000001E-2</v>
          </cell>
        </row>
        <row r="7">
          <cell r="C7">
            <v>5.7299999999999997E-2</v>
          </cell>
          <cell r="D7">
            <v>2.9000000000000001E-2</v>
          </cell>
          <cell r="E7">
            <v>4.3099999999999999E-2</v>
          </cell>
        </row>
        <row r="8">
          <cell r="C8">
            <v>6.7199999999999996E-2</v>
          </cell>
          <cell r="D8">
            <v>4.3299999999999998E-2</v>
          </cell>
          <cell r="E8">
            <v>5.5199999999999999E-2</v>
          </cell>
        </row>
        <row r="9">
          <cell r="C9">
            <v>5.33E-2</v>
          </cell>
          <cell r="D9">
            <v>4.87E-2</v>
          </cell>
          <cell r="E9">
            <v>5.0999999999999997E-2</v>
          </cell>
        </row>
        <row r="10">
          <cell r="C10">
            <v>5.0299999999999997E-2</v>
          </cell>
          <cell r="D10">
            <v>4.87E-2</v>
          </cell>
          <cell r="E10">
            <v>4.9500000000000002E-2</v>
          </cell>
        </row>
        <row r="11">
          <cell r="C11">
            <v>5.16E-2</v>
          </cell>
          <cell r="D11">
            <v>5.0900000000000001E-2</v>
          </cell>
          <cell r="E11">
            <v>5.1200000000000002E-2</v>
          </cell>
        </row>
        <row r="12">
          <cell r="C12">
            <v>5.3499999999999999E-2</v>
          </cell>
          <cell r="D12">
            <v>5.3499999999999999E-2</v>
          </cell>
          <cell r="E12">
            <v>5.3499999999999999E-2</v>
          </cell>
        </row>
        <row r="13">
          <cell r="C13">
            <v>5.7299999999999997E-2</v>
          </cell>
          <cell r="D13">
            <v>5.74E-2</v>
          </cell>
          <cell r="E13">
            <v>5.74E-2</v>
          </cell>
        </row>
        <row r="14">
          <cell r="C14">
            <v>5.9499999999999997E-2</v>
          </cell>
          <cell r="D14">
            <v>5.9400000000000001E-2</v>
          </cell>
          <cell r="E14">
            <v>5.9400000000000001E-2</v>
          </cell>
        </row>
        <row r="15">
          <cell r="C15">
            <v>6.0600000000000001E-2</v>
          </cell>
          <cell r="D15">
            <v>6.6699999999999995E-2</v>
          </cell>
          <cell r="E15">
            <v>6.3700000000000007E-2</v>
          </cell>
        </row>
        <row r="16">
          <cell r="C16">
            <v>6.3E-2</v>
          </cell>
          <cell r="D16">
            <v>7.0400000000000004E-2</v>
          </cell>
          <cell r="E16">
            <v>6.6699999999999995E-2</v>
          </cell>
        </row>
        <row r="17">
          <cell r="C17">
            <v>6.83E-2</v>
          </cell>
          <cell r="D17">
            <v>8.1600000000000006E-2</v>
          </cell>
          <cell r="E17">
            <v>7.4899999999999994E-2</v>
          </cell>
        </row>
        <row r="18">
          <cell r="C18">
            <v>7.2700000000000001E-2</v>
          </cell>
          <cell r="D18">
            <v>9.0899999999999995E-2</v>
          </cell>
          <cell r="E18">
            <v>8.1799999999999998E-2</v>
          </cell>
        </row>
        <row r="19">
          <cell r="C19">
            <v>6.4199999999999993E-2</v>
          </cell>
          <cell r="D19">
            <v>7.7799999999999994E-2</v>
          </cell>
          <cell r="E19">
            <v>7.0999999999999994E-2</v>
          </cell>
        </row>
        <row r="20">
          <cell r="C20">
            <v>5.3499999999999999E-2</v>
          </cell>
          <cell r="D20">
            <v>5.7599999999999998E-2</v>
          </cell>
          <cell r="E20">
            <v>5.5599999999999997E-2</v>
          </cell>
        </row>
        <row r="21">
          <cell r="C21">
            <v>4.24E-2</v>
          </cell>
          <cell r="D21">
            <v>4.6800000000000001E-2</v>
          </cell>
          <cell r="E21">
            <v>4.4600000000000001E-2</v>
          </cell>
        </row>
        <row r="22">
          <cell r="C22">
            <v>3.3000000000000002E-2</v>
          </cell>
          <cell r="D22">
            <v>3.56E-2</v>
          </cell>
          <cell r="E22">
            <v>3.4299999999999997E-2</v>
          </cell>
        </row>
        <row r="23">
          <cell r="C23">
            <v>2.24E-2</v>
          </cell>
          <cell r="D23">
            <v>2.4E-2</v>
          </cell>
          <cell r="E23">
            <v>2.3199999999999998E-2</v>
          </cell>
        </row>
        <row r="24">
          <cell r="C24">
            <v>1.3599999999999999E-2</v>
          </cell>
          <cell r="D24">
            <v>1.52E-2</v>
          </cell>
          <cell r="E24">
            <v>1.44E-2</v>
          </cell>
        </row>
      </sheetData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4.8999999999999998E-3</v>
          </cell>
          <cell r="D5">
            <v>5.4999999999999997E-3</v>
          </cell>
          <cell r="F5" t="str">
            <v>January</v>
          </cell>
          <cell r="H5">
            <v>1.0900000000000001</v>
          </cell>
        </row>
        <row r="6">
          <cell r="B6">
            <v>3.5000000000000001E-3</v>
          </cell>
          <cell r="C6">
            <v>3.0000000000000001E-3</v>
          </cell>
          <cell r="D6">
            <v>3.2000000000000002E-3</v>
          </cell>
          <cell r="F6" t="str">
            <v>February</v>
          </cell>
          <cell r="H6">
            <v>1.18</v>
          </cell>
        </row>
        <row r="7">
          <cell r="B7">
            <v>2.5000000000000001E-3</v>
          </cell>
          <cell r="C7">
            <v>2.2000000000000001E-3</v>
          </cell>
          <cell r="D7">
            <v>2.3E-3</v>
          </cell>
          <cell r="F7" t="str">
            <v>March</v>
          </cell>
          <cell r="H7">
            <v>1.1599999999999999</v>
          </cell>
        </row>
        <row r="8">
          <cell r="B8">
            <v>2.5000000000000001E-3</v>
          </cell>
          <cell r="C8">
            <v>1.6999999999999999E-3</v>
          </cell>
          <cell r="D8">
            <v>2.0999999999999999E-3</v>
          </cell>
          <cell r="F8" t="str">
            <v>April</v>
          </cell>
          <cell r="H8">
            <v>1.05</v>
          </cell>
        </row>
        <row r="9">
          <cell r="B9">
            <v>4.1999999999999997E-3</v>
          </cell>
          <cell r="C9">
            <v>3.5999999999999999E-3</v>
          </cell>
          <cell r="D9">
            <v>3.8999999999999998E-3</v>
          </cell>
          <cell r="F9" t="str">
            <v>May</v>
          </cell>
          <cell r="H9">
            <v>0.9</v>
          </cell>
        </row>
        <row r="10">
          <cell r="B10">
            <v>9.5999999999999992E-3</v>
          </cell>
          <cell r="C10">
            <v>1.24E-2</v>
          </cell>
          <cell r="D10">
            <v>1.11E-2</v>
          </cell>
          <cell r="F10" t="str">
            <v>June</v>
          </cell>
          <cell r="H10">
            <v>0.86</v>
          </cell>
        </row>
        <row r="11">
          <cell r="B11">
            <v>2.1000000000000001E-2</v>
          </cell>
          <cell r="C11">
            <v>4.2299999999999997E-2</v>
          </cell>
          <cell r="D11">
            <v>3.2500000000000001E-2</v>
          </cell>
          <cell r="F11" t="str">
            <v>July</v>
          </cell>
          <cell r="H11">
            <v>0.85</v>
          </cell>
        </row>
        <row r="12">
          <cell r="B12">
            <v>4.53E-2</v>
          </cell>
          <cell r="C12">
            <v>6.9599999999999995E-2</v>
          </cell>
          <cell r="D12">
            <v>5.8400000000000001E-2</v>
          </cell>
          <cell r="F12" t="str">
            <v>August</v>
          </cell>
          <cell r="H12">
            <v>0.92</v>
          </cell>
        </row>
        <row r="13">
          <cell r="B13">
            <v>4.9700000000000001E-2</v>
          </cell>
          <cell r="C13">
            <v>7.0000000000000007E-2</v>
          </cell>
          <cell r="D13">
            <v>6.0699999999999997E-2</v>
          </cell>
          <cell r="F13" t="str">
            <v>September</v>
          </cell>
          <cell r="H13">
            <v>0.96</v>
          </cell>
        </row>
        <row r="14">
          <cell r="B14">
            <v>5.3699999999999998E-2</v>
          </cell>
          <cell r="C14">
            <v>6.0499999999999998E-2</v>
          </cell>
          <cell r="D14">
            <v>5.74E-2</v>
          </cell>
          <cell r="F14" t="str">
            <v>October</v>
          </cell>
          <cell r="H14">
            <v>1</v>
          </cell>
        </row>
        <row r="15">
          <cell r="B15">
            <v>5.7700000000000001E-2</v>
          </cell>
          <cell r="C15">
            <v>6.1899999999999997E-2</v>
          </cell>
          <cell r="D15">
            <v>0.06</v>
          </cell>
          <cell r="F15" t="str">
            <v>November</v>
          </cell>
          <cell r="H15">
            <v>1.02</v>
          </cell>
        </row>
        <row r="16">
          <cell r="B16">
            <v>6.3500000000000001E-2</v>
          </cell>
          <cell r="C16">
            <v>6.5000000000000002E-2</v>
          </cell>
          <cell r="D16">
            <v>6.4299999999999996E-2</v>
          </cell>
          <cell r="F16" t="str">
            <v>December</v>
          </cell>
          <cell r="H16">
            <v>0.99</v>
          </cell>
        </row>
        <row r="17">
          <cell r="B17">
            <v>6.9800000000000001E-2</v>
          </cell>
          <cell r="C17">
            <v>6.88E-2</v>
          </cell>
          <cell r="D17">
            <v>6.9199999999999998E-2</v>
          </cell>
        </row>
        <row r="18">
          <cell r="B18">
            <v>7.0599999999999996E-2</v>
          </cell>
          <cell r="C18">
            <v>7.1199999999999999E-2</v>
          </cell>
          <cell r="D18">
            <v>7.0900000000000005E-2</v>
          </cell>
        </row>
        <row r="19">
          <cell r="B19">
            <v>6.9599999999999995E-2</v>
          </cell>
          <cell r="C19">
            <v>7.3300000000000004E-2</v>
          </cell>
          <cell r="D19">
            <v>7.1599999999999997E-2</v>
          </cell>
        </row>
        <row r="20">
          <cell r="B20">
            <v>7.3499999999999996E-2</v>
          </cell>
          <cell r="C20">
            <v>6.9199999999999998E-2</v>
          </cell>
          <cell r="D20">
            <v>7.1199999999999999E-2</v>
          </cell>
        </row>
        <row r="21">
          <cell r="B21">
            <v>8.3199999999999996E-2</v>
          </cell>
          <cell r="C21">
            <v>6.7799999999999999E-2</v>
          </cell>
          <cell r="D21">
            <v>7.4899999999999994E-2</v>
          </cell>
        </row>
        <row r="22">
          <cell r="B22">
            <v>8.9700000000000002E-2</v>
          </cell>
          <cell r="C22">
            <v>6.7900000000000002E-2</v>
          </cell>
          <cell r="D22">
            <v>7.7899999999999997E-2</v>
          </cell>
        </row>
        <row r="23">
          <cell r="B23">
            <v>7.1999999999999995E-2</v>
          </cell>
          <cell r="C23">
            <v>5.4800000000000001E-2</v>
          </cell>
          <cell r="D23">
            <v>6.2700000000000006E-2</v>
          </cell>
        </row>
        <row r="24">
          <cell r="B24">
            <v>5.0099999999999999E-2</v>
          </cell>
          <cell r="C24">
            <v>4.0800000000000003E-2</v>
          </cell>
          <cell r="D24">
            <v>4.5100000000000001E-2</v>
          </cell>
        </row>
        <row r="25">
          <cell r="B25">
            <v>3.9600000000000003E-2</v>
          </cell>
          <cell r="C25">
            <v>3.2300000000000002E-2</v>
          </cell>
          <cell r="D25">
            <v>3.5700000000000003E-2</v>
          </cell>
        </row>
        <row r="26">
          <cell r="B26">
            <v>3.1199999999999999E-2</v>
          </cell>
          <cell r="C26">
            <v>2.8000000000000001E-2</v>
          </cell>
          <cell r="D26">
            <v>2.9499999999999998E-2</v>
          </cell>
        </row>
        <row r="27">
          <cell r="B27">
            <v>0.02</v>
          </cell>
          <cell r="C27">
            <v>1.9400000000000001E-2</v>
          </cell>
          <cell r="D27">
            <v>1.9699999999999999E-2</v>
          </cell>
        </row>
        <row r="28">
          <cell r="B28">
            <v>1.12E-2</v>
          </cell>
          <cell r="C28">
            <v>9.4000000000000004E-3</v>
          </cell>
          <cell r="D28">
            <v>1.0200000000000001E-2</v>
          </cell>
        </row>
      </sheetData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4.7999999999999996E-3</v>
          </cell>
          <cell r="D5">
            <v>5.3E-3</v>
          </cell>
          <cell r="F5" t="str">
            <v>January</v>
          </cell>
          <cell r="H5">
            <v>1.03</v>
          </cell>
        </row>
        <row r="6">
          <cell r="B6">
            <v>3.3999999999999998E-3</v>
          </cell>
          <cell r="C6">
            <v>3.0000000000000001E-3</v>
          </cell>
          <cell r="D6">
            <v>3.2000000000000002E-3</v>
          </cell>
          <cell r="F6" t="str">
            <v>February</v>
          </cell>
          <cell r="H6">
            <v>1.08</v>
          </cell>
        </row>
        <row r="7">
          <cell r="B7">
            <v>2.3999999999999998E-3</v>
          </cell>
          <cell r="C7">
            <v>2.0999999999999999E-3</v>
          </cell>
          <cell r="D7">
            <v>2.3E-3</v>
          </cell>
          <cell r="F7" t="str">
            <v>March</v>
          </cell>
          <cell r="H7">
            <v>1.1399999999999999</v>
          </cell>
        </row>
        <row r="8">
          <cell r="B8">
            <v>2.2000000000000001E-3</v>
          </cell>
          <cell r="C8">
            <v>1.8E-3</v>
          </cell>
          <cell r="D8">
            <v>2E-3</v>
          </cell>
          <cell r="F8" t="str">
            <v>April</v>
          </cell>
          <cell r="H8">
            <v>1.06</v>
          </cell>
        </row>
        <row r="9">
          <cell r="B9">
            <v>4.3E-3</v>
          </cell>
          <cell r="C9">
            <v>4.1000000000000003E-3</v>
          </cell>
          <cell r="D9">
            <v>4.1999999999999997E-3</v>
          </cell>
          <cell r="F9" t="str">
            <v>May</v>
          </cell>
          <cell r="H9">
            <v>0.95</v>
          </cell>
        </row>
        <row r="10">
          <cell r="B10">
            <v>1.03E-2</v>
          </cell>
          <cell r="C10">
            <v>1.44E-2</v>
          </cell>
          <cell r="D10">
            <v>1.26E-2</v>
          </cell>
          <cell r="F10" t="str">
            <v>June</v>
          </cell>
          <cell r="H10">
            <v>0.89</v>
          </cell>
        </row>
        <row r="11">
          <cell r="B11">
            <v>2.35E-2</v>
          </cell>
          <cell r="C11">
            <v>4.3099999999999999E-2</v>
          </cell>
          <cell r="D11">
            <v>3.4099999999999998E-2</v>
          </cell>
          <cell r="F11" t="str">
            <v>July</v>
          </cell>
          <cell r="H11">
            <v>0.86</v>
          </cell>
        </row>
        <row r="12">
          <cell r="B12">
            <v>4.5400000000000003E-2</v>
          </cell>
          <cell r="C12">
            <v>6.9099999999999995E-2</v>
          </cell>
          <cell r="D12">
            <v>5.8200000000000002E-2</v>
          </cell>
          <cell r="F12" t="str">
            <v>August</v>
          </cell>
          <cell r="H12">
            <v>0.92</v>
          </cell>
        </row>
        <row r="13">
          <cell r="B13">
            <v>5.0200000000000002E-2</v>
          </cell>
          <cell r="C13">
            <v>7.2599999999999998E-2</v>
          </cell>
          <cell r="D13">
            <v>6.2300000000000001E-2</v>
          </cell>
          <cell r="F13" t="str">
            <v>September</v>
          </cell>
          <cell r="H13">
            <v>0.91</v>
          </cell>
        </row>
        <row r="14">
          <cell r="B14">
            <v>5.4399999999999997E-2</v>
          </cell>
          <cell r="C14">
            <v>6.3700000000000007E-2</v>
          </cell>
          <cell r="D14">
            <v>5.9400000000000001E-2</v>
          </cell>
          <cell r="F14" t="str">
            <v>October</v>
          </cell>
          <cell r="H14">
            <v>1.0900000000000001</v>
          </cell>
        </row>
        <row r="15">
          <cell r="B15">
            <v>5.79E-2</v>
          </cell>
          <cell r="C15">
            <v>6.3200000000000006E-2</v>
          </cell>
          <cell r="D15">
            <v>6.08E-2</v>
          </cell>
          <cell r="F15" t="str">
            <v>November</v>
          </cell>
          <cell r="H15">
            <v>1.1000000000000001</v>
          </cell>
        </row>
        <row r="16">
          <cell r="B16">
            <v>6.4299999999999996E-2</v>
          </cell>
          <cell r="C16">
            <v>6.6500000000000004E-2</v>
          </cell>
          <cell r="D16">
            <v>6.5500000000000003E-2</v>
          </cell>
          <cell r="F16" t="str">
            <v>December</v>
          </cell>
          <cell r="H16">
            <v>1.0900000000000001</v>
          </cell>
        </row>
        <row r="17">
          <cell r="B17">
            <v>6.9800000000000001E-2</v>
          </cell>
          <cell r="C17">
            <v>6.9500000000000006E-2</v>
          </cell>
          <cell r="D17">
            <v>6.9599999999999995E-2</v>
          </cell>
        </row>
        <row r="18">
          <cell r="B18">
            <v>7.0199999999999999E-2</v>
          </cell>
          <cell r="C18">
            <v>7.0800000000000002E-2</v>
          </cell>
          <cell r="D18">
            <v>7.0499999999999993E-2</v>
          </cell>
        </row>
        <row r="19">
          <cell r="B19">
            <v>6.9599999999999995E-2</v>
          </cell>
          <cell r="C19">
            <v>7.1599999999999997E-2</v>
          </cell>
          <cell r="D19">
            <v>7.0699999999999999E-2</v>
          </cell>
        </row>
        <row r="20">
          <cell r="B20">
            <v>7.3700000000000002E-2</v>
          </cell>
          <cell r="C20">
            <v>6.93E-2</v>
          </cell>
          <cell r="D20">
            <v>7.1300000000000002E-2</v>
          </cell>
        </row>
        <row r="21">
          <cell r="B21">
            <v>8.3599999999999994E-2</v>
          </cell>
          <cell r="C21">
            <v>6.7699999999999996E-2</v>
          </cell>
          <cell r="D21">
            <v>7.4999999999999997E-2</v>
          </cell>
        </row>
        <row r="22">
          <cell r="B22">
            <v>8.8800000000000004E-2</v>
          </cell>
          <cell r="C22">
            <v>6.6400000000000001E-2</v>
          </cell>
          <cell r="D22">
            <v>7.6700000000000004E-2</v>
          </cell>
        </row>
        <row r="23">
          <cell r="B23">
            <v>7.0900000000000005E-2</v>
          </cell>
          <cell r="C23">
            <v>5.3100000000000001E-2</v>
          </cell>
          <cell r="D23">
            <v>6.13E-2</v>
          </cell>
        </row>
        <row r="24">
          <cell r="B24">
            <v>4.9399999999999999E-2</v>
          </cell>
          <cell r="C24">
            <v>3.9399999999999998E-2</v>
          </cell>
          <cell r="D24">
            <v>4.3999999999999997E-2</v>
          </cell>
        </row>
        <row r="25">
          <cell r="B25">
            <v>3.9199999999999999E-2</v>
          </cell>
          <cell r="C25">
            <v>3.1199999999999999E-2</v>
          </cell>
          <cell r="D25">
            <v>3.49E-2</v>
          </cell>
        </row>
        <row r="26">
          <cell r="B26">
            <v>0.03</v>
          </cell>
          <cell r="C26">
            <v>2.5700000000000001E-2</v>
          </cell>
          <cell r="D26">
            <v>2.7699999999999999E-2</v>
          </cell>
        </row>
        <row r="27">
          <cell r="B27">
            <v>1.9400000000000001E-2</v>
          </cell>
          <cell r="C27">
            <v>1.78E-2</v>
          </cell>
          <cell r="D27">
            <v>1.8499999999999999E-2</v>
          </cell>
        </row>
        <row r="28">
          <cell r="B28">
            <v>1.0999999999999999E-2</v>
          </cell>
          <cell r="C28">
            <v>9.1999999999999998E-3</v>
          </cell>
          <cell r="D28">
            <v>0.01</v>
          </cell>
        </row>
      </sheetData>
      <sheetData sheetId="1"/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8.5000000000000006E-3</v>
          </cell>
          <cell r="C5">
            <v>1.0500000000000001E-2</v>
          </cell>
          <cell r="D5">
            <v>9.4999999999999998E-3</v>
          </cell>
          <cell r="F5" t="str">
            <v>January</v>
          </cell>
        </row>
        <row r="6">
          <cell r="B6">
            <v>4.7000000000000002E-3</v>
          </cell>
          <cell r="C6">
            <v>6.8999999999999999E-3</v>
          </cell>
          <cell r="D6">
            <v>5.8999999999999999E-3</v>
          </cell>
          <cell r="F6" t="str">
            <v>February</v>
          </cell>
        </row>
        <row r="7">
          <cell r="B7">
            <v>3.0000000000000001E-3</v>
          </cell>
          <cell r="C7">
            <v>4.4999999999999997E-3</v>
          </cell>
          <cell r="D7">
            <v>3.8E-3</v>
          </cell>
          <cell r="F7" t="str">
            <v>March</v>
          </cell>
        </row>
        <row r="8">
          <cell r="B8">
            <v>1.9E-3</v>
          </cell>
          <cell r="C8">
            <v>2.2000000000000001E-3</v>
          </cell>
          <cell r="D8">
            <v>2.0999999999999999E-3</v>
          </cell>
          <cell r="F8" t="str">
            <v>April</v>
          </cell>
        </row>
        <row r="9">
          <cell r="B9">
            <v>2.8E-3</v>
          </cell>
          <cell r="C9">
            <v>2.0999999999999999E-3</v>
          </cell>
          <cell r="D9">
            <v>2.3999999999999998E-3</v>
          </cell>
          <cell r="F9" t="str">
            <v>May</v>
          </cell>
        </row>
        <row r="10">
          <cell r="B10">
            <v>5.5999999999999999E-3</v>
          </cell>
          <cell r="C10">
            <v>5.4999999999999997E-3</v>
          </cell>
          <cell r="D10">
            <v>5.5999999999999999E-3</v>
          </cell>
          <cell r="F10" t="str">
            <v>June</v>
          </cell>
        </row>
        <row r="11">
          <cell r="B11">
            <v>1.2200000000000001E-2</v>
          </cell>
          <cell r="C11">
            <v>1.35E-2</v>
          </cell>
          <cell r="D11">
            <v>1.29E-2</v>
          </cell>
          <cell r="F11" t="str">
            <v>July</v>
          </cell>
        </row>
        <row r="12">
          <cell r="B12">
            <v>3.4000000000000002E-2</v>
          </cell>
          <cell r="C12">
            <v>2.53E-2</v>
          </cell>
          <cell r="D12">
            <v>2.9399999999999999E-2</v>
          </cell>
          <cell r="F12" t="str">
            <v>August</v>
          </cell>
        </row>
        <row r="13">
          <cell r="B13">
            <v>4.4600000000000001E-2</v>
          </cell>
          <cell r="C13">
            <v>3.3599999999999998E-2</v>
          </cell>
          <cell r="D13">
            <v>3.8699999999999998E-2</v>
          </cell>
          <cell r="F13" t="str">
            <v>October</v>
          </cell>
        </row>
        <row r="14">
          <cell r="B14">
            <v>5.1900000000000002E-2</v>
          </cell>
          <cell r="C14">
            <v>3.6299999999999999E-2</v>
          </cell>
          <cell r="D14">
            <v>4.36E-2</v>
          </cell>
          <cell r="F14" t="str">
            <v>November</v>
          </cell>
        </row>
        <row r="15">
          <cell r="B15">
            <v>5.7799999999999997E-2</v>
          </cell>
          <cell r="C15">
            <v>4.8800000000000003E-2</v>
          </cell>
          <cell r="D15">
            <v>5.2999999999999999E-2</v>
          </cell>
          <cell r="F15" t="str">
            <v>December</v>
          </cell>
        </row>
        <row r="16">
          <cell r="B16">
            <v>7.1300000000000002E-2</v>
          </cell>
          <cell r="C16">
            <v>6.6199999999999995E-2</v>
          </cell>
          <cell r="D16">
            <v>6.8599999999999994E-2</v>
          </cell>
          <cell r="F16" t="str">
            <v>December</v>
          </cell>
        </row>
        <row r="17">
          <cell r="B17">
            <v>7.5899999999999995E-2</v>
          </cell>
          <cell r="C17">
            <v>7.7899999999999997E-2</v>
          </cell>
          <cell r="D17">
            <v>7.6999999999999999E-2</v>
          </cell>
        </row>
        <row r="18">
          <cell r="B18">
            <v>7.6700000000000004E-2</v>
          </cell>
          <cell r="C18">
            <v>7.9899999999999999E-2</v>
          </cell>
          <cell r="D18">
            <v>7.8399999999999997E-2</v>
          </cell>
        </row>
        <row r="19">
          <cell r="B19">
            <v>7.6899999999999996E-2</v>
          </cell>
          <cell r="C19">
            <v>8.2100000000000006E-2</v>
          </cell>
          <cell r="D19">
            <v>7.9699999999999993E-2</v>
          </cell>
        </row>
        <row r="20">
          <cell r="B20">
            <v>7.3999999999999996E-2</v>
          </cell>
          <cell r="C20">
            <v>8.1199999999999994E-2</v>
          </cell>
          <cell r="D20">
            <v>7.7799999999999994E-2</v>
          </cell>
        </row>
        <row r="21">
          <cell r="B21">
            <v>7.7499999999999999E-2</v>
          </cell>
          <cell r="C21">
            <v>8.0799999999999997E-2</v>
          </cell>
          <cell r="D21">
            <v>7.9299999999999995E-2</v>
          </cell>
        </row>
        <row r="22">
          <cell r="B22">
            <v>8.4400000000000003E-2</v>
          </cell>
          <cell r="C22">
            <v>8.1000000000000003E-2</v>
          </cell>
          <cell r="D22">
            <v>8.2600000000000007E-2</v>
          </cell>
        </row>
        <row r="23">
          <cell r="B23">
            <v>7.2400000000000006E-2</v>
          </cell>
          <cell r="C23">
            <v>6.83E-2</v>
          </cell>
          <cell r="D23">
            <v>7.0300000000000001E-2</v>
          </cell>
        </row>
        <row r="24">
          <cell r="B24">
            <v>5.3499999999999999E-2</v>
          </cell>
          <cell r="C24">
            <v>6.08E-2</v>
          </cell>
          <cell r="D24">
            <v>5.74E-2</v>
          </cell>
        </row>
        <row r="25">
          <cell r="B25">
            <v>3.8300000000000001E-2</v>
          </cell>
          <cell r="C25">
            <v>5.1200000000000002E-2</v>
          </cell>
          <cell r="D25">
            <v>4.5199999999999997E-2</v>
          </cell>
        </row>
        <row r="26">
          <cell r="B26">
            <v>3.1600000000000003E-2</v>
          </cell>
          <cell r="C26">
            <v>3.8699999999999998E-2</v>
          </cell>
          <cell r="D26">
            <v>3.5400000000000001E-2</v>
          </cell>
        </row>
        <row r="27">
          <cell r="B27">
            <v>2.4500000000000001E-2</v>
          </cell>
          <cell r="C27">
            <v>2.69E-2</v>
          </cell>
          <cell r="D27">
            <v>2.58E-2</v>
          </cell>
        </row>
        <row r="28">
          <cell r="B28">
            <v>1.6199999999999999E-2</v>
          </cell>
          <cell r="C28">
            <v>1.5800000000000002E-2</v>
          </cell>
          <cell r="D28">
            <v>1.5900000000000001E-2</v>
          </cell>
        </row>
      </sheetData>
      <sheetData sheetId="1">
        <row r="1">
          <cell r="C1">
            <v>8.5000000000000006E-3</v>
          </cell>
          <cell r="D1">
            <v>1.0500000000000001E-2</v>
          </cell>
          <cell r="E1">
            <v>9.4999999999999998E-3</v>
          </cell>
        </row>
        <row r="2">
          <cell r="C2">
            <v>4.7000000000000002E-3</v>
          </cell>
          <cell r="D2">
            <v>6.8999999999999999E-3</v>
          </cell>
          <cell r="E2">
            <v>5.8999999999999999E-3</v>
          </cell>
        </row>
        <row r="3">
          <cell r="C3">
            <v>3.0000000000000001E-3</v>
          </cell>
          <cell r="D3">
            <v>4.4999999999999997E-3</v>
          </cell>
          <cell r="E3">
            <v>3.8E-3</v>
          </cell>
        </row>
        <row r="4">
          <cell r="C4">
            <v>1.9E-3</v>
          </cell>
          <cell r="D4">
            <v>2.2000000000000001E-3</v>
          </cell>
          <cell r="E4">
            <v>2.0999999999999999E-3</v>
          </cell>
        </row>
        <row r="5">
          <cell r="C5">
            <v>2.8E-3</v>
          </cell>
          <cell r="D5">
            <v>2.0999999999999999E-3</v>
          </cell>
          <cell r="E5">
            <v>2.3999999999999998E-3</v>
          </cell>
        </row>
        <row r="6">
          <cell r="C6">
            <v>5.5999999999999999E-3</v>
          </cell>
          <cell r="D6">
            <v>5.4999999999999997E-3</v>
          </cell>
          <cell r="E6">
            <v>5.5999999999999999E-3</v>
          </cell>
        </row>
        <row r="7">
          <cell r="C7">
            <v>1.2200000000000001E-2</v>
          </cell>
          <cell r="D7">
            <v>1.35E-2</v>
          </cell>
          <cell r="E7">
            <v>1.29E-2</v>
          </cell>
        </row>
        <row r="8">
          <cell r="C8">
            <v>3.4000000000000002E-2</v>
          </cell>
          <cell r="D8">
            <v>2.53E-2</v>
          </cell>
          <cell r="E8">
            <v>2.9399999999999999E-2</v>
          </cell>
        </row>
        <row r="9">
          <cell r="C9">
            <v>4.4600000000000001E-2</v>
          </cell>
          <cell r="D9">
            <v>3.3599999999999998E-2</v>
          </cell>
          <cell r="E9">
            <v>3.8699999999999998E-2</v>
          </cell>
        </row>
        <row r="10">
          <cell r="C10">
            <v>5.1900000000000002E-2</v>
          </cell>
          <cell r="D10">
            <v>3.6299999999999999E-2</v>
          </cell>
          <cell r="E10">
            <v>4.36E-2</v>
          </cell>
        </row>
        <row r="11">
          <cell r="C11">
            <v>5.7799999999999997E-2</v>
          </cell>
          <cell r="D11">
            <v>4.8800000000000003E-2</v>
          </cell>
          <cell r="E11">
            <v>5.2999999999999999E-2</v>
          </cell>
        </row>
        <row r="12">
          <cell r="C12">
            <v>7.1300000000000002E-2</v>
          </cell>
          <cell r="D12">
            <v>6.6199999999999995E-2</v>
          </cell>
          <cell r="E12">
            <v>6.8599999999999994E-2</v>
          </cell>
        </row>
        <row r="13">
          <cell r="C13">
            <v>7.5899999999999995E-2</v>
          </cell>
          <cell r="D13">
            <v>7.7899999999999997E-2</v>
          </cell>
          <cell r="E13">
            <v>7.6999999999999999E-2</v>
          </cell>
        </row>
        <row r="14">
          <cell r="C14">
            <v>7.6700000000000004E-2</v>
          </cell>
          <cell r="D14">
            <v>7.9899999999999999E-2</v>
          </cell>
          <cell r="E14">
            <v>7.8399999999999997E-2</v>
          </cell>
        </row>
        <row r="15">
          <cell r="C15">
            <v>7.6899999999999996E-2</v>
          </cell>
          <cell r="D15">
            <v>8.2100000000000006E-2</v>
          </cell>
          <cell r="E15">
            <v>7.9699999999999993E-2</v>
          </cell>
        </row>
        <row r="16">
          <cell r="C16">
            <v>7.3999999999999996E-2</v>
          </cell>
          <cell r="D16">
            <v>8.1199999999999994E-2</v>
          </cell>
          <cell r="E16">
            <v>7.7799999999999994E-2</v>
          </cell>
        </row>
        <row r="17">
          <cell r="C17">
            <v>7.7499999999999999E-2</v>
          </cell>
          <cell r="D17">
            <v>8.0799999999999997E-2</v>
          </cell>
          <cell r="E17">
            <v>7.9299999999999995E-2</v>
          </cell>
        </row>
        <row r="18">
          <cell r="C18">
            <v>8.4400000000000003E-2</v>
          </cell>
          <cell r="D18">
            <v>8.1000000000000003E-2</v>
          </cell>
          <cell r="E18">
            <v>8.2600000000000007E-2</v>
          </cell>
        </row>
        <row r="19">
          <cell r="C19">
            <v>7.2400000000000006E-2</v>
          </cell>
          <cell r="D19">
            <v>6.83E-2</v>
          </cell>
          <cell r="E19">
            <v>7.0300000000000001E-2</v>
          </cell>
        </row>
        <row r="20">
          <cell r="C20">
            <v>5.3499999999999999E-2</v>
          </cell>
          <cell r="D20">
            <v>6.08E-2</v>
          </cell>
          <cell r="E20">
            <v>5.74E-2</v>
          </cell>
        </row>
        <row r="21">
          <cell r="C21">
            <v>3.8300000000000001E-2</v>
          </cell>
          <cell r="D21">
            <v>5.1200000000000002E-2</v>
          </cell>
          <cell r="E21">
            <v>4.5199999999999997E-2</v>
          </cell>
        </row>
        <row r="22">
          <cell r="C22">
            <v>3.1600000000000003E-2</v>
          </cell>
          <cell r="D22">
            <v>3.8699999999999998E-2</v>
          </cell>
          <cell r="E22">
            <v>3.5400000000000001E-2</v>
          </cell>
        </row>
        <row r="23">
          <cell r="C23">
            <v>2.4500000000000001E-2</v>
          </cell>
          <cell r="D23">
            <v>2.69E-2</v>
          </cell>
          <cell r="E23">
            <v>2.58E-2</v>
          </cell>
        </row>
        <row r="24">
          <cell r="C24">
            <v>1.6199999999999999E-2</v>
          </cell>
          <cell r="D24">
            <v>1.5800000000000002E-2</v>
          </cell>
          <cell r="E24">
            <v>1.5900000000000001E-2</v>
          </cell>
        </row>
      </sheetData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9.1999999999999998E-3</v>
          </cell>
          <cell r="C5">
            <v>1.01E-2</v>
          </cell>
          <cell r="D5">
            <v>9.7000000000000003E-3</v>
          </cell>
          <cell r="F5" t="str">
            <v>January</v>
          </cell>
          <cell r="H5">
            <v>1.01</v>
          </cell>
        </row>
        <row r="6">
          <cell r="B6">
            <v>5.4999999999999997E-3</v>
          </cell>
          <cell r="C6">
            <v>6.8999999999999999E-3</v>
          </cell>
          <cell r="D6">
            <v>6.1999999999999998E-3</v>
          </cell>
          <cell r="F6" t="str">
            <v>February</v>
          </cell>
          <cell r="H6">
            <v>1.08</v>
          </cell>
        </row>
        <row r="7">
          <cell r="B7">
            <v>3.5000000000000001E-3</v>
          </cell>
          <cell r="C7">
            <v>4.4999999999999997E-3</v>
          </cell>
          <cell r="D7">
            <v>4.0000000000000001E-3</v>
          </cell>
          <cell r="F7" t="str">
            <v>March</v>
          </cell>
          <cell r="H7">
            <v>1.05</v>
          </cell>
        </row>
        <row r="8">
          <cell r="B8">
            <v>2.3999999999999998E-3</v>
          </cell>
          <cell r="C8">
            <v>2.2000000000000001E-3</v>
          </cell>
          <cell r="D8">
            <v>2.3E-3</v>
          </cell>
          <cell r="F8" t="str">
            <v>April</v>
          </cell>
          <cell r="H8">
            <v>0.95</v>
          </cell>
        </row>
        <row r="9">
          <cell r="B9">
            <v>3.3999999999999998E-3</v>
          </cell>
          <cell r="C9">
            <v>2.2000000000000001E-3</v>
          </cell>
          <cell r="D9">
            <v>2.8E-3</v>
          </cell>
          <cell r="F9" t="str">
            <v>May</v>
          </cell>
          <cell r="H9">
            <v>0.81</v>
          </cell>
        </row>
        <row r="10">
          <cell r="B10">
            <v>6.0000000000000001E-3</v>
          </cell>
          <cell r="C10">
            <v>5.5999999999999999E-3</v>
          </cell>
          <cell r="D10">
            <v>5.7999999999999996E-3</v>
          </cell>
          <cell r="F10" t="str">
            <v>June</v>
          </cell>
          <cell r="H10">
            <v>0.78</v>
          </cell>
        </row>
        <row r="11">
          <cell r="B11">
            <v>1.1599999999999999E-2</v>
          </cell>
          <cell r="C11">
            <v>1.3899999999999999E-2</v>
          </cell>
          <cell r="D11">
            <v>1.2800000000000001E-2</v>
          </cell>
          <cell r="F11" t="str">
            <v>July</v>
          </cell>
          <cell r="H11">
            <v>0.76</v>
          </cell>
        </row>
        <row r="12">
          <cell r="B12">
            <v>3.8100000000000002E-2</v>
          </cell>
          <cell r="C12">
            <v>2.4299999999999999E-2</v>
          </cell>
          <cell r="D12">
            <v>3.1E-2</v>
          </cell>
          <cell r="F12" t="str">
            <v>August</v>
          </cell>
          <cell r="H12">
            <v>1.01</v>
          </cell>
        </row>
        <row r="13">
          <cell r="B13">
            <v>4.99E-2</v>
          </cell>
          <cell r="C13">
            <v>3.1600000000000003E-2</v>
          </cell>
          <cell r="D13">
            <v>4.0399999999999998E-2</v>
          </cell>
          <cell r="F13" t="str">
            <v>September</v>
          </cell>
          <cell r="H13">
            <v>1.1299999999999999</v>
          </cell>
        </row>
        <row r="14">
          <cell r="B14">
            <v>5.4399999999999997E-2</v>
          </cell>
          <cell r="C14">
            <v>3.6700000000000003E-2</v>
          </cell>
          <cell r="D14">
            <v>4.5199999999999997E-2</v>
          </cell>
          <cell r="F14" t="str">
            <v>October</v>
          </cell>
          <cell r="H14">
            <v>1.1599999999999999</v>
          </cell>
        </row>
        <row r="15">
          <cell r="B15">
            <v>6.3399999999999998E-2</v>
          </cell>
          <cell r="C15">
            <v>5.11E-2</v>
          </cell>
          <cell r="D15">
            <v>5.7000000000000002E-2</v>
          </cell>
          <cell r="F15" t="str">
            <v>November</v>
          </cell>
          <cell r="H15">
            <v>1.1599999999999999</v>
          </cell>
        </row>
        <row r="16">
          <cell r="B16">
            <v>7.0199999999999999E-2</v>
          </cell>
          <cell r="C16">
            <v>6.5600000000000006E-2</v>
          </cell>
          <cell r="D16">
            <v>6.7799999999999999E-2</v>
          </cell>
          <cell r="F16" t="str">
            <v>December</v>
          </cell>
          <cell r="H16">
            <v>1.03</v>
          </cell>
        </row>
        <row r="17">
          <cell r="B17">
            <v>7.4200000000000002E-2</v>
          </cell>
          <cell r="C17">
            <v>7.6799999999999993E-2</v>
          </cell>
          <cell r="D17">
            <v>7.5499999999999998E-2</v>
          </cell>
        </row>
        <row r="18">
          <cell r="B18">
            <v>7.6200000000000004E-2</v>
          </cell>
          <cell r="C18">
            <v>8.1699999999999995E-2</v>
          </cell>
          <cell r="D18">
            <v>7.9100000000000004E-2</v>
          </cell>
        </row>
        <row r="19">
          <cell r="B19">
            <v>7.22E-2</v>
          </cell>
          <cell r="C19">
            <v>8.1600000000000006E-2</v>
          </cell>
          <cell r="D19">
            <v>7.6999999999999999E-2</v>
          </cell>
        </row>
        <row r="20">
          <cell r="B20">
            <v>7.0900000000000005E-2</v>
          </cell>
          <cell r="C20">
            <v>8.0500000000000002E-2</v>
          </cell>
          <cell r="D20">
            <v>7.5899999999999995E-2</v>
          </cell>
        </row>
        <row r="21">
          <cell r="B21">
            <v>7.6499999999999999E-2</v>
          </cell>
          <cell r="C21">
            <v>8.0500000000000002E-2</v>
          </cell>
          <cell r="D21">
            <v>7.8600000000000003E-2</v>
          </cell>
        </row>
        <row r="22">
          <cell r="B22">
            <v>7.9399999999999998E-2</v>
          </cell>
          <cell r="C22">
            <v>7.9399999999999998E-2</v>
          </cell>
          <cell r="D22">
            <v>7.9500000000000001E-2</v>
          </cell>
        </row>
        <row r="23">
          <cell r="B23">
            <v>7.0499999999999993E-2</v>
          </cell>
          <cell r="C23">
            <v>7.0499999999999993E-2</v>
          </cell>
          <cell r="D23">
            <v>7.0499999999999993E-2</v>
          </cell>
        </row>
        <row r="24">
          <cell r="B24">
            <v>5.0500000000000003E-2</v>
          </cell>
          <cell r="C24">
            <v>6.3200000000000006E-2</v>
          </cell>
          <cell r="D24">
            <v>5.7000000000000002E-2</v>
          </cell>
        </row>
        <row r="25">
          <cell r="B25">
            <v>3.7100000000000001E-2</v>
          </cell>
          <cell r="C25">
            <v>5.11E-2</v>
          </cell>
          <cell r="D25">
            <v>4.4299999999999999E-2</v>
          </cell>
        </row>
        <row r="26">
          <cell r="B26">
            <v>3.3599999999999998E-2</v>
          </cell>
          <cell r="C26">
            <v>3.9699999999999999E-2</v>
          </cell>
          <cell r="D26">
            <v>3.6700000000000003E-2</v>
          </cell>
        </row>
        <row r="27">
          <cell r="B27">
            <v>2.5600000000000001E-2</v>
          </cell>
          <cell r="C27">
            <v>2.5000000000000001E-2</v>
          </cell>
          <cell r="D27">
            <v>2.53E-2</v>
          </cell>
        </row>
        <row r="28">
          <cell r="B28">
            <v>1.55E-2</v>
          </cell>
          <cell r="C28">
            <v>1.55E-2</v>
          </cell>
          <cell r="D28">
            <v>1.55E-2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PCS%2094.xlsx" TargetMode="External"/><Relationship Id="rId2" Type="http://schemas.openxmlformats.org/officeDocument/2006/relationships/hyperlink" Target="PCS%2048.xlsx" TargetMode="External"/><Relationship Id="rId1" Type="http://schemas.openxmlformats.org/officeDocument/2006/relationships/hyperlink" Target="PCS%20120.xlsx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35"/>
  <sheetViews>
    <sheetView tabSelected="1" zoomScaleNormal="100" workbookViewId="0">
      <selection activeCell="A2" sqref="A2"/>
    </sheetView>
  </sheetViews>
  <sheetFormatPr defaultColWidth="9" defaultRowHeight="14.4" x14ac:dyDescent="0.3"/>
  <cols>
    <col min="1" max="2" width="24.5" style="9" bestFit="1" customWidth="1"/>
    <col min="3" max="3" width="4.8984375" style="8" customWidth="1"/>
    <col min="4" max="7" width="4.69921875" style="13" hidden="1" customWidth="1"/>
    <col min="8" max="13" width="4.69921875" style="9" hidden="1" customWidth="1"/>
    <col min="14" max="14" width="6.69921875" style="14" hidden="1" customWidth="1"/>
    <col min="15" max="15" width="3.59765625" style="14" hidden="1" customWidth="1"/>
    <col min="16" max="17" width="16.8984375" style="14" hidden="1" customWidth="1"/>
    <col min="18" max="23" width="4.69921875" style="14" hidden="1" customWidth="1"/>
    <col min="24" max="24" width="4.69921875" style="15" hidden="1" customWidth="1"/>
    <col min="25" max="25" width="1.09765625" style="15" hidden="1" customWidth="1"/>
    <col min="26" max="26" width="4.69921875" style="15" hidden="1" customWidth="1"/>
    <col min="27" max="28" width="5.69921875" style="15" customWidth="1"/>
    <col min="29" max="36" width="5.69921875" style="12" customWidth="1"/>
    <col min="37" max="37" width="3.8984375" style="12" customWidth="1"/>
    <col min="38" max="38" width="3.09765625" style="12" customWidth="1"/>
    <col min="39" max="39" width="8.69921875"/>
    <col min="40" max="40" width="13.59765625" customWidth="1"/>
    <col min="41" max="41" width="8.69921875" customWidth="1"/>
    <col min="42" max="16384" width="9" style="8"/>
  </cols>
  <sheetData>
    <row r="1" spans="1:42" ht="15.6" x14ac:dyDescent="0.3">
      <c r="A1" s="98" t="s">
        <v>608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86" t="s">
        <v>0</v>
      </c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21"/>
      <c r="AL1" s="22"/>
    </row>
    <row r="2" spans="1:42" ht="28.2" thickBot="1" x14ac:dyDescent="0.35">
      <c r="A2" s="31" t="s">
        <v>1</v>
      </c>
      <c r="B2" s="32" t="s">
        <v>2</v>
      </c>
      <c r="C2" s="33" t="s">
        <v>3</v>
      </c>
      <c r="D2" s="34">
        <v>1985</v>
      </c>
      <c r="E2" s="34" t="s">
        <v>4</v>
      </c>
      <c r="F2" s="34" t="s">
        <v>5</v>
      </c>
      <c r="G2" s="34">
        <v>1988</v>
      </c>
      <c r="H2" s="35">
        <v>1989</v>
      </c>
      <c r="I2" s="35">
        <v>1990</v>
      </c>
      <c r="J2" s="35">
        <v>1991</v>
      </c>
      <c r="K2" s="36">
        <v>1992</v>
      </c>
      <c r="L2" s="36">
        <v>1993</v>
      </c>
      <c r="M2" s="36">
        <v>1994</v>
      </c>
      <c r="N2" s="36">
        <v>1995</v>
      </c>
      <c r="O2" s="36">
        <v>1996</v>
      </c>
      <c r="P2" s="36">
        <v>1997</v>
      </c>
      <c r="Q2" s="36">
        <v>1998</v>
      </c>
      <c r="R2" s="36">
        <v>1999</v>
      </c>
      <c r="S2" s="36">
        <v>2000</v>
      </c>
      <c r="T2" s="36">
        <v>2001</v>
      </c>
      <c r="U2" s="36">
        <v>2002</v>
      </c>
      <c r="V2" s="36">
        <v>2003</v>
      </c>
      <c r="W2" s="36">
        <v>2004</v>
      </c>
      <c r="X2" s="37">
        <v>2005</v>
      </c>
      <c r="Y2" s="37">
        <v>2006</v>
      </c>
      <c r="Z2" s="37">
        <v>2007</v>
      </c>
      <c r="AA2" s="37">
        <v>2008</v>
      </c>
      <c r="AB2" s="37">
        <v>2009</v>
      </c>
      <c r="AC2" s="40">
        <v>2010</v>
      </c>
      <c r="AD2" s="40">
        <v>2011</v>
      </c>
      <c r="AE2" s="40">
        <v>2012</v>
      </c>
      <c r="AF2" s="40">
        <v>2013</v>
      </c>
      <c r="AG2" s="40">
        <v>2014</v>
      </c>
      <c r="AH2" s="40">
        <v>2015</v>
      </c>
      <c r="AI2" s="40">
        <v>2016</v>
      </c>
      <c r="AJ2" s="40">
        <v>2017</v>
      </c>
      <c r="AK2" s="38" t="s">
        <v>427</v>
      </c>
      <c r="AL2" s="39" t="s">
        <v>419</v>
      </c>
      <c r="AP2" s="10"/>
    </row>
    <row r="3" spans="1:42" x14ac:dyDescent="0.3">
      <c r="A3" s="23" t="s">
        <v>6</v>
      </c>
      <c r="B3" s="3" t="s">
        <v>7</v>
      </c>
      <c r="C3" s="3">
        <v>215</v>
      </c>
      <c r="D3" s="3"/>
      <c r="E3" s="3" t="s">
        <v>8</v>
      </c>
      <c r="F3" s="3" t="s">
        <v>8</v>
      </c>
      <c r="G3" s="3"/>
      <c r="H3" s="3"/>
      <c r="I3" s="3">
        <v>1200</v>
      </c>
      <c r="J3" s="3">
        <v>1400</v>
      </c>
      <c r="K3" s="3">
        <v>2000</v>
      </c>
      <c r="L3" s="3">
        <v>2000</v>
      </c>
      <c r="M3" s="3">
        <v>1900</v>
      </c>
      <c r="N3" s="3">
        <v>2000</v>
      </c>
      <c r="O3" s="3">
        <v>2200</v>
      </c>
      <c r="P3" s="3">
        <v>2400</v>
      </c>
      <c r="Q3" s="3">
        <v>3000</v>
      </c>
      <c r="R3" s="4">
        <v>4000</v>
      </c>
      <c r="S3" s="4">
        <v>3700</v>
      </c>
      <c r="T3" s="4">
        <v>3300</v>
      </c>
      <c r="U3" s="4">
        <v>3800</v>
      </c>
      <c r="V3" s="4">
        <v>4300</v>
      </c>
      <c r="W3" s="4">
        <v>4700</v>
      </c>
      <c r="X3" s="4">
        <v>5700</v>
      </c>
      <c r="Y3" s="4">
        <v>5800</v>
      </c>
      <c r="Z3" s="4">
        <v>6100</v>
      </c>
      <c r="AA3" s="4"/>
      <c r="AB3" s="4"/>
      <c r="AC3" s="4">
        <v>6400</v>
      </c>
      <c r="AD3" s="4">
        <v>7700</v>
      </c>
      <c r="AE3" s="4" t="s">
        <v>10</v>
      </c>
      <c r="AF3" s="4">
        <v>6800</v>
      </c>
      <c r="AG3" s="4"/>
      <c r="AH3" s="4">
        <v>6600</v>
      </c>
      <c r="AI3" s="4"/>
      <c r="AJ3" s="4">
        <v>7100</v>
      </c>
      <c r="AK3" s="4">
        <v>37</v>
      </c>
      <c r="AL3" s="24"/>
    </row>
    <row r="4" spans="1:42" x14ac:dyDescent="0.3">
      <c r="A4" s="2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 t="s">
        <v>8</v>
      </c>
      <c r="T4" s="2" t="s">
        <v>10</v>
      </c>
      <c r="U4" s="2"/>
      <c r="V4" s="2" t="s">
        <v>10</v>
      </c>
      <c r="W4" s="2"/>
      <c r="X4" s="2"/>
      <c r="Y4" s="2"/>
      <c r="Z4" s="2"/>
      <c r="AA4" s="2"/>
      <c r="AB4" s="2"/>
      <c r="AC4" s="2"/>
      <c r="AD4" s="2"/>
      <c r="AE4" s="2" t="s">
        <v>10</v>
      </c>
      <c r="AF4" s="2"/>
      <c r="AG4" s="2"/>
      <c r="AH4" s="2"/>
      <c r="AI4" s="2"/>
      <c r="AJ4" s="2"/>
      <c r="AK4" s="2"/>
      <c r="AL4" s="26"/>
    </row>
    <row r="5" spans="1:42" x14ac:dyDescent="0.3">
      <c r="A5" s="23" t="s">
        <v>11</v>
      </c>
      <c r="B5" s="3" t="s">
        <v>12</v>
      </c>
      <c r="C5" s="3">
        <v>201</v>
      </c>
      <c r="D5" s="3"/>
      <c r="E5" s="3" t="s">
        <v>8</v>
      </c>
      <c r="F5" s="3" t="s">
        <v>8</v>
      </c>
      <c r="G5" s="3"/>
      <c r="H5" s="3"/>
      <c r="I5" s="3">
        <v>2300</v>
      </c>
      <c r="J5" s="3">
        <v>1700</v>
      </c>
      <c r="K5" s="3">
        <v>1700</v>
      </c>
      <c r="L5" s="3">
        <v>1800</v>
      </c>
      <c r="M5" s="3">
        <v>2100</v>
      </c>
      <c r="N5" s="3">
        <v>2400</v>
      </c>
      <c r="O5" s="3">
        <v>2800</v>
      </c>
      <c r="P5" s="3">
        <v>3000</v>
      </c>
      <c r="Q5" s="3">
        <v>3700</v>
      </c>
      <c r="R5" s="4">
        <v>2800</v>
      </c>
      <c r="S5" s="4">
        <v>2600</v>
      </c>
      <c r="T5" s="4">
        <v>3200</v>
      </c>
      <c r="U5" s="4">
        <v>4200</v>
      </c>
      <c r="V5" s="4">
        <v>4200</v>
      </c>
      <c r="W5" s="4">
        <v>5100</v>
      </c>
      <c r="X5" s="4">
        <v>5300</v>
      </c>
      <c r="Y5" s="4">
        <v>6300</v>
      </c>
      <c r="Z5" s="4">
        <v>4700</v>
      </c>
      <c r="AA5" s="4">
        <v>6100</v>
      </c>
      <c r="AB5" s="4">
        <v>5700</v>
      </c>
      <c r="AC5" s="4">
        <v>5700</v>
      </c>
      <c r="AD5" s="4"/>
      <c r="AE5" s="4" t="s">
        <v>10</v>
      </c>
      <c r="AF5" s="4"/>
      <c r="AG5" s="4"/>
      <c r="AH5" s="4">
        <v>6800</v>
      </c>
      <c r="AI5" s="4"/>
      <c r="AJ5" s="4">
        <v>7100</v>
      </c>
      <c r="AK5" s="4">
        <v>6</v>
      </c>
      <c r="AL5" s="24"/>
    </row>
    <row r="6" spans="1:42" x14ac:dyDescent="0.3">
      <c r="A6" s="25" t="s">
        <v>11</v>
      </c>
      <c r="B6" s="1" t="s">
        <v>13</v>
      </c>
      <c r="C6" s="1">
        <v>200</v>
      </c>
      <c r="D6" s="1">
        <v>4100</v>
      </c>
      <c r="E6" s="1">
        <v>3800</v>
      </c>
      <c r="F6" s="1">
        <v>4600</v>
      </c>
      <c r="G6" s="1">
        <v>4300</v>
      </c>
      <c r="H6" s="1">
        <v>5200</v>
      </c>
      <c r="I6" s="1">
        <v>6000</v>
      </c>
      <c r="J6" s="1">
        <v>5000</v>
      </c>
      <c r="K6" s="1">
        <v>5400</v>
      </c>
      <c r="L6" s="1">
        <v>5500</v>
      </c>
      <c r="M6" s="1">
        <v>5400</v>
      </c>
      <c r="N6" s="1">
        <v>5800</v>
      </c>
      <c r="O6" s="1">
        <v>6100</v>
      </c>
      <c r="P6" s="1">
        <v>5900</v>
      </c>
      <c r="Q6" s="1">
        <v>5900</v>
      </c>
      <c r="R6" s="2">
        <v>5800</v>
      </c>
      <c r="S6" s="2">
        <v>4900</v>
      </c>
      <c r="T6" s="2">
        <v>5600</v>
      </c>
      <c r="U6" s="2">
        <v>6400</v>
      </c>
      <c r="V6" s="2">
        <v>7100</v>
      </c>
      <c r="W6" s="2">
        <v>8100</v>
      </c>
      <c r="X6" s="2">
        <v>8800</v>
      </c>
      <c r="Y6" s="2">
        <v>9500</v>
      </c>
      <c r="Z6" s="2">
        <v>9900</v>
      </c>
      <c r="AA6" s="2">
        <v>8800</v>
      </c>
      <c r="AB6" s="2">
        <v>9000</v>
      </c>
      <c r="AC6" s="2">
        <v>9100</v>
      </c>
      <c r="AD6" s="2">
        <v>8800</v>
      </c>
      <c r="AE6" s="2">
        <v>11100</v>
      </c>
      <c r="AF6" s="2">
        <v>9000</v>
      </c>
      <c r="AG6" s="2">
        <v>9300</v>
      </c>
      <c r="AH6" s="2">
        <v>10300</v>
      </c>
      <c r="AI6" s="2">
        <v>11000</v>
      </c>
      <c r="AJ6" s="2"/>
      <c r="AK6" s="2">
        <v>6</v>
      </c>
      <c r="AL6" s="26"/>
    </row>
    <row r="7" spans="1:42" x14ac:dyDescent="0.3">
      <c r="A7" s="23"/>
      <c r="B7" s="3"/>
      <c r="C7" s="3"/>
      <c r="D7" s="3"/>
      <c r="E7" s="3"/>
      <c r="F7" s="3"/>
      <c r="G7" s="3"/>
      <c r="H7" s="3"/>
      <c r="I7" s="3" t="s">
        <v>10</v>
      </c>
      <c r="J7" s="3" t="s">
        <v>10</v>
      </c>
      <c r="K7" s="3" t="s">
        <v>10</v>
      </c>
      <c r="L7" s="3"/>
      <c r="M7" s="3"/>
      <c r="N7" s="3"/>
      <c r="O7" s="3"/>
      <c r="P7" s="3"/>
      <c r="Q7" s="3"/>
      <c r="R7" s="4"/>
      <c r="S7" s="4" t="s">
        <v>8</v>
      </c>
      <c r="T7" s="4" t="s">
        <v>10</v>
      </c>
      <c r="U7" s="4" t="s">
        <v>8</v>
      </c>
      <c r="V7" s="4" t="s">
        <v>10</v>
      </c>
      <c r="W7" s="4"/>
      <c r="X7" s="4"/>
      <c r="Y7" s="4"/>
      <c r="Z7" s="4"/>
      <c r="AA7" s="4"/>
      <c r="AB7" s="4"/>
      <c r="AC7" s="4"/>
      <c r="AD7" s="4"/>
      <c r="AE7" s="4" t="s">
        <v>10</v>
      </c>
      <c r="AF7" s="4"/>
      <c r="AG7" s="4"/>
      <c r="AH7" s="4"/>
      <c r="AI7" s="4"/>
      <c r="AJ7" s="4"/>
      <c r="AK7" s="4"/>
      <c r="AL7" s="24"/>
    </row>
    <row r="8" spans="1:42" x14ac:dyDescent="0.3">
      <c r="A8" s="23" t="s">
        <v>16</v>
      </c>
      <c r="B8" s="3" t="s">
        <v>17</v>
      </c>
      <c r="C8" s="3">
        <v>204</v>
      </c>
      <c r="D8" s="3"/>
      <c r="E8" s="3" t="s">
        <v>8</v>
      </c>
      <c r="F8" s="3" t="s">
        <v>8</v>
      </c>
      <c r="G8" s="3"/>
      <c r="H8" s="3"/>
      <c r="I8" s="3">
        <v>10500</v>
      </c>
      <c r="J8" s="3">
        <v>11400</v>
      </c>
      <c r="K8" s="3">
        <v>11100</v>
      </c>
      <c r="L8" s="3">
        <v>12600</v>
      </c>
      <c r="M8" s="3">
        <v>12000</v>
      </c>
      <c r="N8" s="3">
        <v>13700</v>
      </c>
      <c r="O8" s="3">
        <v>13300</v>
      </c>
      <c r="P8" s="3">
        <v>14700</v>
      </c>
      <c r="Q8" s="3">
        <v>12800</v>
      </c>
      <c r="R8" s="4">
        <v>15100</v>
      </c>
      <c r="S8" s="4">
        <v>15700</v>
      </c>
      <c r="T8" s="4">
        <v>17800</v>
      </c>
      <c r="U8" s="4">
        <v>19100</v>
      </c>
      <c r="V8" s="4">
        <v>17700</v>
      </c>
      <c r="W8" s="4">
        <v>19800</v>
      </c>
      <c r="X8" s="4"/>
      <c r="Y8" s="4">
        <v>18900</v>
      </c>
      <c r="Z8" s="4">
        <v>21200</v>
      </c>
      <c r="AA8" s="4">
        <v>18100</v>
      </c>
      <c r="AB8" s="4">
        <v>19500</v>
      </c>
      <c r="AC8" s="4">
        <v>21400</v>
      </c>
      <c r="AD8" s="4">
        <v>21800</v>
      </c>
      <c r="AE8" s="4">
        <v>21700</v>
      </c>
      <c r="AF8" s="4">
        <v>23400</v>
      </c>
      <c r="AG8" s="4">
        <v>19900</v>
      </c>
      <c r="AH8" s="4">
        <v>21900</v>
      </c>
      <c r="AI8" s="4">
        <v>24100</v>
      </c>
      <c r="AJ8" s="4">
        <v>22100</v>
      </c>
      <c r="AK8" s="4">
        <v>10</v>
      </c>
      <c r="AL8" s="24"/>
    </row>
    <row r="9" spans="1:42" x14ac:dyDescent="0.3">
      <c r="A9" s="25" t="s">
        <v>16</v>
      </c>
      <c r="B9" s="1" t="s">
        <v>18</v>
      </c>
      <c r="C9" s="1">
        <v>207</v>
      </c>
      <c r="D9" s="1"/>
      <c r="E9" s="1">
        <v>5000</v>
      </c>
      <c r="F9" s="1">
        <v>5800</v>
      </c>
      <c r="G9" s="1">
        <v>6800</v>
      </c>
      <c r="H9" s="1">
        <v>8900</v>
      </c>
      <c r="I9" s="1">
        <v>8500</v>
      </c>
      <c r="J9" s="1">
        <v>8600</v>
      </c>
      <c r="K9" s="1">
        <v>9100</v>
      </c>
      <c r="L9" s="1">
        <v>10700</v>
      </c>
      <c r="M9" s="1">
        <v>10100</v>
      </c>
      <c r="N9" s="1">
        <v>11400</v>
      </c>
      <c r="O9" s="1">
        <v>11000</v>
      </c>
      <c r="P9" s="1">
        <v>11600</v>
      </c>
      <c r="Q9" s="1">
        <v>12000</v>
      </c>
      <c r="R9" s="2">
        <v>13900</v>
      </c>
      <c r="S9" s="2">
        <v>14200</v>
      </c>
      <c r="T9" s="2">
        <v>16000</v>
      </c>
      <c r="U9" s="2">
        <v>17400</v>
      </c>
      <c r="V9" s="2">
        <v>18000</v>
      </c>
      <c r="W9" s="2">
        <v>20000</v>
      </c>
      <c r="X9" s="2"/>
      <c r="Y9" s="2">
        <v>22600</v>
      </c>
      <c r="Z9" s="2">
        <v>22900</v>
      </c>
      <c r="AA9" s="2">
        <v>20100</v>
      </c>
      <c r="AB9" s="2">
        <v>19900</v>
      </c>
      <c r="AC9" s="2">
        <v>22700</v>
      </c>
      <c r="AD9" s="2"/>
      <c r="AE9" s="2" t="s">
        <v>10</v>
      </c>
      <c r="AF9" s="2"/>
      <c r="AG9" s="2"/>
      <c r="AH9" s="2"/>
      <c r="AI9" s="2"/>
      <c r="AJ9" s="2"/>
      <c r="AK9" s="2">
        <v>10</v>
      </c>
      <c r="AL9" s="26"/>
    </row>
    <row r="10" spans="1:42" x14ac:dyDescent="0.3">
      <c r="A10" s="23" t="s">
        <v>16</v>
      </c>
      <c r="B10" s="3" t="s">
        <v>19</v>
      </c>
      <c r="C10" s="57">
        <v>10</v>
      </c>
      <c r="D10" s="3"/>
      <c r="E10" s="3"/>
      <c r="F10" s="3"/>
      <c r="G10" s="3"/>
      <c r="H10" s="3"/>
      <c r="I10" s="3">
        <v>7000</v>
      </c>
      <c r="J10" s="3">
        <v>7400</v>
      </c>
      <c r="K10" s="3">
        <v>8300</v>
      </c>
      <c r="L10" s="3">
        <v>8500</v>
      </c>
      <c r="M10" s="3">
        <v>10400</v>
      </c>
      <c r="N10" s="3">
        <v>10900</v>
      </c>
      <c r="O10" s="3">
        <v>12200</v>
      </c>
      <c r="P10" s="3">
        <v>13400</v>
      </c>
      <c r="Q10" s="3">
        <v>14900</v>
      </c>
      <c r="R10" s="4">
        <v>16300</v>
      </c>
      <c r="S10" s="4">
        <v>15700</v>
      </c>
      <c r="T10" s="4">
        <v>17200</v>
      </c>
      <c r="U10" s="4">
        <v>18000</v>
      </c>
      <c r="V10" s="4">
        <v>19000</v>
      </c>
      <c r="W10" s="4" t="s">
        <v>9</v>
      </c>
      <c r="X10" s="4" t="s">
        <v>9</v>
      </c>
      <c r="Y10" s="4" t="s">
        <v>9</v>
      </c>
      <c r="Z10" s="4" t="s">
        <v>9</v>
      </c>
      <c r="AA10" s="4">
        <v>28300</v>
      </c>
      <c r="AB10" s="4">
        <v>26600</v>
      </c>
      <c r="AC10" s="4">
        <v>26100</v>
      </c>
      <c r="AD10" s="4">
        <v>25800</v>
      </c>
      <c r="AE10" s="4">
        <v>27200</v>
      </c>
      <c r="AF10" s="4">
        <v>29100</v>
      </c>
      <c r="AG10" s="4">
        <v>38400</v>
      </c>
      <c r="AH10" s="4">
        <v>41100</v>
      </c>
      <c r="AI10" s="4">
        <v>43600</v>
      </c>
      <c r="AJ10" s="4">
        <v>44800</v>
      </c>
      <c r="AK10" s="4"/>
      <c r="AL10" s="24"/>
    </row>
    <row r="11" spans="1:42" x14ac:dyDescent="0.3">
      <c r="A11" s="25" t="s">
        <v>16</v>
      </c>
      <c r="B11" s="1" t="s">
        <v>20</v>
      </c>
      <c r="C11" s="56">
        <v>53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"/>
      <c r="S11" s="2"/>
      <c r="T11" s="2"/>
      <c r="U11" s="2">
        <v>10100</v>
      </c>
      <c r="V11" s="2">
        <v>11300</v>
      </c>
      <c r="W11" s="2">
        <v>14500</v>
      </c>
      <c r="X11" s="2">
        <v>12500</v>
      </c>
      <c r="Y11" s="2">
        <v>11700</v>
      </c>
      <c r="Z11" s="2" t="s">
        <v>9</v>
      </c>
      <c r="AA11" s="2">
        <v>12300</v>
      </c>
      <c r="AB11" s="2">
        <v>20800</v>
      </c>
      <c r="AC11" s="2">
        <v>25700</v>
      </c>
      <c r="AD11" s="2">
        <v>26200</v>
      </c>
      <c r="AE11" s="2">
        <v>26000</v>
      </c>
      <c r="AF11" s="2">
        <v>26900</v>
      </c>
      <c r="AG11" s="2">
        <v>28400</v>
      </c>
      <c r="AH11" s="2">
        <v>25600</v>
      </c>
      <c r="AI11" s="2">
        <v>24300</v>
      </c>
      <c r="AJ11" s="2">
        <v>24600</v>
      </c>
      <c r="AK11" s="2"/>
      <c r="AL11" s="26"/>
    </row>
    <row r="12" spans="1:42" x14ac:dyDescent="0.3">
      <c r="A12" s="23" t="s">
        <v>16</v>
      </c>
      <c r="B12" s="3" t="s">
        <v>21</v>
      </c>
      <c r="C12" s="3">
        <v>205</v>
      </c>
      <c r="D12" s="3"/>
      <c r="E12" s="3" t="s">
        <v>8</v>
      </c>
      <c r="F12" s="3" t="s">
        <v>8</v>
      </c>
      <c r="G12" s="3"/>
      <c r="H12" s="3"/>
      <c r="I12" s="3">
        <v>4600</v>
      </c>
      <c r="J12" s="3">
        <v>3800</v>
      </c>
      <c r="K12" s="3">
        <v>4900</v>
      </c>
      <c r="L12" s="3">
        <v>4600</v>
      </c>
      <c r="M12" s="3">
        <v>4700</v>
      </c>
      <c r="N12" s="3">
        <v>3400</v>
      </c>
      <c r="O12" s="3">
        <v>4000</v>
      </c>
      <c r="P12" s="3">
        <v>4700</v>
      </c>
      <c r="Q12" s="3">
        <v>5200</v>
      </c>
      <c r="R12" s="4">
        <v>5500</v>
      </c>
      <c r="S12" s="4">
        <v>5800</v>
      </c>
      <c r="T12" s="4">
        <v>6500</v>
      </c>
      <c r="U12" s="4">
        <v>9800</v>
      </c>
      <c r="V12" s="4" t="s">
        <v>9</v>
      </c>
      <c r="W12" s="4">
        <v>14700</v>
      </c>
      <c r="X12" s="4">
        <v>13100</v>
      </c>
      <c r="Y12" s="4">
        <v>12600</v>
      </c>
      <c r="Z12" s="4">
        <v>9400</v>
      </c>
      <c r="AA12" s="4">
        <v>5800</v>
      </c>
      <c r="AB12" s="4">
        <v>3600</v>
      </c>
      <c r="AC12" s="4">
        <v>2600</v>
      </c>
      <c r="AD12" s="4"/>
      <c r="AE12" s="4" t="s">
        <v>10</v>
      </c>
      <c r="AF12" s="4" t="s">
        <v>10</v>
      </c>
      <c r="AG12" s="4">
        <v>7500</v>
      </c>
      <c r="AH12" s="4"/>
      <c r="AI12" s="4">
        <v>8500</v>
      </c>
      <c r="AJ12" s="4"/>
      <c r="AK12" s="4">
        <v>53</v>
      </c>
      <c r="AL12" s="24"/>
    </row>
    <row r="13" spans="1:42" x14ac:dyDescent="0.3">
      <c r="A13" s="25" t="s">
        <v>16</v>
      </c>
      <c r="B13" s="1" t="s">
        <v>22</v>
      </c>
      <c r="C13" s="1">
        <v>206</v>
      </c>
      <c r="D13" s="1"/>
      <c r="E13" s="1" t="s">
        <v>8</v>
      </c>
      <c r="F13" s="1" t="s">
        <v>8</v>
      </c>
      <c r="G13" s="1"/>
      <c r="H13" s="1"/>
      <c r="I13" s="1">
        <v>650</v>
      </c>
      <c r="J13" s="1">
        <v>500</v>
      </c>
      <c r="K13" s="1">
        <v>550</v>
      </c>
      <c r="L13" s="1">
        <v>900</v>
      </c>
      <c r="M13" s="1">
        <v>800</v>
      </c>
      <c r="N13" s="1">
        <v>850</v>
      </c>
      <c r="O13" s="1">
        <v>700</v>
      </c>
      <c r="P13" s="1">
        <v>1000</v>
      </c>
      <c r="Q13" s="1">
        <v>900</v>
      </c>
      <c r="R13" s="2">
        <v>1000</v>
      </c>
      <c r="S13" s="2">
        <v>1000</v>
      </c>
      <c r="T13" s="2" t="s">
        <v>23</v>
      </c>
      <c r="U13" s="2">
        <v>800</v>
      </c>
      <c r="V13" s="2">
        <v>2000</v>
      </c>
      <c r="W13" s="2">
        <v>2100</v>
      </c>
      <c r="X13" s="2">
        <v>1600</v>
      </c>
      <c r="Y13" s="2">
        <v>2800</v>
      </c>
      <c r="Z13" s="2">
        <v>2400</v>
      </c>
      <c r="AA13" s="2">
        <v>2000</v>
      </c>
      <c r="AB13" s="2">
        <v>1400</v>
      </c>
      <c r="AC13" s="2">
        <v>1500</v>
      </c>
      <c r="AD13" s="2"/>
      <c r="AE13" s="2" t="s">
        <v>10</v>
      </c>
      <c r="AF13" s="2" t="s">
        <v>10</v>
      </c>
      <c r="AG13" s="2"/>
      <c r="AH13" s="2"/>
      <c r="AI13" s="2"/>
      <c r="AJ13" s="2"/>
      <c r="AK13" s="2">
        <v>53</v>
      </c>
      <c r="AL13" s="26"/>
    </row>
    <row r="14" spans="1:42" x14ac:dyDescent="0.3">
      <c r="A14" s="2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4"/>
      <c r="S14" s="4" t="s">
        <v>8</v>
      </c>
      <c r="T14" s="4" t="s">
        <v>10</v>
      </c>
      <c r="U14" s="4" t="s">
        <v>8</v>
      </c>
      <c r="V14" s="4" t="s">
        <v>10</v>
      </c>
      <c r="W14" s="4"/>
      <c r="X14" s="4"/>
      <c r="Y14" s="4"/>
      <c r="Z14" s="4"/>
      <c r="AA14" s="4"/>
      <c r="AB14" s="4"/>
      <c r="AC14" s="4"/>
      <c r="AD14" s="4"/>
      <c r="AE14" s="4" t="s">
        <v>10</v>
      </c>
      <c r="AF14" s="4" t="s">
        <v>10</v>
      </c>
      <c r="AG14" s="4"/>
      <c r="AH14" s="4"/>
      <c r="AI14" s="4"/>
      <c r="AJ14" s="4"/>
      <c r="AK14" s="4"/>
      <c r="AL14" s="24"/>
    </row>
    <row r="15" spans="1:42" x14ac:dyDescent="0.3">
      <c r="A15" s="25" t="s">
        <v>24</v>
      </c>
      <c r="B15" s="1" t="s">
        <v>25</v>
      </c>
      <c r="C15" s="1">
        <v>496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4500</v>
      </c>
      <c r="Q15" s="1">
        <v>3600</v>
      </c>
      <c r="R15" s="2">
        <v>4000</v>
      </c>
      <c r="S15" s="2">
        <v>4000</v>
      </c>
      <c r="T15" s="2">
        <v>5900</v>
      </c>
      <c r="U15" s="2">
        <v>4300</v>
      </c>
      <c r="V15" s="2">
        <v>5000</v>
      </c>
      <c r="W15" s="2">
        <v>6200</v>
      </c>
      <c r="X15" s="2">
        <v>6500</v>
      </c>
      <c r="Y15" s="2">
        <v>6400</v>
      </c>
      <c r="Z15" s="2">
        <v>5300</v>
      </c>
      <c r="AA15" s="2">
        <v>4700</v>
      </c>
      <c r="AB15" s="2">
        <v>4000</v>
      </c>
      <c r="AC15" s="2"/>
      <c r="AD15" s="2"/>
      <c r="AE15" s="2" t="s">
        <v>10</v>
      </c>
      <c r="AF15" s="2" t="s">
        <v>10</v>
      </c>
      <c r="AG15" s="2"/>
      <c r="AH15" s="2"/>
      <c r="AI15" s="2"/>
      <c r="AJ15" s="2"/>
      <c r="AK15" s="2">
        <v>42</v>
      </c>
      <c r="AL15" s="26"/>
    </row>
    <row r="16" spans="1:42" x14ac:dyDescent="0.3">
      <c r="A16" s="2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4"/>
      <c r="S16" s="4" t="s">
        <v>8</v>
      </c>
      <c r="T16" s="4" t="s">
        <v>10</v>
      </c>
      <c r="U16" s="4" t="s">
        <v>8</v>
      </c>
      <c r="V16" s="4" t="s">
        <v>10</v>
      </c>
      <c r="W16" s="4"/>
      <c r="X16" s="4"/>
      <c r="Y16" s="4"/>
      <c r="Z16" s="4"/>
      <c r="AA16" s="4"/>
      <c r="AB16" s="4"/>
      <c r="AC16" s="4"/>
      <c r="AD16" s="4"/>
      <c r="AE16" s="4" t="s">
        <v>10</v>
      </c>
      <c r="AF16" s="4" t="s">
        <v>10</v>
      </c>
      <c r="AG16" s="4"/>
      <c r="AH16" s="4"/>
      <c r="AI16" s="4"/>
      <c r="AJ16" s="4"/>
      <c r="AK16" s="4"/>
      <c r="AL16" s="24"/>
    </row>
    <row r="17" spans="1:42" x14ac:dyDescent="0.3">
      <c r="A17" s="25" t="s">
        <v>26</v>
      </c>
      <c r="B17" s="1" t="s">
        <v>17</v>
      </c>
      <c r="C17" s="1">
        <v>461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1600</v>
      </c>
      <c r="Q17" s="1">
        <v>1300</v>
      </c>
      <c r="R17" s="2">
        <v>1500</v>
      </c>
      <c r="S17" s="2">
        <v>1600</v>
      </c>
      <c r="T17" s="2" t="s">
        <v>23</v>
      </c>
      <c r="U17" s="2">
        <v>1500</v>
      </c>
      <c r="V17" s="2">
        <v>1600</v>
      </c>
      <c r="W17" s="2">
        <v>1700</v>
      </c>
      <c r="X17" s="2"/>
      <c r="Y17" s="2">
        <v>900</v>
      </c>
      <c r="Z17" s="2">
        <v>700</v>
      </c>
      <c r="AA17" s="2">
        <v>1400</v>
      </c>
      <c r="AB17" s="2">
        <v>1300</v>
      </c>
      <c r="AC17" s="2">
        <v>1200</v>
      </c>
      <c r="AD17" s="2"/>
      <c r="AE17" s="2" t="s">
        <v>10</v>
      </c>
      <c r="AF17" s="2" t="s">
        <v>10</v>
      </c>
      <c r="AG17" s="2"/>
      <c r="AH17" s="2"/>
      <c r="AI17" s="2"/>
      <c r="AJ17" s="2"/>
      <c r="AK17" s="2">
        <v>25</v>
      </c>
      <c r="AL17" s="26"/>
    </row>
    <row r="18" spans="1:42" x14ac:dyDescent="0.3">
      <c r="A18" s="2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 t="s">
        <v>8</v>
      </c>
      <c r="T18" s="4" t="s">
        <v>10</v>
      </c>
      <c r="U18" s="4" t="s">
        <v>8</v>
      </c>
      <c r="V18" s="4" t="s">
        <v>10</v>
      </c>
      <c r="W18" s="4"/>
      <c r="X18" s="4"/>
      <c r="Y18" s="4"/>
      <c r="Z18" s="4"/>
      <c r="AA18" s="4"/>
      <c r="AB18" s="4"/>
      <c r="AC18" s="4"/>
      <c r="AD18" s="4"/>
      <c r="AE18" s="4" t="s">
        <v>10</v>
      </c>
      <c r="AF18" s="4" t="s">
        <v>10</v>
      </c>
      <c r="AG18" s="4"/>
      <c r="AH18" s="4"/>
      <c r="AI18" s="4"/>
      <c r="AJ18" s="4"/>
      <c r="AK18" s="4"/>
      <c r="AL18" s="24"/>
    </row>
    <row r="19" spans="1:42" x14ac:dyDescent="0.3">
      <c r="A19" s="25" t="s">
        <v>27</v>
      </c>
      <c r="B19" s="1" t="s">
        <v>28</v>
      </c>
      <c r="C19" s="1">
        <v>504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4600</v>
      </c>
      <c r="Q19" s="1">
        <v>4800</v>
      </c>
      <c r="R19" s="2">
        <v>4900</v>
      </c>
      <c r="S19" s="2">
        <v>3500</v>
      </c>
      <c r="T19" s="2" t="s">
        <v>23</v>
      </c>
      <c r="U19" s="2">
        <v>5200</v>
      </c>
      <c r="V19" s="2">
        <v>5100</v>
      </c>
      <c r="W19" s="2">
        <v>5800</v>
      </c>
      <c r="X19" s="2">
        <v>5300</v>
      </c>
      <c r="Y19" s="2">
        <v>6400</v>
      </c>
      <c r="Z19" s="2">
        <v>4900</v>
      </c>
      <c r="AA19" s="2">
        <v>4100</v>
      </c>
      <c r="AB19" s="2">
        <v>3500</v>
      </c>
      <c r="AC19" s="2">
        <v>3400</v>
      </c>
      <c r="AD19" s="2"/>
      <c r="AE19" s="2" t="s">
        <v>10</v>
      </c>
      <c r="AF19" s="2" t="s">
        <v>10</v>
      </c>
      <c r="AG19" s="2"/>
      <c r="AH19" s="2"/>
      <c r="AI19" s="2"/>
      <c r="AJ19" s="2"/>
      <c r="AK19" s="2">
        <v>20</v>
      </c>
      <c r="AL19" s="26"/>
    </row>
    <row r="20" spans="1:42" x14ac:dyDescent="0.3">
      <c r="A20" s="2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4"/>
      <c r="S20" s="4" t="s">
        <v>8</v>
      </c>
      <c r="T20" s="4" t="s">
        <v>10</v>
      </c>
      <c r="U20" s="4" t="s">
        <v>8</v>
      </c>
      <c r="V20" s="4" t="s">
        <v>10</v>
      </c>
      <c r="W20" s="4"/>
      <c r="X20" s="4"/>
      <c r="Y20" s="4"/>
      <c r="Z20" s="4"/>
      <c r="AA20" s="4"/>
      <c r="AB20" s="4"/>
      <c r="AC20" s="4"/>
      <c r="AD20" s="4"/>
      <c r="AE20" s="4" t="s">
        <v>10</v>
      </c>
      <c r="AF20" s="4" t="s">
        <v>10</v>
      </c>
      <c r="AG20" s="4"/>
      <c r="AH20" s="4"/>
      <c r="AI20" s="4"/>
      <c r="AJ20" s="4"/>
      <c r="AK20" s="4"/>
      <c r="AL20" s="24"/>
    </row>
    <row r="21" spans="1:42" x14ac:dyDescent="0.3">
      <c r="A21" s="25" t="s">
        <v>29</v>
      </c>
      <c r="B21" s="1" t="s">
        <v>30</v>
      </c>
      <c r="C21" s="1">
        <v>509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2800</v>
      </c>
      <c r="Q21" s="1">
        <v>2700</v>
      </c>
      <c r="R21" s="2">
        <v>2900</v>
      </c>
      <c r="S21" s="2">
        <v>2500</v>
      </c>
      <c r="T21" s="2">
        <v>2800</v>
      </c>
      <c r="U21" s="2">
        <v>3300</v>
      </c>
      <c r="V21" s="2">
        <v>3100</v>
      </c>
      <c r="W21" s="2">
        <v>3300</v>
      </c>
      <c r="X21" s="2">
        <v>3200</v>
      </c>
      <c r="Y21" s="2">
        <v>3100</v>
      </c>
      <c r="Z21" s="2">
        <v>3200</v>
      </c>
      <c r="AA21" s="2">
        <v>2600</v>
      </c>
      <c r="AB21" s="2">
        <v>2300</v>
      </c>
      <c r="AC21" s="2"/>
      <c r="AD21" s="2"/>
      <c r="AE21" s="2" t="s">
        <v>10</v>
      </c>
      <c r="AF21" s="2" t="s">
        <v>10</v>
      </c>
      <c r="AG21" s="2"/>
      <c r="AH21" s="2"/>
      <c r="AI21" s="2"/>
      <c r="AJ21" s="2"/>
      <c r="AK21" s="2">
        <v>49</v>
      </c>
      <c r="AL21" s="26"/>
    </row>
    <row r="22" spans="1:42" x14ac:dyDescent="0.3">
      <c r="A22" s="2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4"/>
      <c r="S22" s="4" t="s">
        <v>8</v>
      </c>
      <c r="T22" s="4" t="s">
        <v>10</v>
      </c>
      <c r="U22" s="4" t="s">
        <v>8</v>
      </c>
      <c r="V22" s="4" t="s">
        <v>10</v>
      </c>
      <c r="W22" s="4"/>
      <c r="X22" s="4"/>
      <c r="Y22" s="4"/>
      <c r="Z22" s="4"/>
      <c r="AA22" s="4"/>
      <c r="AB22" s="4"/>
      <c r="AC22" s="4"/>
      <c r="AD22" s="4"/>
      <c r="AE22" s="4" t="s">
        <v>10</v>
      </c>
      <c r="AF22" s="4" t="s">
        <v>10</v>
      </c>
      <c r="AG22" s="4"/>
      <c r="AH22" s="4"/>
      <c r="AI22" s="4"/>
      <c r="AJ22" s="4"/>
      <c r="AK22" s="4"/>
      <c r="AL22" s="24"/>
    </row>
    <row r="23" spans="1:42" s="11" customFormat="1" x14ac:dyDescent="0.3">
      <c r="A23" s="71" t="s">
        <v>31</v>
      </c>
      <c r="B23" s="72" t="s">
        <v>32</v>
      </c>
      <c r="C23" s="72">
        <v>216</v>
      </c>
      <c r="D23" s="72"/>
      <c r="E23" s="72" t="s">
        <v>8</v>
      </c>
      <c r="F23" s="72" t="s">
        <v>8</v>
      </c>
      <c r="G23" s="72"/>
      <c r="H23" s="72"/>
      <c r="I23" s="72"/>
      <c r="J23" s="72">
        <v>2500</v>
      </c>
      <c r="K23" s="72">
        <v>4400</v>
      </c>
      <c r="L23" s="72">
        <v>4200</v>
      </c>
      <c r="M23" s="72">
        <v>4200</v>
      </c>
      <c r="N23" s="72">
        <v>3600</v>
      </c>
      <c r="O23" s="72">
        <v>4400</v>
      </c>
      <c r="P23" s="72">
        <v>6400</v>
      </c>
      <c r="Q23" s="72">
        <v>5700</v>
      </c>
      <c r="R23" s="73">
        <v>6800</v>
      </c>
      <c r="S23" s="73">
        <v>6200</v>
      </c>
      <c r="T23" s="73">
        <v>5700</v>
      </c>
      <c r="U23" s="73">
        <v>6000</v>
      </c>
      <c r="V23" s="73">
        <v>7600</v>
      </c>
      <c r="W23" s="73">
        <v>7400</v>
      </c>
      <c r="X23" s="73">
        <v>9200</v>
      </c>
      <c r="Y23" s="73">
        <v>5900</v>
      </c>
      <c r="Z23" s="73">
        <v>10900</v>
      </c>
      <c r="AA23" s="73">
        <v>9100</v>
      </c>
      <c r="AB23" s="73">
        <v>10400</v>
      </c>
      <c r="AC23" s="73">
        <v>10000</v>
      </c>
      <c r="AD23" s="73">
        <v>8200</v>
      </c>
      <c r="AE23" s="73" t="s">
        <v>10</v>
      </c>
      <c r="AF23" s="73">
        <v>8400</v>
      </c>
      <c r="AG23" s="73"/>
      <c r="AH23" s="73">
        <v>8200</v>
      </c>
      <c r="AI23" s="73"/>
      <c r="AJ23" s="73">
        <v>11500</v>
      </c>
      <c r="AK23" s="73">
        <v>36</v>
      </c>
      <c r="AL23" s="74"/>
      <c r="AM23"/>
      <c r="AN23"/>
      <c r="AO23"/>
      <c r="AP23" s="8"/>
    </row>
    <row r="24" spans="1:42" x14ac:dyDescent="0.3">
      <c r="A24" s="23"/>
      <c r="B24" s="3"/>
      <c r="C24" s="3"/>
      <c r="D24" s="3"/>
      <c r="E24" s="3"/>
      <c r="F24" s="3"/>
      <c r="G24" s="3"/>
      <c r="H24" s="3"/>
      <c r="I24" s="3" t="s">
        <v>10</v>
      </c>
      <c r="J24" s="3" t="s">
        <v>10</v>
      </c>
      <c r="K24" s="3" t="s">
        <v>10</v>
      </c>
      <c r="L24" s="3"/>
      <c r="M24" s="3"/>
      <c r="N24" s="3"/>
      <c r="O24" s="3"/>
      <c r="P24" s="3"/>
      <c r="Q24" s="3"/>
      <c r="R24" s="4"/>
      <c r="S24" s="4" t="s">
        <v>8</v>
      </c>
      <c r="T24" s="4" t="s">
        <v>10</v>
      </c>
      <c r="U24" s="4" t="s">
        <v>8</v>
      </c>
      <c r="V24" s="4" t="s">
        <v>10</v>
      </c>
      <c r="W24" s="4"/>
      <c r="X24" s="4"/>
      <c r="Y24" s="4"/>
      <c r="Z24" s="4"/>
      <c r="AA24" s="4"/>
      <c r="AB24" s="4"/>
      <c r="AC24" s="4"/>
      <c r="AD24" s="4"/>
      <c r="AE24" s="4" t="s">
        <v>10</v>
      </c>
      <c r="AF24" s="4" t="s">
        <v>10</v>
      </c>
      <c r="AG24" s="4"/>
      <c r="AH24" s="4"/>
      <c r="AI24" s="4"/>
      <c r="AJ24" s="4"/>
      <c r="AK24" s="4"/>
      <c r="AL24" s="24"/>
    </row>
    <row r="25" spans="1:42" x14ac:dyDescent="0.3">
      <c r="A25" s="25" t="s">
        <v>417</v>
      </c>
      <c r="B25" s="1" t="s">
        <v>33</v>
      </c>
      <c r="C25" s="1">
        <v>218</v>
      </c>
      <c r="D25" s="1"/>
      <c r="E25" s="1">
        <v>23300</v>
      </c>
      <c r="F25" s="1">
        <v>26000</v>
      </c>
      <c r="G25" s="1">
        <v>27900</v>
      </c>
      <c r="H25" s="1">
        <v>31600</v>
      </c>
      <c r="I25" s="1">
        <v>29800</v>
      </c>
      <c r="J25" s="1">
        <v>30700</v>
      </c>
      <c r="K25" s="1">
        <v>28600</v>
      </c>
      <c r="L25" s="1">
        <v>24800</v>
      </c>
      <c r="M25" s="1">
        <v>29100</v>
      </c>
      <c r="N25" s="1">
        <v>30600</v>
      </c>
      <c r="O25" s="1">
        <v>31400</v>
      </c>
      <c r="P25" s="1">
        <v>33100</v>
      </c>
      <c r="Q25" s="1">
        <v>27500</v>
      </c>
      <c r="R25" s="2">
        <v>31300</v>
      </c>
      <c r="S25" s="2">
        <v>31800</v>
      </c>
      <c r="T25" s="2">
        <v>32300</v>
      </c>
      <c r="U25" s="2">
        <v>34000</v>
      </c>
      <c r="V25" s="2">
        <v>31000</v>
      </c>
      <c r="W25" s="2">
        <v>35700</v>
      </c>
      <c r="X25" s="2">
        <v>37800</v>
      </c>
      <c r="Y25" s="2">
        <v>33400</v>
      </c>
      <c r="Z25" s="2">
        <v>34000</v>
      </c>
      <c r="AA25" s="2">
        <v>29500</v>
      </c>
      <c r="AB25" s="2">
        <v>28900</v>
      </c>
      <c r="AC25" s="2"/>
      <c r="AD25" s="2"/>
      <c r="AE25" s="2" t="s">
        <v>10</v>
      </c>
      <c r="AF25" s="2" t="s">
        <v>10</v>
      </c>
      <c r="AG25" s="2"/>
      <c r="AH25" s="2"/>
      <c r="AI25" s="2"/>
      <c r="AJ25" s="2"/>
      <c r="AK25" s="2">
        <v>64</v>
      </c>
      <c r="AL25" s="26"/>
    </row>
    <row r="26" spans="1:42" x14ac:dyDescent="0.3">
      <c r="A26" s="25" t="s">
        <v>417</v>
      </c>
      <c r="B26" s="1" t="s">
        <v>449</v>
      </c>
      <c r="C26" s="1">
        <v>104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>
        <v>28600</v>
      </c>
      <c r="AI26" s="2">
        <v>29900</v>
      </c>
      <c r="AJ26" s="2"/>
      <c r="AK26" s="2"/>
      <c r="AL26" s="26"/>
    </row>
    <row r="27" spans="1:42" ht="13.2" customHeight="1" x14ac:dyDescent="0.3">
      <c r="A27" s="23" t="s">
        <v>417</v>
      </c>
      <c r="B27" s="3" t="s">
        <v>34</v>
      </c>
      <c r="C27" s="3">
        <v>219</v>
      </c>
      <c r="D27" s="3"/>
      <c r="E27" s="3">
        <v>19200</v>
      </c>
      <c r="F27" s="3">
        <v>21700</v>
      </c>
      <c r="G27" s="3">
        <v>21700</v>
      </c>
      <c r="H27" s="3">
        <v>21300</v>
      </c>
      <c r="I27" s="3">
        <v>24400</v>
      </c>
      <c r="J27" s="3">
        <v>24500</v>
      </c>
      <c r="K27" s="3">
        <v>24300</v>
      </c>
      <c r="L27" s="3">
        <v>25700</v>
      </c>
      <c r="M27" s="3">
        <v>24500</v>
      </c>
      <c r="N27" s="3">
        <v>24200</v>
      </c>
      <c r="O27" s="3">
        <v>23500</v>
      </c>
      <c r="P27" s="3">
        <v>24200</v>
      </c>
      <c r="Q27" s="3">
        <v>24600</v>
      </c>
      <c r="R27" s="4">
        <v>26800</v>
      </c>
      <c r="S27" s="4">
        <v>26000</v>
      </c>
      <c r="T27" s="4">
        <v>24900</v>
      </c>
      <c r="U27" s="4">
        <v>27800</v>
      </c>
      <c r="V27" s="4">
        <v>25700</v>
      </c>
      <c r="W27" s="4">
        <v>27300</v>
      </c>
      <c r="X27" s="4">
        <v>28700</v>
      </c>
      <c r="Y27" s="4">
        <v>28500</v>
      </c>
      <c r="Z27" s="4">
        <v>27700</v>
      </c>
      <c r="AA27" s="4">
        <v>24800</v>
      </c>
      <c r="AB27" s="4">
        <v>23500</v>
      </c>
      <c r="AC27" s="4"/>
      <c r="AD27" s="4"/>
      <c r="AE27" s="4" t="s">
        <v>10</v>
      </c>
      <c r="AF27" s="4" t="s">
        <v>10</v>
      </c>
      <c r="AG27" s="4"/>
      <c r="AH27" s="4"/>
      <c r="AI27" s="4"/>
      <c r="AJ27" s="4"/>
      <c r="AK27" s="4">
        <v>64</v>
      </c>
      <c r="AL27" s="24"/>
    </row>
    <row r="28" spans="1:42" hidden="1" x14ac:dyDescent="0.3">
      <c r="A28" s="23" t="s">
        <v>417</v>
      </c>
      <c r="B28" s="3" t="s">
        <v>35</v>
      </c>
      <c r="C28" s="3">
        <v>4</v>
      </c>
      <c r="D28" s="3"/>
      <c r="E28" s="3"/>
      <c r="F28" s="3"/>
      <c r="G28" s="3"/>
      <c r="H28" s="3"/>
      <c r="I28" s="3" t="s">
        <v>10</v>
      </c>
      <c r="J28" s="3" t="s">
        <v>10</v>
      </c>
      <c r="K28" s="3">
        <v>15300</v>
      </c>
      <c r="L28" s="3">
        <v>14400</v>
      </c>
      <c r="M28" s="3">
        <v>17600</v>
      </c>
      <c r="N28" s="3">
        <v>16500</v>
      </c>
      <c r="O28" s="3">
        <v>16200</v>
      </c>
      <c r="P28" s="3">
        <v>15900</v>
      </c>
      <c r="Q28" s="3">
        <v>16400</v>
      </c>
      <c r="R28" s="4">
        <v>17000</v>
      </c>
      <c r="S28" s="4">
        <v>18400</v>
      </c>
      <c r="T28" s="4">
        <v>19500</v>
      </c>
      <c r="U28" s="4">
        <v>20000</v>
      </c>
      <c r="V28" s="4">
        <v>20600</v>
      </c>
      <c r="W28" s="4">
        <v>22000</v>
      </c>
      <c r="X28" s="4">
        <v>22300</v>
      </c>
      <c r="Y28" s="4"/>
      <c r="Z28" s="4">
        <v>26700</v>
      </c>
      <c r="AA28" s="4"/>
      <c r="AB28" s="4"/>
      <c r="AC28" s="4"/>
      <c r="AD28" s="4"/>
      <c r="AE28" s="4" t="s">
        <v>10</v>
      </c>
      <c r="AF28" s="4" t="s">
        <v>10</v>
      </c>
      <c r="AG28" s="4"/>
      <c r="AH28" s="4"/>
      <c r="AI28" s="4"/>
      <c r="AJ28" s="4"/>
      <c r="AK28" s="4"/>
      <c r="AL28" s="24"/>
    </row>
    <row r="29" spans="1:42" x14ac:dyDescent="0.3">
      <c r="A29" s="25" t="s">
        <v>417</v>
      </c>
      <c r="B29" s="1" t="s">
        <v>35</v>
      </c>
      <c r="C29" s="56">
        <v>64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>
        <v>18300</v>
      </c>
      <c r="AC29" s="2">
        <v>19200</v>
      </c>
      <c r="AD29" s="2">
        <v>19300</v>
      </c>
      <c r="AE29" s="2">
        <v>18400</v>
      </c>
      <c r="AF29" s="2">
        <v>20100</v>
      </c>
      <c r="AG29" s="2">
        <v>21000</v>
      </c>
      <c r="AH29" s="2">
        <v>22900</v>
      </c>
      <c r="AI29" s="2">
        <v>23900</v>
      </c>
      <c r="AJ29" s="2">
        <v>21900</v>
      </c>
      <c r="AK29" s="2"/>
      <c r="AL29" s="26"/>
    </row>
    <row r="30" spans="1:42" x14ac:dyDescent="0.3">
      <c r="A30" s="23" t="s">
        <v>417</v>
      </c>
      <c r="B30" s="3" t="s">
        <v>36</v>
      </c>
      <c r="C30" s="3">
        <v>217</v>
      </c>
      <c r="D30" s="3"/>
      <c r="E30" s="3">
        <v>8730</v>
      </c>
      <c r="F30" s="3">
        <v>12100</v>
      </c>
      <c r="G30" s="3">
        <v>17200</v>
      </c>
      <c r="H30" s="3">
        <v>10600</v>
      </c>
      <c r="I30" s="3">
        <v>8800</v>
      </c>
      <c r="J30" s="3">
        <v>8800</v>
      </c>
      <c r="K30" s="3">
        <v>9100</v>
      </c>
      <c r="L30" s="3">
        <v>11500</v>
      </c>
      <c r="M30" s="3">
        <v>8300</v>
      </c>
      <c r="N30" s="3">
        <v>8700</v>
      </c>
      <c r="O30" s="3">
        <v>8800</v>
      </c>
      <c r="P30" s="3">
        <v>8900</v>
      </c>
      <c r="Q30" s="3">
        <v>8400</v>
      </c>
      <c r="R30" s="4">
        <v>8900</v>
      </c>
      <c r="S30" s="4">
        <v>9300</v>
      </c>
      <c r="T30" s="4">
        <v>10000</v>
      </c>
      <c r="U30" s="4">
        <v>9300</v>
      </c>
      <c r="V30" s="4">
        <v>10100</v>
      </c>
      <c r="W30" s="4">
        <v>11900</v>
      </c>
      <c r="X30" s="4">
        <v>11900</v>
      </c>
      <c r="Y30" s="4">
        <v>13700</v>
      </c>
      <c r="Z30" s="4">
        <v>11600</v>
      </c>
      <c r="AA30" s="4">
        <v>8700</v>
      </c>
      <c r="AB30" s="4">
        <v>10600</v>
      </c>
      <c r="AC30" s="4"/>
      <c r="AD30" s="4"/>
      <c r="AE30" s="4" t="s">
        <v>10</v>
      </c>
      <c r="AF30" s="4" t="s">
        <v>10</v>
      </c>
      <c r="AG30" s="4"/>
      <c r="AH30" s="4"/>
      <c r="AI30" s="4"/>
      <c r="AJ30" s="4"/>
      <c r="AK30" s="4">
        <v>64</v>
      </c>
      <c r="AL30" s="24"/>
    </row>
    <row r="31" spans="1:42" x14ac:dyDescent="0.3">
      <c r="A31" s="2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24"/>
    </row>
    <row r="32" spans="1:42" x14ac:dyDescent="0.3">
      <c r="A32" s="25" t="s">
        <v>14</v>
      </c>
      <c r="B32" s="1" t="s">
        <v>12</v>
      </c>
      <c r="C32" s="1">
        <v>202</v>
      </c>
      <c r="D32" s="1"/>
      <c r="E32" s="1" t="s">
        <v>8</v>
      </c>
      <c r="F32" s="1" t="s">
        <v>8</v>
      </c>
      <c r="G32" s="1"/>
      <c r="H32" s="1"/>
      <c r="I32" s="1">
        <v>750</v>
      </c>
      <c r="J32" s="1">
        <v>850</v>
      </c>
      <c r="K32" s="1">
        <v>850</v>
      </c>
      <c r="L32" s="1">
        <v>900</v>
      </c>
      <c r="M32" s="1">
        <v>850</v>
      </c>
      <c r="N32" s="1">
        <v>900</v>
      </c>
      <c r="O32" s="1">
        <v>1000</v>
      </c>
      <c r="P32" s="1">
        <v>1000</v>
      </c>
      <c r="Q32" s="1">
        <v>1000</v>
      </c>
      <c r="R32" s="2">
        <v>1000</v>
      </c>
      <c r="S32" s="2">
        <v>1000</v>
      </c>
      <c r="T32" s="2">
        <v>1100</v>
      </c>
      <c r="U32" s="2">
        <v>1400</v>
      </c>
      <c r="V32" s="2">
        <v>1300</v>
      </c>
      <c r="W32" s="2">
        <v>2100</v>
      </c>
      <c r="X32" s="2">
        <v>2600</v>
      </c>
      <c r="Y32" s="2">
        <v>3200</v>
      </c>
      <c r="Z32" s="2">
        <v>2800</v>
      </c>
      <c r="AA32" s="2">
        <v>2400</v>
      </c>
      <c r="AB32" s="2">
        <v>1900</v>
      </c>
      <c r="AC32" s="2">
        <v>1900</v>
      </c>
      <c r="AD32" s="2"/>
      <c r="AE32" s="2" t="s">
        <v>10</v>
      </c>
      <c r="AF32" s="2"/>
      <c r="AG32" s="2"/>
      <c r="AH32" s="2"/>
      <c r="AI32" s="2"/>
      <c r="AJ32" s="2"/>
      <c r="AK32" s="2">
        <v>6</v>
      </c>
      <c r="AL32" s="26"/>
    </row>
    <row r="33" spans="1:42" x14ac:dyDescent="0.3">
      <c r="A33" s="23" t="s">
        <v>14</v>
      </c>
      <c r="B33" s="3" t="s">
        <v>15</v>
      </c>
      <c r="C33" s="3">
        <v>203</v>
      </c>
      <c r="D33" s="3"/>
      <c r="E33" s="3">
        <v>1850</v>
      </c>
      <c r="F33" s="3">
        <v>2400</v>
      </c>
      <c r="G33" s="3">
        <v>2100</v>
      </c>
      <c r="H33" s="3">
        <v>2100</v>
      </c>
      <c r="I33" s="3">
        <v>2300</v>
      </c>
      <c r="J33" s="3">
        <v>2300</v>
      </c>
      <c r="K33" s="3">
        <v>2000</v>
      </c>
      <c r="L33" s="3">
        <v>2200</v>
      </c>
      <c r="M33" s="3">
        <v>2600</v>
      </c>
      <c r="N33" s="3">
        <v>2500</v>
      </c>
      <c r="O33" s="3">
        <v>2500</v>
      </c>
      <c r="P33" s="3">
        <v>2700</v>
      </c>
      <c r="Q33" s="3">
        <v>2600</v>
      </c>
      <c r="R33" s="4">
        <v>3000</v>
      </c>
      <c r="S33" s="4">
        <v>2700</v>
      </c>
      <c r="T33" s="4">
        <v>3200</v>
      </c>
      <c r="U33" s="4">
        <v>3700</v>
      </c>
      <c r="V33" s="4">
        <v>4000</v>
      </c>
      <c r="W33" s="4">
        <v>4900</v>
      </c>
      <c r="X33" s="4">
        <v>6100</v>
      </c>
      <c r="Y33" s="4">
        <v>8500</v>
      </c>
      <c r="Z33" s="4">
        <v>9100</v>
      </c>
      <c r="AA33" s="4">
        <v>7800</v>
      </c>
      <c r="AB33" s="4">
        <v>7200</v>
      </c>
      <c r="AC33" s="4">
        <v>7900</v>
      </c>
      <c r="AD33" s="4">
        <v>7900</v>
      </c>
      <c r="AE33" s="4">
        <v>9500</v>
      </c>
      <c r="AF33" s="4">
        <v>8100</v>
      </c>
      <c r="AG33" s="4">
        <v>8800</v>
      </c>
      <c r="AH33" s="4">
        <v>9600</v>
      </c>
      <c r="AI33" s="4">
        <v>9900</v>
      </c>
      <c r="AJ33" s="4">
        <v>10000</v>
      </c>
      <c r="AK33" s="4">
        <v>6</v>
      </c>
      <c r="AL33" s="24"/>
    </row>
    <row r="34" spans="1:42" x14ac:dyDescent="0.3">
      <c r="A34" s="25"/>
      <c r="B34" s="1"/>
      <c r="C34" s="1"/>
      <c r="D34" s="1"/>
      <c r="E34" s="1"/>
      <c r="F34" s="1"/>
      <c r="G34" s="1"/>
      <c r="H34" s="1"/>
      <c r="I34" s="1" t="s">
        <v>10</v>
      </c>
      <c r="J34" s="1" t="s">
        <v>10</v>
      </c>
      <c r="K34" s="1" t="s">
        <v>10</v>
      </c>
      <c r="L34" s="1"/>
      <c r="M34" s="1"/>
      <c r="N34" s="1"/>
      <c r="O34" s="1"/>
      <c r="P34" s="1"/>
      <c r="Q34" s="1"/>
      <c r="R34" s="2"/>
      <c r="S34" s="2" t="s">
        <v>8</v>
      </c>
      <c r="T34" s="2" t="s">
        <v>10</v>
      </c>
      <c r="U34" s="2" t="s">
        <v>8</v>
      </c>
      <c r="V34" s="2" t="s">
        <v>10</v>
      </c>
      <c r="W34" s="2"/>
      <c r="X34" s="2"/>
      <c r="Y34" s="2"/>
      <c r="Z34" s="2"/>
      <c r="AA34" s="2"/>
      <c r="AB34" s="2"/>
      <c r="AC34" s="2"/>
      <c r="AD34" s="2"/>
      <c r="AE34" s="2" t="s">
        <v>10</v>
      </c>
      <c r="AF34" s="2"/>
      <c r="AG34" s="2"/>
      <c r="AH34" s="2"/>
      <c r="AI34" s="2"/>
      <c r="AJ34" s="2"/>
      <c r="AK34" s="2"/>
      <c r="AL34" s="26"/>
    </row>
    <row r="35" spans="1:42" s="11" customFormat="1" x14ac:dyDescent="0.3">
      <c r="A35" s="23" t="s">
        <v>467</v>
      </c>
      <c r="B35" s="3" t="s">
        <v>431</v>
      </c>
      <c r="C35" s="57">
        <v>71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>
        <v>18800</v>
      </c>
      <c r="AG35" s="4">
        <v>19100</v>
      </c>
      <c r="AH35" s="4">
        <v>19400</v>
      </c>
      <c r="AI35" s="4">
        <v>20800</v>
      </c>
      <c r="AJ35" s="4">
        <v>21000</v>
      </c>
      <c r="AK35" s="4"/>
      <c r="AL35" s="24"/>
      <c r="AM35"/>
      <c r="AN35"/>
      <c r="AO35"/>
      <c r="AP35" s="8"/>
    </row>
    <row r="36" spans="1:42" x14ac:dyDescent="0.3">
      <c r="A36" s="27" t="s">
        <v>467</v>
      </c>
      <c r="B36" s="1" t="s">
        <v>22</v>
      </c>
      <c r="C36" s="1">
        <v>517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1000</v>
      </c>
      <c r="R36" s="2">
        <v>2800</v>
      </c>
      <c r="S36" s="2">
        <v>3000</v>
      </c>
      <c r="T36" s="2">
        <v>4500</v>
      </c>
      <c r="U36" s="2">
        <v>5000</v>
      </c>
      <c r="V36" s="2">
        <v>7800</v>
      </c>
      <c r="W36" s="2">
        <v>10200</v>
      </c>
      <c r="X36" s="2">
        <v>17200</v>
      </c>
      <c r="Y36" s="2">
        <v>20500</v>
      </c>
      <c r="Z36" s="2">
        <v>26200</v>
      </c>
      <c r="AA36" s="2">
        <v>20300</v>
      </c>
      <c r="AB36" s="2">
        <v>18800</v>
      </c>
      <c r="AC36" s="2">
        <v>18000</v>
      </c>
      <c r="AD36" s="2">
        <v>17300</v>
      </c>
      <c r="AE36" s="2">
        <v>16200</v>
      </c>
      <c r="AF36" s="2">
        <v>15100</v>
      </c>
      <c r="AG36" s="2">
        <v>19500</v>
      </c>
      <c r="AH36" s="2">
        <v>19600</v>
      </c>
      <c r="AI36" s="2"/>
      <c r="AJ36" s="2">
        <v>21200</v>
      </c>
      <c r="AK36" s="2">
        <v>60</v>
      </c>
      <c r="AL36" s="26"/>
    </row>
    <row r="37" spans="1:42" x14ac:dyDescent="0.3">
      <c r="A37" s="2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4"/>
      <c r="S37" s="4" t="s">
        <v>8</v>
      </c>
      <c r="T37" s="4" t="s">
        <v>10</v>
      </c>
      <c r="U37" s="4" t="s">
        <v>8</v>
      </c>
      <c r="V37" s="4" t="s">
        <v>10</v>
      </c>
      <c r="W37" s="4"/>
      <c r="X37" s="4"/>
      <c r="Y37" s="4"/>
      <c r="Z37" s="4"/>
      <c r="AA37" s="4"/>
      <c r="AB37" s="4"/>
      <c r="AC37" s="4"/>
      <c r="AD37" s="4"/>
      <c r="AE37" s="4" t="s">
        <v>10</v>
      </c>
      <c r="AF37" s="4" t="s">
        <v>10</v>
      </c>
      <c r="AG37" s="4"/>
      <c r="AH37" s="4"/>
      <c r="AI37" s="4"/>
      <c r="AJ37" s="4"/>
      <c r="AK37" s="4"/>
      <c r="AL37" s="24"/>
    </row>
    <row r="38" spans="1:42" x14ac:dyDescent="0.3">
      <c r="A38" s="25" t="s">
        <v>38</v>
      </c>
      <c r="B38" s="1" t="s">
        <v>13</v>
      </c>
      <c r="C38" s="1">
        <v>220</v>
      </c>
      <c r="D38" s="1"/>
      <c r="E38" s="1" t="s">
        <v>8</v>
      </c>
      <c r="F38" s="1" t="s">
        <v>8</v>
      </c>
      <c r="G38" s="1"/>
      <c r="H38" s="1"/>
      <c r="I38" s="1">
        <v>2500</v>
      </c>
      <c r="J38" s="1">
        <v>2400</v>
      </c>
      <c r="K38" s="1">
        <v>3900</v>
      </c>
      <c r="L38" s="1">
        <v>4900</v>
      </c>
      <c r="M38" s="1">
        <v>3200</v>
      </c>
      <c r="N38" s="1">
        <v>3900</v>
      </c>
      <c r="O38" s="1">
        <v>4700</v>
      </c>
      <c r="P38" s="1">
        <v>4700</v>
      </c>
      <c r="Q38" s="1">
        <v>4600</v>
      </c>
      <c r="R38" s="2">
        <v>4100</v>
      </c>
      <c r="S38" s="2">
        <v>4000</v>
      </c>
      <c r="T38" s="2">
        <v>4600</v>
      </c>
      <c r="U38" s="2">
        <v>5200</v>
      </c>
      <c r="V38" s="2">
        <v>5200</v>
      </c>
      <c r="W38" s="2">
        <v>6500</v>
      </c>
      <c r="X38" s="2">
        <v>6900</v>
      </c>
      <c r="Y38" s="2">
        <v>7300</v>
      </c>
      <c r="Z38" s="2">
        <v>7400</v>
      </c>
      <c r="AA38" s="2">
        <v>7000</v>
      </c>
      <c r="AB38" s="2">
        <v>6300</v>
      </c>
      <c r="AC38" s="2">
        <v>6700</v>
      </c>
      <c r="AD38" s="2">
        <v>6800</v>
      </c>
      <c r="AE38" s="2" t="s">
        <v>10</v>
      </c>
      <c r="AF38" s="2">
        <v>7700</v>
      </c>
      <c r="AG38" s="2"/>
      <c r="AH38" s="2">
        <v>7500</v>
      </c>
      <c r="AI38" s="2"/>
      <c r="AJ38" s="2">
        <v>7500</v>
      </c>
      <c r="AK38" s="2">
        <v>6</v>
      </c>
      <c r="AL38" s="26"/>
    </row>
    <row r="39" spans="1:42" s="11" customFormat="1" x14ac:dyDescent="0.3">
      <c r="A39" s="2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4"/>
      <c r="S39" s="4"/>
      <c r="T39" s="4" t="s">
        <v>10</v>
      </c>
      <c r="U39" s="4" t="s">
        <v>8</v>
      </c>
      <c r="V39" s="4" t="s">
        <v>10</v>
      </c>
      <c r="W39" s="4"/>
      <c r="X39" s="4"/>
      <c r="Y39" s="4"/>
      <c r="Z39" s="4"/>
      <c r="AA39" s="4"/>
      <c r="AB39" s="4"/>
      <c r="AC39" s="4"/>
      <c r="AD39" s="4"/>
      <c r="AE39" s="4" t="s">
        <v>10</v>
      </c>
      <c r="AF39" s="4" t="s">
        <v>10</v>
      </c>
      <c r="AG39" s="4"/>
      <c r="AH39" s="4"/>
      <c r="AI39" s="4"/>
      <c r="AJ39" s="4"/>
      <c r="AK39" s="4"/>
      <c r="AL39" s="24"/>
      <c r="AM39"/>
      <c r="AN39"/>
      <c r="AO39"/>
      <c r="AP39" s="8"/>
    </row>
    <row r="40" spans="1:42" x14ac:dyDescent="0.3">
      <c r="A40" s="25" t="s">
        <v>39</v>
      </c>
      <c r="B40" s="1" t="s">
        <v>40</v>
      </c>
      <c r="C40" s="56">
        <v>7</v>
      </c>
      <c r="D40" s="1"/>
      <c r="E40" s="1"/>
      <c r="F40" s="1"/>
      <c r="G40" s="1"/>
      <c r="H40" s="1"/>
      <c r="I40" s="1" t="s">
        <v>10</v>
      </c>
      <c r="J40" s="1" t="s">
        <v>10</v>
      </c>
      <c r="K40" s="1">
        <v>19500</v>
      </c>
      <c r="L40" s="1">
        <v>18000</v>
      </c>
      <c r="M40" s="1">
        <v>20400</v>
      </c>
      <c r="N40" s="1">
        <v>21800</v>
      </c>
      <c r="O40" s="1">
        <v>21900</v>
      </c>
      <c r="P40" s="1">
        <v>22200</v>
      </c>
      <c r="Q40" s="1">
        <v>21500</v>
      </c>
      <c r="R40" s="2">
        <v>24700</v>
      </c>
      <c r="S40" s="2">
        <v>25300</v>
      </c>
      <c r="T40" s="2">
        <v>26400</v>
      </c>
      <c r="U40" s="2">
        <v>25800</v>
      </c>
      <c r="V40" s="2">
        <v>25600</v>
      </c>
      <c r="W40" s="2">
        <v>23900</v>
      </c>
      <c r="X40" s="2"/>
      <c r="Y40" s="2" t="s">
        <v>9</v>
      </c>
      <c r="Z40" s="2" t="s">
        <v>9</v>
      </c>
      <c r="AA40" s="2">
        <v>23400</v>
      </c>
      <c r="AB40" s="2">
        <v>24800</v>
      </c>
      <c r="AC40" s="2">
        <v>23000</v>
      </c>
      <c r="AD40" s="2">
        <v>23600</v>
      </c>
      <c r="AE40" s="2">
        <v>23500</v>
      </c>
      <c r="AF40" s="2">
        <v>23400</v>
      </c>
      <c r="AG40" s="2">
        <v>24600</v>
      </c>
      <c r="AH40" s="2">
        <v>25700</v>
      </c>
      <c r="AI40" s="2">
        <v>25900</v>
      </c>
      <c r="AJ40" s="2">
        <v>25600</v>
      </c>
      <c r="AK40" s="2"/>
      <c r="AL40" s="26"/>
    </row>
    <row r="41" spans="1:42" x14ac:dyDescent="0.3">
      <c r="A41" s="23" t="s">
        <v>39</v>
      </c>
      <c r="B41" s="3" t="s">
        <v>41</v>
      </c>
      <c r="C41" s="3">
        <v>221</v>
      </c>
      <c r="D41" s="3"/>
      <c r="E41" s="3">
        <v>12100</v>
      </c>
      <c r="F41" s="3">
        <v>13800</v>
      </c>
      <c r="G41" s="3">
        <v>14600</v>
      </c>
      <c r="H41" s="3">
        <v>13800</v>
      </c>
      <c r="I41" s="3">
        <v>21600</v>
      </c>
      <c r="J41" s="3">
        <v>23200</v>
      </c>
      <c r="K41" s="3">
        <v>24700</v>
      </c>
      <c r="L41" s="3">
        <v>24000</v>
      </c>
      <c r="M41" s="3">
        <v>22600</v>
      </c>
      <c r="N41" s="3">
        <v>22000</v>
      </c>
      <c r="O41" s="3">
        <v>22200</v>
      </c>
      <c r="P41" s="3">
        <v>25000</v>
      </c>
      <c r="Q41" s="3">
        <v>20700</v>
      </c>
      <c r="R41" s="4">
        <v>22000</v>
      </c>
      <c r="S41" s="4">
        <v>24200</v>
      </c>
      <c r="T41" s="4">
        <v>23700</v>
      </c>
      <c r="U41" s="4">
        <v>24700</v>
      </c>
      <c r="V41" s="4">
        <v>23600</v>
      </c>
      <c r="W41" s="4">
        <v>27000</v>
      </c>
      <c r="X41" s="4">
        <v>25200</v>
      </c>
      <c r="Y41" s="4">
        <v>25600</v>
      </c>
      <c r="Z41" s="4">
        <v>26300</v>
      </c>
      <c r="AA41" s="4">
        <v>26300</v>
      </c>
      <c r="AB41" s="4">
        <v>22900</v>
      </c>
      <c r="AC41" s="4">
        <v>23600</v>
      </c>
      <c r="AD41" s="4"/>
      <c r="AE41" s="4" t="s">
        <v>10</v>
      </c>
      <c r="AF41" s="4" t="s">
        <v>10</v>
      </c>
      <c r="AG41" s="4"/>
      <c r="AH41" s="4"/>
      <c r="AI41" s="4"/>
      <c r="AJ41" s="4"/>
      <c r="AK41" s="4">
        <v>42</v>
      </c>
      <c r="AL41" s="24"/>
    </row>
    <row r="42" spans="1:42" hidden="1" x14ac:dyDescent="0.3">
      <c r="A42" s="25" t="s">
        <v>39</v>
      </c>
      <c r="B42" s="1" t="s">
        <v>42</v>
      </c>
      <c r="C42" s="1"/>
      <c r="D42" s="1"/>
      <c r="E42" s="1">
        <v>11900</v>
      </c>
      <c r="F42" s="1">
        <v>14100</v>
      </c>
      <c r="G42" s="1">
        <v>14200</v>
      </c>
      <c r="H42" s="1" t="s">
        <v>8</v>
      </c>
      <c r="I42" s="1">
        <v>15900</v>
      </c>
      <c r="J42" s="1">
        <v>17900</v>
      </c>
      <c r="K42" s="1">
        <v>17400</v>
      </c>
      <c r="L42" s="1">
        <v>18300</v>
      </c>
      <c r="M42" s="1">
        <v>17300</v>
      </c>
      <c r="N42" s="1">
        <v>18000</v>
      </c>
      <c r="O42" s="1">
        <v>19900</v>
      </c>
      <c r="P42" s="1"/>
      <c r="Q42" s="1"/>
      <c r="R42" s="2"/>
      <c r="S42" s="2" t="s">
        <v>8</v>
      </c>
      <c r="T42" s="2" t="s">
        <v>10</v>
      </c>
      <c r="U42" s="2" t="s">
        <v>8</v>
      </c>
      <c r="V42" s="2" t="s">
        <v>10</v>
      </c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 t="e">
        <v>#N/A</v>
      </c>
      <c r="AJ42" s="2"/>
      <c r="AK42" s="2"/>
      <c r="AL42" s="26"/>
    </row>
    <row r="43" spans="1:42" x14ac:dyDescent="0.3">
      <c r="A43" s="27" t="s">
        <v>39</v>
      </c>
      <c r="B43" s="16" t="s">
        <v>43</v>
      </c>
      <c r="C43" s="16">
        <v>226</v>
      </c>
      <c r="D43" s="16"/>
      <c r="E43" s="16">
        <v>7500</v>
      </c>
      <c r="F43" s="16">
        <v>10800</v>
      </c>
      <c r="G43" s="16">
        <v>12300</v>
      </c>
      <c r="H43" s="16" t="s">
        <v>8</v>
      </c>
      <c r="I43" s="16">
        <v>15900</v>
      </c>
      <c r="J43" s="16">
        <v>16900</v>
      </c>
      <c r="K43" s="16">
        <v>15900</v>
      </c>
      <c r="L43" s="16">
        <v>16800</v>
      </c>
      <c r="M43" s="16">
        <v>19200</v>
      </c>
      <c r="N43" s="16">
        <v>19400</v>
      </c>
      <c r="O43" s="16">
        <v>19100</v>
      </c>
      <c r="P43" s="16">
        <v>20700</v>
      </c>
      <c r="Q43" s="16">
        <v>19700</v>
      </c>
      <c r="R43" s="17">
        <v>25500</v>
      </c>
      <c r="S43" s="17">
        <v>26000</v>
      </c>
      <c r="T43" s="17">
        <v>24100</v>
      </c>
      <c r="U43" s="17">
        <v>28800</v>
      </c>
      <c r="V43" s="17">
        <v>26400</v>
      </c>
      <c r="W43" s="17">
        <v>30900</v>
      </c>
      <c r="X43" s="17">
        <v>28000</v>
      </c>
      <c r="Y43" s="17">
        <v>31100</v>
      </c>
      <c r="Z43" s="17">
        <v>33300</v>
      </c>
      <c r="AA43" s="17">
        <v>31400</v>
      </c>
      <c r="AB43" s="17">
        <v>29300</v>
      </c>
      <c r="AC43" s="17">
        <v>27400</v>
      </c>
      <c r="AD43" s="17"/>
      <c r="AE43" s="17" t="s">
        <v>10</v>
      </c>
      <c r="AF43" s="17" t="s">
        <v>10</v>
      </c>
      <c r="AG43" s="17"/>
      <c r="AH43" s="17"/>
      <c r="AI43" s="17"/>
      <c r="AJ43" s="17"/>
      <c r="AK43" s="17">
        <v>42</v>
      </c>
      <c r="AL43" s="30"/>
    </row>
    <row r="44" spans="1:42" hidden="1" x14ac:dyDescent="0.3">
      <c r="A44" s="25" t="s">
        <v>39</v>
      </c>
      <c r="B44" s="1" t="s">
        <v>19</v>
      </c>
      <c r="C44" s="1"/>
      <c r="D44" s="1"/>
      <c r="E44" s="1" t="s">
        <v>8</v>
      </c>
      <c r="F44" s="1" t="s">
        <v>8</v>
      </c>
      <c r="G44" s="1">
        <v>11300</v>
      </c>
      <c r="H44" s="1">
        <v>8600</v>
      </c>
      <c r="I44" s="1">
        <v>13300</v>
      </c>
      <c r="J44" s="1">
        <v>16100</v>
      </c>
      <c r="K44" s="1">
        <v>16300</v>
      </c>
      <c r="L44" s="1">
        <v>17819</v>
      </c>
      <c r="M44" s="1">
        <v>18800</v>
      </c>
      <c r="N44" s="1">
        <v>18200</v>
      </c>
      <c r="O44" s="1"/>
      <c r="P44" s="1"/>
      <c r="Q44" s="1"/>
      <c r="R44" s="2"/>
      <c r="S44" s="2" t="s">
        <v>8</v>
      </c>
      <c r="T44" s="2" t="s">
        <v>10</v>
      </c>
      <c r="U44" s="2" t="s">
        <v>8</v>
      </c>
      <c r="V44" s="2" t="s">
        <v>10</v>
      </c>
      <c r="W44" s="2"/>
      <c r="X44" s="2"/>
      <c r="Y44" s="2"/>
      <c r="Z44" s="2"/>
      <c r="AA44" s="2"/>
      <c r="AB44" s="2"/>
      <c r="AC44" s="2" t="e">
        <v>#N/A</v>
      </c>
      <c r="AD44" s="2" t="e">
        <v>#N/A</v>
      </c>
      <c r="AE44" s="2" t="s">
        <v>10</v>
      </c>
      <c r="AF44" s="2" t="e">
        <v>#N/A</v>
      </c>
      <c r="AG44" s="2" t="e">
        <v>#N/A</v>
      </c>
      <c r="AH44" s="2"/>
      <c r="AI44" s="2" t="e">
        <v>#N/A</v>
      </c>
      <c r="AJ44" s="2"/>
      <c r="AK44" s="2" t="e">
        <v>#N/A</v>
      </c>
      <c r="AL44" s="26"/>
    </row>
    <row r="45" spans="1:42" x14ac:dyDescent="0.3">
      <c r="A45" s="23" t="s">
        <v>39</v>
      </c>
      <c r="B45" s="3" t="s">
        <v>44</v>
      </c>
      <c r="C45" s="57">
        <v>42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17700</v>
      </c>
      <c r="P45" s="3">
        <v>19100</v>
      </c>
      <c r="Q45" s="3">
        <v>21400</v>
      </c>
      <c r="R45" s="4">
        <v>24300</v>
      </c>
      <c r="S45" s="4">
        <v>26900</v>
      </c>
      <c r="T45" s="4">
        <v>26800</v>
      </c>
      <c r="U45" s="4">
        <v>27400</v>
      </c>
      <c r="V45" s="4">
        <v>28700</v>
      </c>
      <c r="W45" s="4">
        <v>29100</v>
      </c>
      <c r="X45" s="4"/>
      <c r="Y45" s="4">
        <v>29300</v>
      </c>
      <c r="Z45" s="4">
        <v>29000</v>
      </c>
      <c r="AA45" s="4">
        <v>24800</v>
      </c>
      <c r="AB45" s="4">
        <v>25400</v>
      </c>
      <c r="AC45" s="4">
        <v>26400</v>
      </c>
      <c r="AD45" s="4">
        <v>24200</v>
      </c>
      <c r="AE45" s="4">
        <v>26100</v>
      </c>
      <c r="AF45" s="4">
        <v>28800</v>
      </c>
      <c r="AG45" s="4">
        <v>35100</v>
      </c>
      <c r="AH45" s="4">
        <v>35300</v>
      </c>
      <c r="AI45" s="4"/>
      <c r="AJ45" s="4">
        <v>36400</v>
      </c>
      <c r="AK45" s="4"/>
      <c r="AL45" s="24"/>
    </row>
    <row r="46" spans="1:42" x14ac:dyDescent="0.3">
      <c r="A46" s="25" t="s">
        <v>39</v>
      </c>
      <c r="B46" s="1" t="s">
        <v>20</v>
      </c>
      <c r="C46" s="1">
        <v>235</v>
      </c>
      <c r="D46" s="1"/>
      <c r="E46" s="1" t="s">
        <v>8</v>
      </c>
      <c r="F46" s="1" t="s">
        <v>8</v>
      </c>
      <c r="G46" s="1"/>
      <c r="H46" s="1"/>
      <c r="I46" s="1">
        <v>4800</v>
      </c>
      <c r="J46" s="1">
        <v>5700</v>
      </c>
      <c r="K46" s="1">
        <v>6900</v>
      </c>
      <c r="L46" s="1">
        <v>8300</v>
      </c>
      <c r="M46" s="1">
        <v>7100</v>
      </c>
      <c r="N46" s="1">
        <v>8400</v>
      </c>
      <c r="O46" s="1">
        <v>7700</v>
      </c>
      <c r="P46" s="1">
        <v>8400</v>
      </c>
      <c r="Q46" s="1">
        <v>9300</v>
      </c>
      <c r="R46" s="2">
        <v>9700</v>
      </c>
      <c r="S46" s="2">
        <v>10200</v>
      </c>
      <c r="T46" s="2">
        <v>9900</v>
      </c>
      <c r="U46" s="2">
        <v>11600</v>
      </c>
      <c r="V46" s="2">
        <v>12400</v>
      </c>
      <c r="W46" s="2">
        <v>15300</v>
      </c>
      <c r="X46" s="2">
        <v>16500</v>
      </c>
      <c r="Y46" s="2">
        <v>18800</v>
      </c>
      <c r="Z46" s="2">
        <v>16300</v>
      </c>
      <c r="AA46" s="2">
        <v>15400</v>
      </c>
      <c r="AB46" s="2">
        <v>12800</v>
      </c>
      <c r="AC46" s="2">
        <v>12000</v>
      </c>
      <c r="AD46" s="2"/>
      <c r="AE46" s="2" t="s">
        <v>10</v>
      </c>
      <c r="AF46" s="2" t="s">
        <v>10</v>
      </c>
      <c r="AG46" s="2"/>
      <c r="AH46" s="2"/>
      <c r="AI46" s="2"/>
      <c r="AJ46" s="2"/>
      <c r="AK46" s="2">
        <v>42</v>
      </c>
      <c r="AL46" s="26"/>
    </row>
    <row r="47" spans="1:42" x14ac:dyDescent="0.3">
      <c r="A47" s="23"/>
      <c r="B47" s="3"/>
      <c r="C47" s="3"/>
      <c r="D47" s="3"/>
      <c r="E47" s="3"/>
      <c r="F47" s="3"/>
      <c r="G47" s="3"/>
      <c r="H47" s="3"/>
      <c r="I47" s="3" t="s">
        <v>10</v>
      </c>
      <c r="J47" s="3" t="s">
        <v>10</v>
      </c>
      <c r="K47" s="3" t="s">
        <v>10</v>
      </c>
      <c r="L47" s="3"/>
      <c r="M47" s="3"/>
      <c r="N47" s="3"/>
      <c r="O47" s="3"/>
      <c r="P47" s="3"/>
      <c r="Q47" s="3"/>
      <c r="R47" s="4"/>
      <c r="S47" s="4" t="s">
        <v>8</v>
      </c>
      <c r="T47" s="4" t="s">
        <v>10</v>
      </c>
      <c r="U47" s="4" t="s">
        <v>8</v>
      </c>
      <c r="V47" s="4" t="s">
        <v>10</v>
      </c>
      <c r="W47" s="4"/>
      <c r="X47" s="4"/>
      <c r="Y47" s="4"/>
      <c r="Z47" s="4"/>
      <c r="AA47" s="4"/>
      <c r="AB47" s="4"/>
      <c r="AC47" s="4"/>
      <c r="AD47" s="4"/>
      <c r="AE47" s="4" t="s">
        <v>10</v>
      </c>
      <c r="AF47" s="4" t="s">
        <v>10</v>
      </c>
      <c r="AG47" s="4"/>
      <c r="AH47" s="4"/>
      <c r="AI47" s="4"/>
      <c r="AJ47" s="4"/>
      <c r="AK47" s="4"/>
      <c r="AL47" s="24"/>
    </row>
    <row r="48" spans="1:42" x14ac:dyDescent="0.3">
      <c r="A48" s="25" t="s">
        <v>45</v>
      </c>
      <c r="B48" s="1" t="s">
        <v>46</v>
      </c>
      <c r="C48" s="1">
        <v>493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3000</v>
      </c>
      <c r="Q48" s="1">
        <v>2700</v>
      </c>
      <c r="R48" s="2">
        <v>3100</v>
      </c>
      <c r="S48" s="2">
        <v>3400</v>
      </c>
      <c r="T48" s="2">
        <v>3400</v>
      </c>
      <c r="U48" s="2">
        <v>3000</v>
      </c>
      <c r="V48" s="2">
        <v>3000</v>
      </c>
      <c r="W48" s="2">
        <v>3400</v>
      </c>
      <c r="X48" s="2">
        <v>3500</v>
      </c>
      <c r="Y48" s="2">
        <v>2900</v>
      </c>
      <c r="Z48" s="2">
        <v>3600</v>
      </c>
      <c r="AA48" s="2">
        <v>3000</v>
      </c>
      <c r="AB48" s="2">
        <v>3200</v>
      </c>
      <c r="AC48" s="2"/>
      <c r="AD48" s="2"/>
      <c r="AE48" s="2" t="s">
        <v>10</v>
      </c>
      <c r="AF48" s="2" t="s">
        <v>10</v>
      </c>
      <c r="AG48" s="2"/>
      <c r="AH48" s="2"/>
      <c r="AI48" s="2"/>
      <c r="AJ48" s="2"/>
      <c r="AK48" s="2">
        <v>42</v>
      </c>
      <c r="AL48" s="26"/>
    </row>
    <row r="49" spans="1:42" s="11" customFormat="1" x14ac:dyDescent="0.3">
      <c r="A49" s="23" t="s">
        <v>45</v>
      </c>
      <c r="B49" s="3" t="s">
        <v>25</v>
      </c>
      <c r="C49" s="3">
        <v>519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4">
        <v>2100</v>
      </c>
      <c r="S49" s="4">
        <v>2000</v>
      </c>
      <c r="T49" s="4">
        <v>3900</v>
      </c>
      <c r="U49" s="4">
        <v>5800</v>
      </c>
      <c r="V49" s="4">
        <v>5400</v>
      </c>
      <c r="W49" s="4">
        <v>7400</v>
      </c>
      <c r="X49" s="4">
        <v>7100</v>
      </c>
      <c r="Y49" s="4">
        <v>8200</v>
      </c>
      <c r="Z49" s="4">
        <v>6800</v>
      </c>
      <c r="AA49" s="4">
        <v>5300</v>
      </c>
      <c r="AB49" s="4">
        <v>4500</v>
      </c>
      <c r="AC49" s="4"/>
      <c r="AD49" s="4"/>
      <c r="AE49" s="4" t="s">
        <v>10</v>
      </c>
      <c r="AF49" s="4" t="s">
        <v>10</v>
      </c>
      <c r="AG49" s="4"/>
      <c r="AH49" s="4"/>
      <c r="AI49" s="4"/>
      <c r="AJ49" s="4"/>
      <c r="AK49" s="4">
        <v>42</v>
      </c>
      <c r="AL49" s="24"/>
      <c r="AM49"/>
      <c r="AN49"/>
      <c r="AO49"/>
      <c r="AP49" s="8"/>
    </row>
    <row r="50" spans="1:42" x14ac:dyDescent="0.3">
      <c r="A50" s="2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2"/>
      <c r="S50" s="2" t="s">
        <v>8</v>
      </c>
      <c r="T50" s="2" t="s">
        <v>10</v>
      </c>
      <c r="U50" s="2" t="s">
        <v>8</v>
      </c>
      <c r="V50" s="2" t="s">
        <v>10</v>
      </c>
      <c r="W50" s="2"/>
      <c r="X50" s="2"/>
      <c r="Y50" s="2"/>
      <c r="Z50" s="2"/>
      <c r="AA50" s="2"/>
      <c r="AB50" s="2"/>
      <c r="AC50" s="2"/>
      <c r="AD50" s="2"/>
      <c r="AE50" s="2" t="s">
        <v>10</v>
      </c>
      <c r="AF50" s="2" t="s">
        <v>10</v>
      </c>
      <c r="AG50" s="2"/>
      <c r="AH50" s="2"/>
      <c r="AI50" s="2"/>
      <c r="AJ50" s="2"/>
      <c r="AK50" s="2"/>
      <c r="AL50" s="26"/>
    </row>
    <row r="51" spans="1:42" x14ac:dyDescent="0.3">
      <c r="A51" s="23" t="s">
        <v>48</v>
      </c>
      <c r="B51" s="3" t="s">
        <v>49</v>
      </c>
      <c r="C51" s="3">
        <v>229</v>
      </c>
      <c r="D51" s="3"/>
      <c r="E51" s="3" t="s">
        <v>8</v>
      </c>
      <c r="F51" s="3" t="s">
        <v>8</v>
      </c>
      <c r="G51" s="3">
        <v>14900</v>
      </c>
      <c r="H51" s="3">
        <v>16300</v>
      </c>
      <c r="I51" s="3">
        <v>19500</v>
      </c>
      <c r="J51" s="3">
        <v>17600</v>
      </c>
      <c r="K51" s="3">
        <v>16900</v>
      </c>
      <c r="L51" s="3">
        <v>17200</v>
      </c>
      <c r="M51" s="3">
        <v>16300</v>
      </c>
      <c r="N51" s="3">
        <v>14200</v>
      </c>
      <c r="O51" s="3">
        <v>17200</v>
      </c>
      <c r="P51" s="3">
        <v>25000</v>
      </c>
      <c r="Q51" s="3">
        <v>23100</v>
      </c>
      <c r="R51" s="4">
        <v>23300</v>
      </c>
      <c r="S51" s="4">
        <v>23700</v>
      </c>
      <c r="T51" s="4">
        <v>23200</v>
      </c>
      <c r="U51" s="4">
        <v>23300</v>
      </c>
      <c r="V51" s="4">
        <v>23400</v>
      </c>
      <c r="W51" s="4">
        <v>28500</v>
      </c>
      <c r="X51" s="4">
        <v>28000</v>
      </c>
      <c r="Y51" s="4">
        <v>27400</v>
      </c>
      <c r="Z51" s="4">
        <v>27400</v>
      </c>
      <c r="AA51" s="4">
        <v>28500</v>
      </c>
      <c r="AB51" s="4"/>
      <c r="AC51" s="4">
        <v>11500</v>
      </c>
      <c r="AD51" s="4"/>
      <c r="AE51" s="4" t="s">
        <v>10</v>
      </c>
      <c r="AF51" s="4" t="s">
        <v>10</v>
      </c>
      <c r="AG51" s="4"/>
      <c r="AH51" s="4"/>
      <c r="AI51" s="4"/>
      <c r="AJ51" s="4"/>
      <c r="AK51" s="4">
        <v>9</v>
      </c>
      <c r="AL51" s="24"/>
    </row>
    <row r="52" spans="1:42" x14ac:dyDescent="0.3">
      <c r="A52" s="2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2"/>
      <c r="S52" s="2" t="s">
        <v>8</v>
      </c>
      <c r="T52" s="2" t="s">
        <v>10</v>
      </c>
      <c r="U52" s="2" t="s">
        <v>8</v>
      </c>
      <c r="V52" s="2" t="s">
        <v>10</v>
      </c>
      <c r="W52" s="2"/>
      <c r="X52" s="2"/>
      <c r="Y52" s="2"/>
      <c r="Z52" s="2"/>
      <c r="AA52" s="2"/>
      <c r="AB52" s="2"/>
      <c r="AC52" s="2"/>
      <c r="AD52" s="2"/>
      <c r="AE52" s="2" t="s">
        <v>10</v>
      </c>
      <c r="AF52" s="2" t="s">
        <v>10</v>
      </c>
      <c r="AG52" s="2"/>
      <c r="AH52" s="2"/>
      <c r="AI52" s="2"/>
      <c r="AJ52" s="2"/>
      <c r="AK52" s="2"/>
      <c r="AL52" s="26"/>
    </row>
    <row r="53" spans="1:42" x14ac:dyDescent="0.3">
      <c r="A53" s="23" t="s">
        <v>50</v>
      </c>
      <c r="B53" s="3" t="s">
        <v>49</v>
      </c>
      <c r="C53" s="3">
        <v>616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4"/>
      <c r="S53" s="4">
        <v>800</v>
      </c>
      <c r="T53" s="4">
        <v>900</v>
      </c>
      <c r="U53" s="4">
        <v>800</v>
      </c>
      <c r="V53" s="4">
        <v>900</v>
      </c>
      <c r="W53" s="4">
        <v>1000</v>
      </c>
      <c r="X53" s="4"/>
      <c r="Y53" s="4">
        <v>800</v>
      </c>
      <c r="Z53" s="4">
        <v>1100</v>
      </c>
      <c r="AA53" s="4">
        <v>900</v>
      </c>
      <c r="AB53" s="4">
        <v>900</v>
      </c>
      <c r="AC53" s="4"/>
      <c r="AD53" s="4"/>
      <c r="AE53" s="4" t="s">
        <v>10</v>
      </c>
      <c r="AF53" s="4" t="s">
        <v>10</v>
      </c>
      <c r="AG53" s="4"/>
      <c r="AH53" s="4"/>
      <c r="AI53" s="4"/>
      <c r="AJ53" s="4"/>
      <c r="AK53" s="4">
        <v>29</v>
      </c>
      <c r="AL53" s="24"/>
    </row>
    <row r="54" spans="1:42" x14ac:dyDescent="0.3">
      <c r="A54" s="2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2"/>
      <c r="S54" s="2" t="s">
        <v>8</v>
      </c>
      <c r="T54" s="2" t="s">
        <v>10</v>
      </c>
      <c r="U54" s="2" t="s">
        <v>8</v>
      </c>
      <c r="V54" s="2" t="s">
        <v>10</v>
      </c>
      <c r="W54" s="2"/>
      <c r="X54" s="2"/>
      <c r="Y54" s="2"/>
      <c r="Z54" s="2"/>
      <c r="AA54" s="2"/>
      <c r="AB54" s="2"/>
      <c r="AC54" s="2"/>
      <c r="AD54" s="2"/>
      <c r="AE54" s="2" t="s">
        <v>10</v>
      </c>
      <c r="AF54" s="2" t="s">
        <v>10</v>
      </c>
      <c r="AG54" s="2"/>
      <c r="AH54" s="2"/>
      <c r="AI54" s="2"/>
      <c r="AJ54" s="2"/>
      <c r="AK54" s="2"/>
      <c r="AL54" s="26"/>
    </row>
    <row r="55" spans="1:42" x14ac:dyDescent="0.3">
      <c r="A55" s="23" t="s">
        <v>51</v>
      </c>
      <c r="B55" s="3" t="s">
        <v>49</v>
      </c>
      <c r="C55" s="3">
        <v>230</v>
      </c>
      <c r="D55" s="3"/>
      <c r="E55" s="3" t="s">
        <v>8</v>
      </c>
      <c r="F55" s="3" t="s">
        <v>8</v>
      </c>
      <c r="G55" s="3"/>
      <c r="H55" s="3"/>
      <c r="I55" s="3">
        <v>4200</v>
      </c>
      <c r="J55" s="3">
        <v>3700</v>
      </c>
      <c r="K55" s="3">
        <v>4400</v>
      </c>
      <c r="L55" s="3">
        <v>4400</v>
      </c>
      <c r="M55" s="3">
        <v>3800</v>
      </c>
      <c r="N55" s="3">
        <v>4600</v>
      </c>
      <c r="O55" s="3">
        <v>3600</v>
      </c>
      <c r="P55" s="3">
        <v>3600</v>
      </c>
      <c r="Q55" s="3">
        <v>3600</v>
      </c>
      <c r="R55" s="4">
        <v>4000</v>
      </c>
      <c r="S55" s="4">
        <v>3900</v>
      </c>
      <c r="T55" s="4">
        <v>4100</v>
      </c>
      <c r="U55" s="4">
        <v>3900</v>
      </c>
      <c r="V55" s="4">
        <v>3800</v>
      </c>
      <c r="W55" s="4">
        <v>4100</v>
      </c>
      <c r="X55" s="4">
        <v>3500</v>
      </c>
      <c r="Y55" s="4">
        <v>3900</v>
      </c>
      <c r="Z55" s="4">
        <v>3400</v>
      </c>
      <c r="AA55" s="4">
        <v>3600</v>
      </c>
      <c r="AB55" s="4">
        <v>3400</v>
      </c>
      <c r="AC55" s="4">
        <v>2700</v>
      </c>
      <c r="AD55" s="4"/>
      <c r="AE55" s="4" t="s">
        <v>10</v>
      </c>
      <c r="AF55" s="4" t="s">
        <v>10</v>
      </c>
      <c r="AG55" s="4"/>
      <c r="AH55" s="4"/>
      <c r="AI55" s="4"/>
      <c r="AJ55" s="4"/>
      <c r="AK55" s="4">
        <v>9</v>
      </c>
      <c r="AL55" s="24"/>
    </row>
    <row r="56" spans="1:42" x14ac:dyDescent="0.3">
      <c r="A56" s="25"/>
      <c r="B56" s="1"/>
      <c r="C56" s="1"/>
      <c r="D56" s="1"/>
      <c r="E56" s="1"/>
      <c r="F56" s="1"/>
      <c r="G56" s="1"/>
      <c r="H56" s="1"/>
      <c r="I56" s="1" t="s">
        <v>10</v>
      </c>
      <c r="J56" s="1" t="s">
        <v>10</v>
      </c>
      <c r="K56" s="1" t="s">
        <v>10</v>
      </c>
      <c r="L56" s="1"/>
      <c r="M56" s="1"/>
      <c r="N56" s="1"/>
      <c r="O56" s="1"/>
      <c r="P56" s="1"/>
      <c r="Q56" s="1"/>
      <c r="R56" s="2"/>
      <c r="S56" s="2" t="s">
        <v>8</v>
      </c>
      <c r="T56" s="2" t="s">
        <v>10</v>
      </c>
      <c r="U56" s="2" t="s">
        <v>8</v>
      </c>
      <c r="V56" s="2" t="s">
        <v>10</v>
      </c>
      <c r="W56" s="2"/>
      <c r="X56" s="2"/>
      <c r="Y56" s="2"/>
      <c r="Z56" s="2"/>
      <c r="AA56" s="2"/>
      <c r="AB56" s="2"/>
      <c r="AC56" s="2"/>
      <c r="AD56" s="2"/>
      <c r="AE56" s="2" t="s">
        <v>10</v>
      </c>
      <c r="AF56" s="2" t="s">
        <v>10</v>
      </c>
      <c r="AG56" s="2"/>
      <c r="AH56" s="2"/>
      <c r="AI56" s="2"/>
      <c r="AJ56" s="2"/>
      <c r="AK56" s="2"/>
      <c r="AL56" s="26"/>
    </row>
    <row r="57" spans="1:42" x14ac:dyDescent="0.3">
      <c r="A57" s="23" t="s">
        <v>52</v>
      </c>
      <c r="B57" s="3" t="s">
        <v>17</v>
      </c>
      <c r="C57" s="3">
        <v>460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>
        <v>3800</v>
      </c>
      <c r="Q57" s="3">
        <v>5000</v>
      </c>
      <c r="R57" s="4">
        <v>4100</v>
      </c>
      <c r="S57" s="4">
        <v>4200</v>
      </c>
      <c r="T57" s="4">
        <v>4600</v>
      </c>
      <c r="U57" s="4">
        <v>5100</v>
      </c>
      <c r="V57" s="4">
        <v>5100</v>
      </c>
      <c r="W57" s="4">
        <v>6400</v>
      </c>
      <c r="X57" s="4">
        <v>5900</v>
      </c>
      <c r="Y57" s="4">
        <v>5500</v>
      </c>
      <c r="Z57" s="4">
        <v>5600</v>
      </c>
      <c r="AA57" s="4">
        <v>4800</v>
      </c>
      <c r="AB57" s="4">
        <v>4700</v>
      </c>
      <c r="AC57" s="4"/>
      <c r="AD57" s="4"/>
      <c r="AE57" s="4" t="s">
        <v>10</v>
      </c>
      <c r="AF57" s="4" t="s">
        <v>10</v>
      </c>
      <c r="AG57" s="4"/>
      <c r="AH57" s="4"/>
      <c r="AI57" s="4"/>
      <c r="AJ57" s="4"/>
      <c r="AK57" s="4">
        <v>9</v>
      </c>
      <c r="AL57" s="24"/>
    </row>
    <row r="58" spans="1:42" x14ac:dyDescent="0.3">
      <c r="A58" s="2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2"/>
      <c r="S58" s="2" t="s">
        <v>8</v>
      </c>
      <c r="T58" s="2" t="s">
        <v>10</v>
      </c>
      <c r="U58" s="2" t="s">
        <v>8</v>
      </c>
      <c r="V58" s="2" t="s">
        <v>10</v>
      </c>
      <c r="W58" s="2"/>
      <c r="X58" s="2"/>
      <c r="Y58" s="2"/>
      <c r="Z58" s="2"/>
      <c r="AA58" s="2"/>
      <c r="AB58" s="2"/>
      <c r="AC58" s="2"/>
      <c r="AD58" s="2"/>
      <c r="AE58" s="2" t="s">
        <v>10</v>
      </c>
      <c r="AF58" s="2" t="s">
        <v>10</v>
      </c>
      <c r="AG58" s="2"/>
      <c r="AH58" s="2"/>
      <c r="AI58" s="2"/>
      <c r="AJ58" s="2"/>
      <c r="AK58" s="2"/>
      <c r="AL58" s="26"/>
    </row>
    <row r="59" spans="1:42" x14ac:dyDescent="0.3">
      <c r="A59" s="23" t="s">
        <v>53</v>
      </c>
      <c r="B59" s="3" t="s">
        <v>49</v>
      </c>
      <c r="C59" s="3">
        <v>463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>
        <v>1200</v>
      </c>
      <c r="Q59" s="3">
        <v>3100</v>
      </c>
      <c r="R59" s="4">
        <v>2200</v>
      </c>
      <c r="S59" s="4">
        <v>2500</v>
      </c>
      <c r="T59" s="4">
        <v>2700</v>
      </c>
      <c r="U59" s="4">
        <v>3200</v>
      </c>
      <c r="V59" s="4">
        <v>2600</v>
      </c>
      <c r="W59" s="4">
        <v>3700</v>
      </c>
      <c r="X59" s="4">
        <v>3400</v>
      </c>
      <c r="Y59" s="4">
        <v>3500</v>
      </c>
      <c r="Z59" s="4">
        <v>3600</v>
      </c>
      <c r="AA59" s="4">
        <v>4300</v>
      </c>
      <c r="AB59" s="4">
        <v>4400</v>
      </c>
      <c r="AC59" s="4">
        <v>5300</v>
      </c>
      <c r="AD59" s="4">
        <v>3500</v>
      </c>
      <c r="AE59" s="4" t="s">
        <v>10</v>
      </c>
      <c r="AF59" s="4">
        <v>5200</v>
      </c>
      <c r="AG59" s="4"/>
      <c r="AH59" s="4">
        <v>5700</v>
      </c>
      <c r="AI59" s="4"/>
      <c r="AJ59" s="4">
        <v>6200</v>
      </c>
      <c r="AK59" s="4">
        <v>25</v>
      </c>
      <c r="AL59" s="24"/>
    </row>
    <row r="60" spans="1:42" x14ac:dyDescent="0.3">
      <c r="A60" s="2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2"/>
      <c r="S60" s="2" t="s">
        <v>8</v>
      </c>
      <c r="T60" s="2" t="s">
        <v>10</v>
      </c>
      <c r="U60" s="2" t="s">
        <v>8</v>
      </c>
      <c r="V60" s="2" t="s">
        <v>10</v>
      </c>
      <c r="W60" s="2"/>
      <c r="X60" s="2"/>
      <c r="Y60" s="2"/>
      <c r="Z60" s="2"/>
      <c r="AA60" s="2"/>
      <c r="AB60" s="2"/>
      <c r="AC60" s="2"/>
      <c r="AD60" s="2"/>
      <c r="AE60" s="2" t="s">
        <v>10</v>
      </c>
      <c r="AF60" s="2" t="s">
        <v>10</v>
      </c>
      <c r="AG60" s="2"/>
      <c r="AH60" s="2"/>
      <c r="AI60" s="2"/>
      <c r="AJ60" s="2"/>
      <c r="AK60" s="2"/>
      <c r="AL60" s="26"/>
    </row>
    <row r="61" spans="1:42" x14ac:dyDescent="0.3">
      <c r="A61" s="23" t="s">
        <v>54</v>
      </c>
      <c r="B61" s="3" t="s">
        <v>55</v>
      </c>
      <c r="C61" s="3">
        <v>600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4"/>
      <c r="S61" s="4">
        <v>3300</v>
      </c>
      <c r="T61" s="4">
        <v>3600</v>
      </c>
      <c r="U61" s="4">
        <v>3700</v>
      </c>
      <c r="V61" s="4">
        <v>3600</v>
      </c>
      <c r="W61" s="4">
        <v>4100</v>
      </c>
      <c r="X61" s="4">
        <v>2600</v>
      </c>
      <c r="Y61" s="4">
        <v>3700</v>
      </c>
      <c r="Z61" s="4">
        <v>3700</v>
      </c>
      <c r="AA61" s="4">
        <v>3100</v>
      </c>
      <c r="AB61" s="4">
        <v>2700</v>
      </c>
      <c r="AC61" s="4"/>
      <c r="AD61" s="4"/>
      <c r="AE61" s="4" t="s">
        <v>10</v>
      </c>
      <c r="AF61" s="4" t="s">
        <v>10</v>
      </c>
      <c r="AG61" s="4"/>
      <c r="AH61" s="4"/>
      <c r="AI61" s="4"/>
      <c r="AJ61" s="4"/>
      <c r="AK61" s="4">
        <v>29</v>
      </c>
      <c r="AL61" s="24"/>
    </row>
    <row r="62" spans="1:42" x14ac:dyDescent="0.3">
      <c r="A62" s="25" t="s">
        <v>54</v>
      </c>
      <c r="B62" s="1" t="s">
        <v>56</v>
      </c>
      <c r="C62" s="1">
        <v>601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2"/>
      <c r="S62" s="2">
        <v>6800</v>
      </c>
      <c r="T62" s="2">
        <v>5600</v>
      </c>
      <c r="U62" s="2">
        <v>8000</v>
      </c>
      <c r="V62" s="2">
        <v>6700</v>
      </c>
      <c r="W62" s="2">
        <v>8000</v>
      </c>
      <c r="X62" s="2">
        <v>7700</v>
      </c>
      <c r="Y62" s="2">
        <v>8300</v>
      </c>
      <c r="Z62" s="2">
        <v>7700</v>
      </c>
      <c r="AA62" s="2">
        <v>7000</v>
      </c>
      <c r="AB62" s="2">
        <v>6300</v>
      </c>
      <c r="AC62" s="2"/>
      <c r="AD62" s="2"/>
      <c r="AE62" s="2" t="s">
        <v>10</v>
      </c>
      <c r="AF62" s="2" t="s">
        <v>10</v>
      </c>
      <c r="AG62" s="2"/>
      <c r="AH62" s="2"/>
      <c r="AI62" s="2"/>
      <c r="AJ62" s="2"/>
      <c r="AK62" s="2">
        <v>29</v>
      </c>
      <c r="AL62" s="26"/>
    </row>
    <row r="63" spans="1:42" x14ac:dyDescent="0.3">
      <c r="A63" s="2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4"/>
      <c r="S63" s="4" t="s">
        <v>8</v>
      </c>
      <c r="T63" s="4" t="s">
        <v>10</v>
      </c>
      <c r="U63" s="4" t="s">
        <v>8</v>
      </c>
      <c r="V63" s="4" t="s">
        <v>10</v>
      </c>
      <c r="W63" s="4"/>
      <c r="X63" s="4"/>
      <c r="Y63" s="4"/>
      <c r="Z63" s="4"/>
      <c r="AA63" s="4"/>
      <c r="AB63" s="4"/>
      <c r="AC63" s="4"/>
      <c r="AD63" s="4"/>
      <c r="AE63" s="4" t="s">
        <v>10</v>
      </c>
      <c r="AF63" s="4" t="s">
        <v>10</v>
      </c>
      <c r="AG63" s="4"/>
      <c r="AH63" s="4"/>
      <c r="AI63" s="4"/>
      <c r="AJ63" s="4"/>
      <c r="AK63" s="4"/>
      <c r="AL63" s="24"/>
    </row>
    <row r="64" spans="1:42" x14ac:dyDescent="0.3">
      <c r="A64" s="25" t="s">
        <v>57</v>
      </c>
      <c r="B64" s="1" t="s">
        <v>58</v>
      </c>
      <c r="C64" s="1">
        <v>231</v>
      </c>
      <c r="D64" s="1"/>
      <c r="E64" s="1" t="s">
        <v>8</v>
      </c>
      <c r="F64" s="1" t="s">
        <v>8</v>
      </c>
      <c r="G64" s="1"/>
      <c r="H64" s="1"/>
      <c r="I64" s="1">
        <v>3500</v>
      </c>
      <c r="J64" s="1">
        <v>4000</v>
      </c>
      <c r="K64" s="1">
        <v>3700</v>
      </c>
      <c r="L64" s="1">
        <v>4200</v>
      </c>
      <c r="M64" s="1">
        <v>3400</v>
      </c>
      <c r="N64" s="1">
        <v>4100</v>
      </c>
      <c r="O64" s="1">
        <v>3800</v>
      </c>
      <c r="P64" s="1">
        <v>4300</v>
      </c>
      <c r="Q64" s="1">
        <v>3600</v>
      </c>
      <c r="R64" s="2">
        <v>5000</v>
      </c>
      <c r="S64" s="2">
        <v>4800</v>
      </c>
      <c r="T64" s="2">
        <v>4500</v>
      </c>
      <c r="U64" s="2">
        <v>5200</v>
      </c>
      <c r="V64" s="2">
        <v>5300</v>
      </c>
      <c r="W64" s="2">
        <v>5700</v>
      </c>
      <c r="X64" s="2">
        <v>5200</v>
      </c>
      <c r="Y64" s="2">
        <v>5800</v>
      </c>
      <c r="Z64" s="2">
        <v>4900</v>
      </c>
      <c r="AA64" s="2">
        <v>5300</v>
      </c>
      <c r="AB64" s="2">
        <v>3800</v>
      </c>
      <c r="AC64" s="2"/>
      <c r="AD64" s="2"/>
      <c r="AE64" s="2" t="s">
        <v>10</v>
      </c>
      <c r="AF64" s="2" t="s">
        <v>10</v>
      </c>
      <c r="AG64" s="2"/>
      <c r="AH64" s="2"/>
      <c r="AI64" s="2"/>
      <c r="AJ64" s="2"/>
      <c r="AK64" s="2">
        <v>11</v>
      </c>
      <c r="AL64" s="26"/>
    </row>
    <row r="65" spans="1:38" x14ac:dyDescent="0.3">
      <c r="A65" s="23"/>
      <c r="B65" s="3"/>
      <c r="C65" s="3"/>
      <c r="D65" s="3"/>
      <c r="E65" s="3"/>
      <c r="F65" s="3"/>
      <c r="G65" s="3"/>
      <c r="H65" s="3"/>
      <c r="I65" s="3" t="s">
        <v>10</v>
      </c>
      <c r="J65" s="3" t="s">
        <v>10</v>
      </c>
      <c r="K65" s="3" t="s">
        <v>10</v>
      </c>
      <c r="L65" s="3"/>
      <c r="M65" s="3"/>
      <c r="N65" s="3"/>
      <c r="O65" s="3"/>
      <c r="P65" s="3"/>
      <c r="Q65" s="3"/>
      <c r="R65" s="4"/>
      <c r="S65" s="4" t="s">
        <v>8</v>
      </c>
      <c r="T65" s="4" t="s">
        <v>10</v>
      </c>
      <c r="U65" s="4" t="s">
        <v>8</v>
      </c>
      <c r="V65" s="4" t="s">
        <v>10</v>
      </c>
      <c r="W65" s="4"/>
      <c r="X65" s="4"/>
      <c r="Y65" s="4"/>
      <c r="Z65" s="4"/>
      <c r="AA65" s="4"/>
      <c r="AB65" s="4"/>
      <c r="AC65" s="4"/>
      <c r="AD65" s="4"/>
      <c r="AE65" s="4" t="s">
        <v>10</v>
      </c>
      <c r="AF65" s="4" t="s">
        <v>10</v>
      </c>
      <c r="AG65" s="4"/>
      <c r="AH65" s="4"/>
      <c r="AI65" s="4"/>
      <c r="AJ65" s="4"/>
      <c r="AK65" s="4"/>
      <c r="AL65" s="24"/>
    </row>
    <row r="66" spans="1:38" x14ac:dyDescent="0.3">
      <c r="A66" s="25" t="s">
        <v>59</v>
      </c>
      <c r="B66" s="1" t="s">
        <v>60</v>
      </c>
      <c r="C66" s="56">
        <v>11</v>
      </c>
      <c r="D66" s="1"/>
      <c r="E66" s="1"/>
      <c r="F66" s="1"/>
      <c r="G66" s="1">
        <v>0</v>
      </c>
      <c r="H66" s="1">
        <v>5000</v>
      </c>
      <c r="I66" s="1" t="s">
        <v>10</v>
      </c>
      <c r="J66" s="1">
        <v>4800</v>
      </c>
      <c r="K66" s="1">
        <v>5200</v>
      </c>
      <c r="L66" s="1">
        <v>5200</v>
      </c>
      <c r="M66" s="1">
        <v>5200</v>
      </c>
      <c r="N66" s="1">
        <v>5100</v>
      </c>
      <c r="O66" s="1">
        <v>5200</v>
      </c>
      <c r="P66" s="1">
        <v>5400</v>
      </c>
      <c r="Q66" s="1">
        <v>5300</v>
      </c>
      <c r="R66" s="2">
        <v>5700</v>
      </c>
      <c r="S66" s="2">
        <v>5900</v>
      </c>
      <c r="T66" s="2">
        <v>6200</v>
      </c>
      <c r="U66" s="2">
        <v>6900</v>
      </c>
      <c r="V66" s="2">
        <v>7300</v>
      </c>
      <c r="W66" s="2">
        <v>8000</v>
      </c>
      <c r="X66" s="2">
        <v>8700</v>
      </c>
      <c r="Y66" s="2">
        <v>9900</v>
      </c>
      <c r="Z66" s="2">
        <v>9600</v>
      </c>
      <c r="AA66" s="2">
        <v>8000</v>
      </c>
      <c r="AB66" s="2">
        <v>8200</v>
      </c>
      <c r="AC66" s="2">
        <v>8400</v>
      </c>
      <c r="AD66" s="2">
        <v>8400</v>
      </c>
      <c r="AE66" s="2">
        <v>8900</v>
      </c>
      <c r="AF66" s="2">
        <v>8800</v>
      </c>
      <c r="AG66" s="2">
        <v>9000</v>
      </c>
      <c r="AH66" s="2">
        <v>9300</v>
      </c>
      <c r="AI66" s="2">
        <v>9800</v>
      </c>
      <c r="AJ66" s="2">
        <v>9800</v>
      </c>
      <c r="AK66" s="2"/>
      <c r="AL66" s="26"/>
    </row>
    <row r="67" spans="1:38" x14ac:dyDescent="0.3">
      <c r="A67" s="23" t="s">
        <v>59</v>
      </c>
      <c r="B67" s="3" t="s">
        <v>420</v>
      </c>
      <c r="C67" s="3">
        <v>227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 t="s">
        <v>10</v>
      </c>
      <c r="AF67" s="4" t="s">
        <v>10</v>
      </c>
      <c r="AG67" s="4">
        <v>10600</v>
      </c>
      <c r="AH67" s="4"/>
      <c r="AI67" s="4">
        <v>9800</v>
      </c>
      <c r="AJ67" s="4"/>
      <c r="AK67" s="4">
        <v>11</v>
      </c>
      <c r="AL67" s="24"/>
    </row>
    <row r="68" spans="1:38" x14ac:dyDescent="0.3">
      <c r="A68" s="25" t="s">
        <v>59</v>
      </c>
      <c r="B68" s="1" t="s">
        <v>61</v>
      </c>
      <c r="C68" s="1">
        <v>232</v>
      </c>
      <c r="D68" s="1"/>
      <c r="E68" s="1" t="s">
        <v>8</v>
      </c>
      <c r="F68" s="1" t="s">
        <v>8</v>
      </c>
      <c r="G68" s="1"/>
      <c r="H68" s="1"/>
      <c r="I68" s="1">
        <v>2000</v>
      </c>
      <c r="J68" s="1">
        <v>1800</v>
      </c>
      <c r="K68" s="1">
        <v>2400</v>
      </c>
      <c r="L68" s="1">
        <v>2000</v>
      </c>
      <c r="M68" s="1">
        <v>1900</v>
      </c>
      <c r="N68" s="1">
        <v>2100</v>
      </c>
      <c r="O68" s="1">
        <v>2300</v>
      </c>
      <c r="P68" s="1">
        <v>2500</v>
      </c>
      <c r="Q68" s="1">
        <v>3200</v>
      </c>
      <c r="R68" s="2">
        <v>3000</v>
      </c>
      <c r="S68" s="2">
        <v>3000</v>
      </c>
      <c r="T68" s="2">
        <v>2800</v>
      </c>
      <c r="U68" s="2">
        <v>3300</v>
      </c>
      <c r="V68" s="2">
        <v>3600</v>
      </c>
      <c r="W68" s="2">
        <v>4500</v>
      </c>
      <c r="X68" s="2">
        <v>5200</v>
      </c>
      <c r="Y68" s="2">
        <v>7400</v>
      </c>
      <c r="Z68" s="2">
        <v>7600</v>
      </c>
      <c r="AA68" s="2">
        <v>5900</v>
      </c>
      <c r="AB68" s="2">
        <v>5700</v>
      </c>
      <c r="AC68" s="2">
        <v>5700</v>
      </c>
      <c r="AD68" s="2"/>
      <c r="AE68" s="2" t="s">
        <v>10</v>
      </c>
      <c r="AF68" s="2" t="s">
        <v>10</v>
      </c>
      <c r="AG68" s="2">
        <v>7000</v>
      </c>
      <c r="AH68" s="2"/>
      <c r="AI68" s="2">
        <v>8600</v>
      </c>
      <c r="AJ68" s="2"/>
      <c r="AK68" s="2">
        <v>11</v>
      </c>
      <c r="AL68" s="26"/>
    </row>
    <row r="69" spans="1:38" x14ac:dyDescent="0.3">
      <c r="A69" s="23"/>
      <c r="B69" s="3"/>
      <c r="C69" s="3"/>
      <c r="D69" s="3"/>
      <c r="E69" s="3"/>
      <c r="F69" s="3"/>
      <c r="G69" s="3"/>
      <c r="H69" s="3"/>
      <c r="I69" s="3" t="s">
        <v>10</v>
      </c>
      <c r="J69" s="3" t="s">
        <v>10</v>
      </c>
      <c r="K69" s="3" t="s">
        <v>10</v>
      </c>
      <c r="L69" s="3"/>
      <c r="M69" s="3"/>
      <c r="N69" s="3"/>
      <c r="O69" s="3"/>
      <c r="P69" s="3"/>
      <c r="Q69" s="3"/>
      <c r="R69" s="4"/>
      <c r="S69" s="4" t="s">
        <v>8</v>
      </c>
      <c r="T69" s="4" t="s">
        <v>10</v>
      </c>
      <c r="U69" s="4" t="s">
        <v>8</v>
      </c>
      <c r="V69" s="4" t="s">
        <v>10</v>
      </c>
      <c r="W69" s="4"/>
      <c r="X69" s="4"/>
      <c r="Y69" s="4"/>
      <c r="Z69" s="4"/>
      <c r="AA69" s="4"/>
      <c r="AB69" s="4"/>
      <c r="AC69" s="4"/>
      <c r="AD69" s="4"/>
      <c r="AE69" s="4" t="s">
        <v>10</v>
      </c>
      <c r="AF69" s="4" t="s">
        <v>10</v>
      </c>
      <c r="AG69" s="4"/>
      <c r="AH69" s="4"/>
      <c r="AI69" s="4"/>
      <c r="AJ69" s="4"/>
      <c r="AK69" s="4"/>
      <c r="AL69" s="24"/>
    </row>
    <row r="70" spans="1:38" x14ac:dyDescent="0.3">
      <c r="A70" s="25" t="s">
        <v>62</v>
      </c>
      <c r="B70" s="1" t="s">
        <v>63</v>
      </c>
      <c r="C70" s="1">
        <v>233</v>
      </c>
      <c r="D70" s="1"/>
      <c r="E70" s="1">
        <v>1600</v>
      </c>
      <c r="F70" s="1">
        <v>1800</v>
      </c>
      <c r="G70" s="1">
        <v>2100</v>
      </c>
      <c r="H70" s="1">
        <v>2600</v>
      </c>
      <c r="I70" s="1">
        <v>3100</v>
      </c>
      <c r="J70" s="1">
        <v>3000</v>
      </c>
      <c r="K70" s="1">
        <v>3300</v>
      </c>
      <c r="L70" s="1">
        <v>3500</v>
      </c>
      <c r="M70" s="1">
        <v>3400</v>
      </c>
      <c r="N70" s="1">
        <v>3400</v>
      </c>
      <c r="O70" s="1">
        <v>3300</v>
      </c>
      <c r="P70" s="1">
        <v>3500</v>
      </c>
      <c r="Q70" s="1">
        <v>3800</v>
      </c>
      <c r="R70" s="2">
        <v>3700</v>
      </c>
      <c r="S70" s="2">
        <v>4100</v>
      </c>
      <c r="T70" s="2">
        <v>4300</v>
      </c>
      <c r="U70" s="2">
        <v>5600</v>
      </c>
      <c r="V70" s="2">
        <v>7600</v>
      </c>
      <c r="W70" s="2">
        <v>11600</v>
      </c>
      <c r="X70" s="2">
        <v>11800</v>
      </c>
      <c r="Y70" s="2">
        <v>12200</v>
      </c>
      <c r="Z70" s="2">
        <v>11800</v>
      </c>
      <c r="AA70" s="2">
        <v>12800</v>
      </c>
      <c r="AB70" s="2">
        <v>11300</v>
      </c>
      <c r="AC70" s="2">
        <v>11700</v>
      </c>
      <c r="AD70" s="2">
        <v>11100</v>
      </c>
      <c r="AE70" s="2" t="s">
        <v>10</v>
      </c>
      <c r="AF70" s="2">
        <v>12600</v>
      </c>
      <c r="AG70" s="2">
        <v>12600</v>
      </c>
      <c r="AH70" s="2">
        <v>13600</v>
      </c>
      <c r="AI70" s="2">
        <v>14800</v>
      </c>
      <c r="AJ70" s="2">
        <v>15300</v>
      </c>
      <c r="AK70" s="2">
        <v>12</v>
      </c>
      <c r="AL70" s="26"/>
    </row>
    <row r="71" spans="1:38" x14ac:dyDescent="0.3">
      <c r="A71" s="23" t="s">
        <v>62</v>
      </c>
      <c r="B71" s="3" t="s">
        <v>64</v>
      </c>
      <c r="C71" s="57">
        <v>12</v>
      </c>
      <c r="D71" s="3"/>
      <c r="E71" s="3"/>
      <c r="F71" s="3"/>
      <c r="G71" s="3"/>
      <c r="H71" s="3"/>
      <c r="I71" s="3" t="s">
        <v>10</v>
      </c>
      <c r="J71" s="3">
        <v>1900</v>
      </c>
      <c r="K71" s="3">
        <v>2200</v>
      </c>
      <c r="L71" s="3">
        <v>2200</v>
      </c>
      <c r="M71" s="3">
        <v>2500</v>
      </c>
      <c r="N71" s="3">
        <v>2600</v>
      </c>
      <c r="O71" s="3">
        <v>2600</v>
      </c>
      <c r="P71" s="3">
        <v>2700</v>
      </c>
      <c r="Q71" s="3">
        <v>2900</v>
      </c>
      <c r="R71" s="4">
        <v>3200</v>
      </c>
      <c r="S71" s="4">
        <v>3300</v>
      </c>
      <c r="T71" s="4">
        <v>3400</v>
      </c>
      <c r="U71" s="4">
        <v>3800</v>
      </c>
      <c r="V71" s="4">
        <v>4300</v>
      </c>
      <c r="W71" s="4">
        <v>4600</v>
      </c>
      <c r="X71" s="4">
        <v>5900</v>
      </c>
      <c r="Y71" s="4">
        <v>6100</v>
      </c>
      <c r="Z71" s="4">
        <v>5800</v>
      </c>
      <c r="AA71" s="4">
        <v>5400</v>
      </c>
      <c r="AB71" s="4">
        <v>5500</v>
      </c>
      <c r="AC71" s="4">
        <v>5600</v>
      </c>
      <c r="AD71" s="4">
        <v>5300</v>
      </c>
      <c r="AE71" s="4">
        <v>5000</v>
      </c>
      <c r="AF71" s="4">
        <v>5200</v>
      </c>
      <c r="AG71" s="4">
        <v>6300</v>
      </c>
      <c r="AH71" s="4">
        <v>7000</v>
      </c>
      <c r="AI71" s="4">
        <v>7700</v>
      </c>
      <c r="AJ71" s="4">
        <v>8000</v>
      </c>
      <c r="AK71" s="4"/>
      <c r="AL71" s="24"/>
    </row>
    <row r="72" spans="1:38" x14ac:dyDescent="0.3">
      <c r="A72" s="25"/>
      <c r="B72" s="1"/>
      <c r="C72" s="1"/>
      <c r="D72" s="1"/>
      <c r="E72" s="1"/>
      <c r="F72" s="1"/>
      <c r="G72" s="1"/>
      <c r="H72" s="1"/>
      <c r="I72" s="1" t="s">
        <v>10</v>
      </c>
      <c r="J72" s="1" t="s">
        <v>10</v>
      </c>
      <c r="K72" s="1" t="s">
        <v>10</v>
      </c>
      <c r="L72" s="1"/>
      <c r="M72" s="1"/>
      <c r="N72" s="1"/>
      <c r="O72" s="1"/>
      <c r="P72" s="1"/>
      <c r="Q72" s="1"/>
      <c r="R72" s="2"/>
      <c r="S72" s="2" t="s">
        <v>8</v>
      </c>
      <c r="T72" s="2" t="s">
        <v>10</v>
      </c>
      <c r="U72" s="2" t="s">
        <v>8</v>
      </c>
      <c r="V72" s="2" t="s">
        <v>10</v>
      </c>
      <c r="W72" s="2"/>
      <c r="X72" s="2"/>
      <c r="Y72" s="2"/>
      <c r="Z72" s="2"/>
      <c r="AA72" s="2"/>
      <c r="AB72" s="2"/>
      <c r="AC72" s="2"/>
      <c r="AD72" s="2"/>
      <c r="AE72" s="2" t="s">
        <v>10</v>
      </c>
      <c r="AF72" s="2" t="s">
        <v>10</v>
      </c>
      <c r="AG72" s="2"/>
      <c r="AH72" s="2"/>
      <c r="AI72" s="2"/>
      <c r="AJ72" s="2"/>
      <c r="AK72" s="2"/>
      <c r="AL72" s="26"/>
    </row>
    <row r="73" spans="1:38" hidden="1" x14ac:dyDescent="0.3">
      <c r="A73" s="23" t="s">
        <v>65</v>
      </c>
      <c r="B73" s="3" t="s">
        <v>66</v>
      </c>
      <c r="C73" s="3"/>
      <c r="D73" s="3"/>
      <c r="E73" s="3">
        <v>19700</v>
      </c>
      <c r="F73" s="3">
        <v>20300</v>
      </c>
      <c r="G73" s="3">
        <v>21400</v>
      </c>
      <c r="H73" s="3">
        <v>23200</v>
      </c>
      <c r="I73" s="3">
        <v>22600</v>
      </c>
      <c r="J73" s="3">
        <v>21800</v>
      </c>
      <c r="K73" s="3">
        <v>20000</v>
      </c>
      <c r="L73" s="3">
        <v>20900</v>
      </c>
      <c r="M73" s="3">
        <v>16600</v>
      </c>
      <c r="N73" s="3">
        <v>20600</v>
      </c>
      <c r="O73" s="3"/>
      <c r="P73" s="3"/>
      <c r="Q73" s="3"/>
      <c r="R73" s="4"/>
      <c r="S73" s="4" t="s">
        <v>8</v>
      </c>
      <c r="T73" s="4" t="s">
        <v>10</v>
      </c>
      <c r="U73" s="4" t="s">
        <v>8</v>
      </c>
      <c r="V73" s="4" t="s">
        <v>10</v>
      </c>
      <c r="W73" s="4"/>
      <c r="X73" s="4"/>
      <c r="Y73" s="4"/>
      <c r="Z73" s="4"/>
      <c r="AA73" s="4"/>
      <c r="AB73" s="4"/>
      <c r="AC73" s="4" t="e">
        <v>#N/A</v>
      </c>
      <c r="AD73" s="4" t="e">
        <v>#N/A</v>
      </c>
      <c r="AE73" s="4" t="s">
        <v>10</v>
      </c>
      <c r="AF73" s="4" t="e">
        <v>#N/A</v>
      </c>
      <c r="AG73" s="4" t="e">
        <v>#N/A</v>
      </c>
      <c r="AH73" s="4"/>
      <c r="AI73" s="4" t="e">
        <v>#N/A</v>
      </c>
      <c r="AJ73" s="4"/>
      <c r="AK73" s="4"/>
      <c r="AL73" s="24"/>
    </row>
    <row r="74" spans="1:38" x14ac:dyDescent="0.3">
      <c r="A74" s="25" t="s">
        <v>435</v>
      </c>
      <c r="B74" s="1" t="s">
        <v>66</v>
      </c>
      <c r="C74" s="1">
        <v>41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25100</v>
      </c>
      <c r="P74" s="1">
        <v>28200</v>
      </c>
      <c r="Q74" s="1">
        <v>27700</v>
      </c>
      <c r="R74" s="2">
        <v>29000</v>
      </c>
      <c r="S74" s="2">
        <v>28300</v>
      </c>
      <c r="T74" s="2">
        <v>27700</v>
      </c>
      <c r="U74" s="2">
        <v>28700</v>
      </c>
      <c r="V74" s="2">
        <v>29200</v>
      </c>
      <c r="W74" s="2">
        <v>30800</v>
      </c>
      <c r="X74" s="2">
        <v>33600</v>
      </c>
      <c r="Y74" s="2">
        <v>34900</v>
      </c>
      <c r="Z74" s="2">
        <v>29300</v>
      </c>
      <c r="AA74" s="2">
        <v>25000</v>
      </c>
      <c r="AB74" s="2">
        <v>25900</v>
      </c>
      <c r="AC74" s="2">
        <v>26100</v>
      </c>
      <c r="AD74" s="2">
        <v>25500</v>
      </c>
      <c r="AE74" s="2">
        <v>24800</v>
      </c>
      <c r="AF74" s="2">
        <v>25100</v>
      </c>
      <c r="AG74" s="2">
        <v>27200</v>
      </c>
      <c r="AH74" s="2">
        <v>28000</v>
      </c>
      <c r="AI74" s="2"/>
      <c r="AJ74" s="2"/>
      <c r="AK74" s="2"/>
      <c r="AL74" s="26"/>
    </row>
    <row r="75" spans="1:38" x14ac:dyDescent="0.3">
      <c r="A75" s="23" t="s">
        <v>435</v>
      </c>
      <c r="B75" s="3" t="s">
        <v>30</v>
      </c>
      <c r="C75" s="3">
        <v>77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>
        <v>22000</v>
      </c>
      <c r="AI75" s="4">
        <v>25500</v>
      </c>
      <c r="AJ75" s="4"/>
      <c r="AK75" s="4"/>
      <c r="AL75" s="24"/>
    </row>
    <row r="76" spans="1:38" x14ac:dyDescent="0.3">
      <c r="A76" s="25" t="s">
        <v>435</v>
      </c>
      <c r="B76" s="1" t="s">
        <v>67</v>
      </c>
      <c r="C76" s="1">
        <v>397</v>
      </c>
      <c r="D76" s="1"/>
      <c r="E76" s="1">
        <v>18400</v>
      </c>
      <c r="F76" s="1">
        <v>19700</v>
      </c>
      <c r="G76" s="1">
        <v>21500</v>
      </c>
      <c r="H76" s="1">
        <v>23500</v>
      </c>
      <c r="I76" s="1">
        <v>23300</v>
      </c>
      <c r="J76" s="1">
        <v>21600</v>
      </c>
      <c r="K76" s="1">
        <v>22400</v>
      </c>
      <c r="L76" s="1">
        <v>22500</v>
      </c>
      <c r="M76" s="1">
        <v>15200</v>
      </c>
      <c r="N76" s="1">
        <v>22100</v>
      </c>
      <c r="O76" s="1">
        <v>24600</v>
      </c>
      <c r="P76" s="1">
        <v>23300</v>
      </c>
      <c r="Q76" s="1">
        <v>25000</v>
      </c>
      <c r="R76" s="2">
        <v>26800</v>
      </c>
      <c r="S76" s="2">
        <v>24200</v>
      </c>
      <c r="T76" s="2">
        <v>25000</v>
      </c>
      <c r="U76" s="2">
        <v>25500</v>
      </c>
      <c r="V76" s="2">
        <v>26300</v>
      </c>
      <c r="W76" s="2">
        <v>26900</v>
      </c>
      <c r="X76" s="2">
        <v>27700</v>
      </c>
      <c r="Y76" s="2">
        <v>27900</v>
      </c>
      <c r="Z76" s="2">
        <v>24400</v>
      </c>
      <c r="AA76" s="2">
        <v>21600</v>
      </c>
      <c r="AB76" s="2">
        <v>22200</v>
      </c>
      <c r="AC76" s="2"/>
      <c r="AD76" s="2"/>
      <c r="AE76" s="2" t="s">
        <v>10</v>
      </c>
      <c r="AF76" s="2" t="s">
        <v>10</v>
      </c>
      <c r="AG76" s="2"/>
      <c r="AH76" s="2"/>
      <c r="AI76" s="2"/>
      <c r="AJ76" s="2"/>
      <c r="AK76" s="2">
        <v>41</v>
      </c>
      <c r="AL76" s="26"/>
    </row>
    <row r="77" spans="1:38" x14ac:dyDescent="0.3">
      <c r="A77" s="23" t="s">
        <v>435</v>
      </c>
      <c r="B77" s="3" t="s">
        <v>68</v>
      </c>
      <c r="C77" s="3">
        <v>394</v>
      </c>
      <c r="D77" s="3"/>
      <c r="E77" s="3">
        <v>13400</v>
      </c>
      <c r="F77" s="3">
        <v>14100</v>
      </c>
      <c r="G77" s="3">
        <v>14300</v>
      </c>
      <c r="H77" s="3">
        <v>15800</v>
      </c>
      <c r="I77" s="3">
        <v>18100</v>
      </c>
      <c r="J77" s="3">
        <v>17200</v>
      </c>
      <c r="K77" s="3">
        <v>17700</v>
      </c>
      <c r="L77" s="3">
        <v>18900</v>
      </c>
      <c r="M77" s="3">
        <v>13600</v>
      </c>
      <c r="N77" s="3">
        <v>16500</v>
      </c>
      <c r="O77" s="3">
        <v>24200</v>
      </c>
      <c r="P77" s="3">
        <v>18200</v>
      </c>
      <c r="Q77" s="3">
        <v>17400</v>
      </c>
      <c r="R77" s="4">
        <v>17900</v>
      </c>
      <c r="S77" s="4">
        <v>15100</v>
      </c>
      <c r="T77" s="4">
        <v>16500</v>
      </c>
      <c r="U77" s="4">
        <v>16800</v>
      </c>
      <c r="V77" s="4">
        <v>17000</v>
      </c>
      <c r="W77" s="4">
        <v>18600</v>
      </c>
      <c r="X77" s="4">
        <v>22100</v>
      </c>
      <c r="Y77" s="4">
        <v>19500</v>
      </c>
      <c r="Z77" s="4">
        <v>17400</v>
      </c>
      <c r="AA77" s="4">
        <v>14600</v>
      </c>
      <c r="AB77" s="4">
        <v>13300</v>
      </c>
      <c r="AC77" s="4"/>
      <c r="AD77" s="4"/>
      <c r="AE77" s="4" t="s">
        <v>10</v>
      </c>
      <c r="AF77" s="4" t="s">
        <v>10</v>
      </c>
      <c r="AG77" s="4"/>
      <c r="AH77" s="4"/>
      <c r="AI77" s="4"/>
      <c r="AJ77" s="4"/>
      <c r="AK77" s="4">
        <v>41</v>
      </c>
      <c r="AL77" s="24"/>
    </row>
    <row r="78" spans="1:38" x14ac:dyDescent="0.3">
      <c r="A78" s="23" t="s">
        <v>435</v>
      </c>
      <c r="B78" s="3" t="s">
        <v>387</v>
      </c>
      <c r="C78" s="57">
        <v>76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>
        <v>11500</v>
      </c>
      <c r="AI78" s="4">
        <v>12800</v>
      </c>
      <c r="AJ78" s="4">
        <v>13200</v>
      </c>
      <c r="AK78" s="4"/>
      <c r="AL78" s="24"/>
    </row>
    <row r="79" spans="1:38" x14ac:dyDescent="0.3">
      <c r="A79" s="25" t="s">
        <v>435</v>
      </c>
      <c r="B79" s="1" t="s">
        <v>69</v>
      </c>
      <c r="C79" s="1">
        <v>396</v>
      </c>
      <c r="D79" s="1"/>
      <c r="E79" s="1">
        <v>7100</v>
      </c>
      <c r="F79" s="1">
        <v>8000</v>
      </c>
      <c r="G79" s="1">
        <v>12800</v>
      </c>
      <c r="H79" s="1">
        <v>8500</v>
      </c>
      <c r="I79" s="1">
        <v>9700</v>
      </c>
      <c r="J79" s="1">
        <v>9200</v>
      </c>
      <c r="K79" s="1">
        <v>10400</v>
      </c>
      <c r="L79" s="1">
        <v>9000</v>
      </c>
      <c r="M79" s="1">
        <v>8200</v>
      </c>
      <c r="N79" s="1">
        <v>9500</v>
      </c>
      <c r="O79" s="1">
        <v>9400</v>
      </c>
      <c r="P79" s="1">
        <v>10300</v>
      </c>
      <c r="Q79" s="1">
        <v>9900</v>
      </c>
      <c r="R79" s="2">
        <v>9900</v>
      </c>
      <c r="S79" s="2">
        <v>9200</v>
      </c>
      <c r="T79" s="2">
        <v>7800</v>
      </c>
      <c r="U79" s="2">
        <v>9000</v>
      </c>
      <c r="V79" s="2">
        <v>8200</v>
      </c>
      <c r="W79" s="2">
        <v>9800</v>
      </c>
      <c r="X79" s="2">
        <v>9300</v>
      </c>
      <c r="Y79" s="2">
        <v>8300</v>
      </c>
      <c r="Z79" s="2">
        <v>7700</v>
      </c>
      <c r="AA79" s="2">
        <v>8500</v>
      </c>
      <c r="AB79" s="2">
        <v>7300</v>
      </c>
      <c r="AC79" s="2"/>
      <c r="AD79" s="2"/>
      <c r="AE79" s="2" t="s">
        <v>10</v>
      </c>
      <c r="AF79" s="2" t="s">
        <v>10</v>
      </c>
      <c r="AG79" s="2"/>
      <c r="AH79" s="2"/>
      <c r="AI79" s="2"/>
      <c r="AJ79" s="2"/>
      <c r="AK79" s="2">
        <v>41</v>
      </c>
      <c r="AL79" s="26"/>
    </row>
    <row r="80" spans="1:38" x14ac:dyDescent="0.3">
      <c r="A80" s="2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4"/>
      <c r="S80" s="4" t="s">
        <v>8</v>
      </c>
      <c r="T80" s="4" t="s">
        <v>10</v>
      </c>
      <c r="U80" s="4" t="s">
        <v>8</v>
      </c>
      <c r="V80" s="4" t="s">
        <v>10</v>
      </c>
      <c r="W80" s="4"/>
      <c r="X80" s="4"/>
      <c r="Y80" s="4"/>
      <c r="Z80" s="4"/>
      <c r="AA80" s="4"/>
      <c r="AB80" s="4"/>
      <c r="AC80" s="4"/>
      <c r="AD80" s="4"/>
      <c r="AE80" s="4" t="s">
        <v>10</v>
      </c>
      <c r="AF80" s="4" t="s">
        <v>10</v>
      </c>
      <c r="AG80" s="4"/>
      <c r="AH80" s="4"/>
      <c r="AI80" s="4"/>
      <c r="AJ80" s="4"/>
      <c r="AK80" s="4"/>
      <c r="AL80" s="24"/>
    </row>
    <row r="81" spans="1:42" ht="13.5" customHeight="1" x14ac:dyDescent="0.3">
      <c r="A81" s="25" t="s">
        <v>70</v>
      </c>
      <c r="B81" s="1" t="s">
        <v>71</v>
      </c>
      <c r="C81" s="56">
        <v>13</v>
      </c>
      <c r="D81" s="1"/>
      <c r="E81" s="1"/>
      <c r="F81" s="1"/>
      <c r="G81" s="1"/>
      <c r="H81" s="1"/>
      <c r="I81" s="1">
        <v>15700</v>
      </c>
      <c r="J81" s="1">
        <v>17000</v>
      </c>
      <c r="K81" s="1">
        <v>18400</v>
      </c>
      <c r="L81" s="1">
        <v>18400</v>
      </c>
      <c r="M81" s="1">
        <v>21200</v>
      </c>
      <c r="N81" s="1">
        <v>22000</v>
      </c>
      <c r="O81" s="1">
        <v>22600</v>
      </c>
      <c r="P81" s="1">
        <v>22500</v>
      </c>
      <c r="Q81" s="1">
        <v>21800</v>
      </c>
      <c r="R81" s="2">
        <v>23400</v>
      </c>
      <c r="S81" s="2">
        <v>22900</v>
      </c>
      <c r="T81" s="2">
        <v>23900</v>
      </c>
      <c r="U81" s="2">
        <v>22100</v>
      </c>
      <c r="V81" s="2">
        <v>22200</v>
      </c>
      <c r="W81" s="2">
        <v>27100</v>
      </c>
      <c r="X81" s="2">
        <v>28800</v>
      </c>
      <c r="Y81" s="2">
        <v>30100</v>
      </c>
      <c r="Z81" s="2">
        <v>28200</v>
      </c>
      <c r="AA81" s="2">
        <v>25900</v>
      </c>
      <c r="AB81" s="2">
        <v>26800</v>
      </c>
      <c r="AC81" s="2">
        <v>26200</v>
      </c>
      <c r="AD81" s="2">
        <v>26700</v>
      </c>
      <c r="AE81" s="2">
        <v>25000</v>
      </c>
      <c r="AF81" s="2">
        <v>26400</v>
      </c>
      <c r="AG81" s="2">
        <v>27700</v>
      </c>
      <c r="AH81" s="2">
        <v>28800</v>
      </c>
      <c r="AI81" s="2">
        <v>29700</v>
      </c>
      <c r="AJ81" s="2">
        <v>28200</v>
      </c>
      <c r="AK81" s="2"/>
      <c r="AL81" s="26"/>
    </row>
    <row r="82" spans="1:42" hidden="1" x14ac:dyDescent="0.3">
      <c r="A82" s="23" t="s">
        <v>70</v>
      </c>
      <c r="B82" s="3" t="s">
        <v>72</v>
      </c>
      <c r="C82" s="3">
        <v>56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4">
        <v>39600</v>
      </c>
      <c r="S82" s="4">
        <v>41000</v>
      </c>
      <c r="T82" s="4" t="s">
        <v>10</v>
      </c>
      <c r="U82" s="4" t="s">
        <v>8</v>
      </c>
      <c r="V82" s="4">
        <v>41200</v>
      </c>
      <c r="W82" s="4">
        <v>48800</v>
      </c>
      <c r="X82" s="4">
        <v>54200</v>
      </c>
      <c r="Y82" s="4">
        <v>54000</v>
      </c>
      <c r="Z82" s="4">
        <v>51000</v>
      </c>
      <c r="AA82" s="4">
        <v>31900</v>
      </c>
      <c r="AB82" s="4">
        <v>31800</v>
      </c>
      <c r="AC82" s="4">
        <v>38500</v>
      </c>
      <c r="AD82" s="4">
        <v>40800</v>
      </c>
      <c r="AE82" s="4">
        <v>40100</v>
      </c>
      <c r="AF82" s="4">
        <v>44800</v>
      </c>
      <c r="AG82" s="4">
        <v>44100</v>
      </c>
      <c r="AH82" s="4"/>
      <c r="AI82" s="4"/>
      <c r="AJ82" s="4"/>
      <c r="AK82" s="4">
        <v>13</v>
      </c>
      <c r="AL82" s="24"/>
    </row>
    <row r="83" spans="1:42" hidden="1" x14ac:dyDescent="0.3">
      <c r="A83" s="25" t="s">
        <v>70</v>
      </c>
      <c r="B83" s="1" t="s">
        <v>73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2">
        <v>27900</v>
      </c>
      <c r="S83" s="2">
        <v>29300</v>
      </c>
      <c r="T83" s="2" t="s">
        <v>10</v>
      </c>
      <c r="U83" s="2" t="s">
        <v>8</v>
      </c>
      <c r="V83" s="2" t="s">
        <v>10</v>
      </c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6"/>
    </row>
    <row r="84" spans="1:42" hidden="1" x14ac:dyDescent="0.3">
      <c r="A84" s="23" t="s">
        <v>70</v>
      </c>
      <c r="B84" s="3" t="s">
        <v>74</v>
      </c>
      <c r="C84" s="3"/>
      <c r="D84" s="3">
        <v>39500</v>
      </c>
      <c r="E84" s="3">
        <v>45400</v>
      </c>
      <c r="F84" s="3">
        <v>46600</v>
      </c>
      <c r="G84" s="3">
        <v>30100</v>
      </c>
      <c r="H84" s="3">
        <v>31800</v>
      </c>
      <c r="I84" s="3">
        <v>40400</v>
      </c>
      <c r="J84" s="3">
        <v>49600</v>
      </c>
      <c r="K84" s="3">
        <v>45600</v>
      </c>
      <c r="L84" s="3">
        <v>49500</v>
      </c>
      <c r="M84" s="3">
        <v>47000</v>
      </c>
      <c r="N84" s="3">
        <v>45500</v>
      </c>
      <c r="O84" s="3">
        <v>44800</v>
      </c>
      <c r="P84" s="3"/>
      <c r="Q84" s="3"/>
      <c r="R84" s="4"/>
      <c r="S84" s="4"/>
      <c r="T84" s="4" t="s">
        <v>10</v>
      </c>
      <c r="U84" s="4" t="s">
        <v>8</v>
      </c>
      <c r="V84" s="4" t="s">
        <v>10</v>
      </c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24"/>
    </row>
    <row r="85" spans="1:42" s="11" customFormat="1" x14ac:dyDescent="0.3">
      <c r="A85" s="2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2" t="s">
        <v>8</v>
      </c>
      <c r="T85" s="2" t="s">
        <v>10</v>
      </c>
      <c r="U85" s="2" t="s">
        <v>8</v>
      </c>
      <c r="V85" s="2" t="s">
        <v>10</v>
      </c>
      <c r="W85" s="2"/>
      <c r="X85" s="2"/>
      <c r="Y85" s="2"/>
      <c r="Z85" s="2"/>
      <c r="AA85" s="2"/>
      <c r="AB85" s="2"/>
      <c r="AC85" s="2"/>
      <c r="AD85" s="2"/>
      <c r="AE85" s="2" t="s">
        <v>10</v>
      </c>
      <c r="AF85" s="2" t="s">
        <v>10</v>
      </c>
      <c r="AG85" s="2"/>
      <c r="AH85" s="2"/>
      <c r="AI85" s="2"/>
      <c r="AJ85" s="2"/>
      <c r="AK85" s="2"/>
      <c r="AL85" s="26"/>
      <c r="AM85"/>
      <c r="AN85"/>
      <c r="AO85"/>
      <c r="AP85" s="8"/>
    </row>
    <row r="86" spans="1:42" x14ac:dyDescent="0.3">
      <c r="A86" s="23" t="s">
        <v>75</v>
      </c>
      <c r="B86" s="3" t="s">
        <v>421</v>
      </c>
      <c r="C86" s="3">
        <v>234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>
        <v>44100</v>
      </c>
      <c r="O86" s="3">
        <v>45100</v>
      </c>
      <c r="P86" s="3">
        <v>46100</v>
      </c>
      <c r="Q86" s="3">
        <v>35100</v>
      </c>
      <c r="R86" s="4">
        <v>36000</v>
      </c>
      <c r="S86" s="4">
        <v>37400</v>
      </c>
      <c r="T86" s="4">
        <v>39700</v>
      </c>
      <c r="U86" s="4">
        <v>41200</v>
      </c>
      <c r="V86" s="4">
        <v>43300</v>
      </c>
      <c r="W86" s="4">
        <v>45700</v>
      </c>
      <c r="X86" s="4">
        <v>47900</v>
      </c>
      <c r="Y86" s="4">
        <v>48400</v>
      </c>
      <c r="Z86" s="4">
        <v>47500</v>
      </c>
      <c r="AA86" s="4"/>
      <c r="AB86" s="4"/>
      <c r="AC86" s="4">
        <v>39700</v>
      </c>
      <c r="AD86" s="4"/>
      <c r="AE86" s="4" t="s">
        <v>10</v>
      </c>
      <c r="AF86" s="4">
        <v>45600</v>
      </c>
      <c r="AG86" s="4">
        <v>51600</v>
      </c>
      <c r="AH86" s="4"/>
      <c r="AI86" s="4"/>
      <c r="AJ86" s="4"/>
      <c r="AK86" s="4">
        <v>13</v>
      </c>
      <c r="AL86" s="24"/>
    </row>
    <row r="87" spans="1:42" x14ac:dyDescent="0.3">
      <c r="A87" s="25" t="s">
        <v>75</v>
      </c>
      <c r="B87" s="1" t="s">
        <v>447</v>
      </c>
      <c r="C87" s="56">
        <v>122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>
        <v>44000</v>
      </c>
      <c r="AI87" s="2">
        <v>42600</v>
      </c>
      <c r="AJ87" s="2">
        <v>42000</v>
      </c>
      <c r="AK87" s="2"/>
      <c r="AL87" s="26"/>
    </row>
    <row r="88" spans="1:42" x14ac:dyDescent="0.3">
      <c r="A88" s="2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 t="s">
        <v>10</v>
      </c>
      <c r="AF88" s="4" t="s">
        <v>10</v>
      </c>
      <c r="AG88" s="4"/>
      <c r="AH88" s="4"/>
      <c r="AI88" s="4"/>
      <c r="AJ88" s="4"/>
      <c r="AK88" s="4"/>
      <c r="AL88" s="24"/>
    </row>
    <row r="89" spans="1:42" x14ac:dyDescent="0.3">
      <c r="A89" s="25" t="s">
        <v>76</v>
      </c>
      <c r="B89" s="1" t="s">
        <v>77</v>
      </c>
      <c r="C89" s="1">
        <v>319</v>
      </c>
      <c r="D89" s="1"/>
      <c r="E89" s="1"/>
      <c r="F89" s="1"/>
      <c r="G89" s="1"/>
      <c r="H89" s="1"/>
      <c r="I89" s="1">
        <v>7000</v>
      </c>
      <c r="J89" s="1">
        <v>6600</v>
      </c>
      <c r="K89" s="1">
        <v>6300</v>
      </c>
      <c r="L89" s="1">
        <v>6000</v>
      </c>
      <c r="M89" s="1">
        <v>6500</v>
      </c>
      <c r="N89" s="1">
        <v>6200</v>
      </c>
      <c r="O89" s="1">
        <v>6500</v>
      </c>
      <c r="P89" s="1">
        <v>6400</v>
      </c>
      <c r="Q89" s="1"/>
      <c r="R89" s="2">
        <v>6400</v>
      </c>
      <c r="S89" s="2">
        <v>6300</v>
      </c>
      <c r="T89" s="2">
        <v>6300</v>
      </c>
      <c r="U89" s="2">
        <v>5900</v>
      </c>
      <c r="V89" s="2">
        <v>5700</v>
      </c>
      <c r="W89" s="2">
        <v>5800</v>
      </c>
      <c r="X89" s="2">
        <v>5800</v>
      </c>
      <c r="Y89" s="2">
        <v>6000</v>
      </c>
      <c r="Z89" s="2">
        <v>6500</v>
      </c>
      <c r="AA89" s="2">
        <v>6500</v>
      </c>
      <c r="AB89" s="2">
        <v>4600</v>
      </c>
      <c r="AC89" s="2">
        <v>4700</v>
      </c>
      <c r="AD89" s="2"/>
      <c r="AE89" s="2" t="s">
        <v>10</v>
      </c>
      <c r="AF89" s="2" t="s">
        <v>10</v>
      </c>
      <c r="AG89" s="2"/>
      <c r="AH89" s="2"/>
      <c r="AI89" s="2"/>
      <c r="AJ89" s="2"/>
      <c r="AK89" s="2">
        <v>36</v>
      </c>
      <c r="AL89" s="26"/>
    </row>
    <row r="90" spans="1:42" x14ac:dyDescent="0.3">
      <c r="A90" s="23"/>
      <c r="B90" s="3"/>
      <c r="C90" s="3"/>
      <c r="D90" s="3"/>
      <c r="E90" s="3"/>
      <c r="F90" s="3"/>
      <c r="G90" s="3"/>
      <c r="H90" s="3"/>
      <c r="I90" s="3" t="s">
        <v>10</v>
      </c>
      <c r="J90" s="3" t="s">
        <v>10</v>
      </c>
      <c r="K90" s="3" t="s">
        <v>10</v>
      </c>
      <c r="L90" s="3"/>
      <c r="M90" s="3"/>
      <c r="N90" s="3"/>
      <c r="O90" s="3"/>
      <c r="P90" s="3"/>
      <c r="Q90" s="3"/>
      <c r="R90" s="4"/>
      <c r="S90" s="4" t="s">
        <v>8</v>
      </c>
      <c r="T90" s="4" t="s">
        <v>10</v>
      </c>
      <c r="U90" s="4" t="s">
        <v>8</v>
      </c>
      <c r="V90" s="4" t="s">
        <v>10</v>
      </c>
      <c r="W90" s="4"/>
      <c r="X90" s="4"/>
      <c r="Y90" s="4"/>
      <c r="Z90" s="4"/>
      <c r="AA90" s="4"/>
      <c r="AB90" s="4"/>
      <c r="AC90" s="4"/>
      <c r="AD90" s="4"/>
      <c r="AE90" s="4" t="s">
        <v>10</v>
      </c>
      <c r="AF90" s="4" t="s">
        <v>10</v>
      </c>
      <c r="AG90" s="4"/>
      <c r="AH90" s="4"/>
      <c r="AI90" s="4"/>
      <c r="AJ90" s="4"/>
      <c r="AK90" s="4"/>
      <c r="AL90" s="24"/>
    </row>
    <row r="91" spans="1:42" x14ac:dyDescent="0.3">
      <c r="A91" s="25" t="s">
        <v>428</v>
      </c>
      <c r="B91" s="1" t="s">
        <v>78</v>
      </c>
      <c r="C91" s="1">
        <v>486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2100</v>
      </c>
      <c r="Q91" s="1">
        <v>2300</v>
      </c>
      <c r="R91" s="2">
        <v>2800</v>
      </c>
      <c r="S91" s="2">
        <v>2600</v>
      </c>
      <c r="T91" s="2">
        <v>1300</v>
      </c>
      <c r="U91" s="2">
        <v>3400</v>
      </c>
      <c r="V91" s="2">
        <v>3400</v>
      </c>
      <c r="W91" s="2">
        <v>3800</v>
      </c>
      <c r="X91" s="2">
        <v>4100</v>
      </c>
      <c r="Y91" s="2">
        <v>5200</v>
      </c>
      <c r="Z91" s="2">
        <v>5400</v>
      </c>
      <c r="AA91" s="2">
        <v>4700</v>
      </c>
      <c r="AB91" s="2">
        <v>4700</v>
      </c>
      <c r="AC91" s="2">
        <v>5400</v>
      </c>
      <c r="AD91" s="2"/>
      <c r="AE91" s="2" t="s">
        <v>10</v>
      </c>
      <c r="AF91" s="2" t="s">
        <v>10</v>
      </c>
      <c r="AG91" s="2">
        <v>5700</v>
      </c>
      <c r="AH91" s="2"/>
      <c r="AI91" s="2">
        <v>5800</v>
      </c>
      <c r="AJ91" s="2"/>
      <c r="AK91" s="2">
        <v>11</v>
      </c>
      <c r="AL91" s="26"/>
    </row>
    <row r="92" spans="1:42" x14ac:dyDescent="0.3">
      <c r="A92" s="2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4"/>
      <c r="S92" s="4" t="s">
        <v>8</v>
      </c>
      <c r="T92" s="4" t="s">
        <v>10</v>
      </c>
      <c r="U92" s="4" t="s">
        <v>8</v>
      </c>
      <c r="V92" s="4" t="s">
        <v>10</v>
      </c>
      <c r="W92" s="4"/>
      <c r="X92" s="4"/>
      <c r="Y92" s="4"/>
      <c r="Z92" s="4"/>
      <c r="AA92" s="4"/>
      <c r="AB92" s="4"/>
      <c r="AC92" s="4"/>
      <c r="AD92" s="4"/>
      <c r="AE92" s="4" t="s">
        <v>10</v>
      </c>
      <c r="AF92" s="4" t="s">
        <v>10</v>
      </c>
      <c r="AG92" s="4"/>
      <c r="AH92" s="4"/>
      <c r="AI92" s="4"/>
      <c r="AJ92" s="4"/>
      <c r="AK92" s="4"/>
      <c r="AL92" s="24"/>
    </row>
    <row r="93" spans="1:42" x14ac:dyDescent="0.3">
      <c r="A93" s="25" t="s">
        <v>79</v>
      </c>
      <c r="B93" s="1" t="s">
        <v>80</v>
      </c>
      <c r="C93" s="1">
        <v>628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"/>
      <c r="S93" s="2">
        <v>400</v>
      </c>
      <c r="T93" s="2">
        <v>800</v>
      </c>
      <c r="U93" s="2">
        <v>1100</v>
      </c>
      <c r="V93" s="2">
        <v>1200</v>
      </c>
      <c r="W93" s="2">
        <v>1500</v>
      </c>
      <c r="X93" s="2">
        <v>1500</v>
      </c>
      <c r="Y93" s="2">
        <v>1700</v>
      </c>
      <c r="Z93" s="2">
        <v>1800</v>
      </c>
      <c r="AA93" s="2">
        <v>1500</v>
      </c>
      <c r="AB93" s="2">
        <v>1600</v>
      </c>
      <c r="AC93" s="2"/>
      <c r="AD93" s="2"/>
      <c r="AE93" s="2" t="s">
        <v>10</v>
      </c>
      <c r="AF93" s="2" t="s">
        <v>10</v>
      </c>
      <c r="AG93" s="2"/>
      <c r="AH93" s="2"/>
      <c r="AI93" s="2"/>
      <c r="AJ93" s="2"/>
      <c r="AK93" s="2">
        <v>18</v>
      </c>
      <c r="AL93" s="26"/>
    </row>
    <row r="94" spans="1:42" x14ac:dyDescent="0.3">
      <c r="A94" s="2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4"/>
      <c r="S94" s="4" t="s">
        <v>8</v>
      </c>
      <c r="T94" s="4" t="s">
        <v>10</v>
      </c>
      <c r="U94" s="4" t="s">
        <v>8</v>
      </c>
      <c r="V94" s="4" t="s">
        <v>10</v>
      </c>
      <c r="W94" s="4"/>
      <c r="X94" s="4"/>
      <c r="Y94" s="4"/>
      <c r="Z94" s="4"/>
      <c r="AA94" s="4"/>
      <c r="AB94" s="4"/>
      <c r="AC94" s="4"/>
      <c r="AD94" s="4"/>
      <c r="AE94" s="4" t="s">
        <v>10</v>
      </c>
      <c r="AF94" s="4" t="s">
        <v>10</v>
      </c>
      <c r="AG94" s="4"/>
      <c r="AH94" s="4"/>
      <c r="AI94" s="4"/>
      <c r="AJ94" s="4"/>
      <c r="AK94" s="4"/>
      <c r="AL94" s="24"/>
    </row>
    <row r="95" spans="1:42" x14ac:dyDescent="0.3">
      <c r="A95" s="25" t="s">
        <v>81</v>
      </c>
      <c r="B95" s="1" t="s">
        <v>82</v>
      </c>
      <c r="C95" s="1">
        <v>33</v>
      </c>
      <c r="D95" s="1"/>
      <c r="E95" s="1"/>
      <c r="F95" s="1"/>
      <c r="G95" s="1"/>
      <c r="H95" s="1"/>
      <c r="I95" s="1" t="s">
        <v>10</v>
      </c>
      <c r="J95" s="1" t="s">
        <v>10</v>
      </c>
      <c r="K95" s="1"/>
      <c r="L95" s="1">
        <v>14900</v>
      </c>
      <c r="M95" s="1">
        <v>15000</v>
      </c>
      <c r="N95" s="1">
        <v>16300</v>
      </c>
      <c r="O95" s="1">
        <v>17500</v>
      </c>
      <c r="P95" s="1">
        <v>15500</v>
      </c>
      <c r="Q95" s="1">
        <v>16800</v>
      </c>
      <c r="R95" s="2">
        <v>16600</v>
      </c>
      <c r="S95" s="2">
        <v>16600</v>
      </c>
      <c r="T95" s="2">
        <v>17900</v>
      </c>
      <c r="U95" s="2">
        <v>17500</v>
      </c>
      <c r="V95" s="2">
        <v>19700</v>
      </c>
      <c r="W95" s="2">
        <v>21200</v>
      </c>
      <c r="X95" s="2">
        <v>16800</v>
      </c>
      <c r="Y95" s="2">
        <v>2100</v>
      </c>
      <c r="Z95" s="2">
        <v>1800</v>
      </c>
      <c r="AA95" s="2">
        <v>1500</v>
      </c>
      <c r="AB95" s="2">
        <v>1400</v>
      </c>
      <c r="AC95" s="2">
        <v>1400</v>
      </c>
      <c r="AD95" s="2"/>
      <c r="AE95" s="2"/>
      <c r="AF95" s="2">
        <v>1200</v>
      </c>
      <c r="AG95" s="2">
        <v>1200</v>
      </c>
      <c r="AH95" s="2">
        <v>1200</v>
      </c>
      <c r="AI95" s="2">
        <v>1200</v>
      </c>
      <c r="AJ95" s="2"/>
      <c r="AK95" s="2"/>
      <c r="AL95" s="26"/>
    </row>
    <row r="96" spans="1:42" x14ac:dyDescent="0.3">
      <c r="A96" s="23"/>
      <c r="B96" s="3"/>
      <c r="C96" s="3"/>
      <c r="D96" s="3"/>
      <c r="E96" s="3"/>
      <c r="F96" s="3"/>
      <c r="G96" s="3"/>
      <c r="H96" s="3"/>
      <c r="I96" s="3" t="s">
        <v>10</v>
      </c>
      <c r="J96" s="3" t="s">
        <v>10</v>
      </c>
      <c r="K96" s="3" t="s">
        <v>10</v>
      </c>
      <c r="L96" s="3"/>
      <c r="M96" s="3"/>
      <c r="N96" s="3"/>
      <c r="O96" s="3"/>
      <c r="P96" s="3"/>
      <c r="Q96" s="3"/>
      <c r="R96" s="4"/>
      <c r="S96" s="4" t="s">
        <v>8</v>
      </c>
      <c r="T96" s="4" t="s">
        <v>10</v>
      </c>
      <c r="U96" s="4" t="s">
        <v>8</v>
      </c>
      <c r="V96" s="4" t="s">
        <v>10</v>
      </c>
      <c r="W96" s="4"/>
      <c r="X96" s="4"/>
      <c r="Y96" s="4"/>
      <c r="Z96" s="4"/>
      <c r="AA96" s="4"/>
      <c r="AB96" s="4"/>
      <c r="AC96" s="4"/>
      <c r="AD96" s="4"/>
      <c r="AE96" s="4" t="s">
        <v>10</v>
      </c>
      <c r="AF96" s="4" t="s">
        <v>10</v>
      </c>
      <c r="AG96" s="4"/>
      <c r="AH96" s="4"/>
      <c r="AI96" s="4"/>
      <c r="AJ96" s="4"/>
      <c r="AK96" s="4"/>
      <c r="AL96" s="24"/>
    </row>
    <row r="97" spans="1:42" x14ac:dyDescent="0.3">
      <c r="A97" s="25" t="s">
        <v>83</v>
      </c>
      <c r="B97" s="1" t="s">
        <v>84</v>
      </c>
      <c r="C97" s="1">
        <v>58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2"/>
      <c r="T97" s="2"/>
      <c r="U97" s="2"/>
      <c r="V97" s="2">
        <v>17100</v>
      </c>
      <c r="W97" s="2">
        <v>18500</v>
      </c>
      <c r="X97" s="2">
        <v>20000</v>
      </c>
      <c r="Y97" s="2">
        <v>19600</v>
      </c>
      <c r="Z97" s="2">
        <v>22200</v>
      </c>
      <c r="AA97" s="2">
        <v>16500</v>
      </c>
      <c r="AB97" s="2">
        <v>16700</v>
      </c>
      <c r="AC97" s="2">
        <v>16600</v>
      </c>
      <c r="AD97" s="2">
        <v>16500</v>
      </c>
      <c r="AE97" s="2">
        <v>22200</v>
      </c>
      <c r="AF97" s="2">
        <v>17100</v>
      </c>
      <c r="AG97" s="2">
        <v>17700</v>
      </c>
      <c r="AH97" s="2">
        <v>16800</v>
      </c>
      <c r="AI97" s="2">
        <v>16700</v>
      </c>
      <c r="AJ97" s="2"/>
      <c r="AK97" s="2"/>
      <c r="AL97" s="26"/>
    </row>
    <row r="98" spans="1:42" x14ac:dyDescent="0.3">
      <c r="A98" s="2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4"/>
      <c r="S98" s="4"/>
      <c r="T98" s="4"/>
      <c r="U98" s="4"/>
      <c r="V98" s="4" t="s">
        <v>10</v>
      </c>
      <c r="W98" s="4"/>
      <c r="X98" s="4"/>
      <c r="Y98" s="4"/>
      <c r="Z98" s="4"/>
      <c r="AA98" s="4"/>
      <c r="AB98" s="4"/>
      <c r="AC98" s="4"/>
      <c r="AD98" s="4"/>
      <c r="AE98" s="4" t="s">
        <v>10</v>
      </c>
      <c r="AF98" s="4" t="s">
        <v>10</v>
      </c>
      <c r="AG98" s="4"/>
      <c r="AH98" s="4"/>
      <c r="AI98" s="4"/>
      <c r="AJ98" s="4"/>
      <c r="AK98" s="4"/>
      <c r="AL98" s="24"/>
    </row>
    <row r="99" spans="1:42" s="11" customFormat="1" x14ac:dyDescent="0.3">
      <c r="A99" s="25" t="s">
        <v>85</v>
      </c>
      <c r="B99" s="1" t="s">
        <v>49</v>
      </c>
      <c r="C99" s="1">
        <v>495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2300</v>
      </c>
      <c r="Q99" s="1">
        <v>2200</v>
      </c>
      <c r="R99" s="2">
        <v>2600</v>
      </c>
      <c r="S99" s="2">
        <v>2500</v>
      </c>
      <c r="T99" s="2">
        <v>3400</v>
      </c>
      <c r="U99" s="2" t="s">
        <v>23</v>
      </c>
      <c r="V99" s="2">
        <v>9500</v>
      </c>
      <c r="W99" s="2">
        <v>8000</v>
      </c>
      <c r="X99" s="2">
        <v>7100</v>
      </c>
      <c r="Y99" s="2">
        <v>6000</v>
      </c>
      <c r="Z99" s="2">
        <v>9300</v>
      </c>
      <c r="AA99" s="2"/>
      <c r="AB99" s="2"/>
      <c r="AC99" s="2"/>
      <c r="AD99" s="2">
        <v>7800</v>
      </c>
      <c r="AE99" s="2" t="s">
        <v>10</v>
      </c>
      <c r="AF99" s="2">
        <v>7600</v>
      </c>
      <c r="AG99" s="2"/>
      <c r="AH99" s="2">
        <v>9200</v>
      </c>
      <c r="AI99" s="2"/>
      <c r="AJ99" s="2">
        <v>10600</v>
      </c>
      <c r="AK99" s="2">
        <v>15</v>
      </c>
      <c r="AL99" s="26"/>
      <c r="AM99"/>
      <c r="AN99"/>
      <c r="AO99"/>
      <c r="AP99" s="8"/>
    </row>
    <row r="100" spans="1:42" s="11" customFormat="1" x14ac:dyDescent="0.3">
      <c r="A100" s="23" t="s">
        <v>85</v>
      </c>
      <c r="B100" s="3" t="s">
        <v>17</v>
      </c>
      <c r="C100" s="3">
        <v>490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4"/>
      <c r="S100" s="4"/>
      <c r="T100" s="4"/>
      <c r="U100" s="4"/>
      <c r="V100" s="4"/>
      <c r="W100" s="4">
        <v>14100</v>
      </c>
      <c r="X100" s="4">
        <v>12100</v>
      </c>
      <c r="Y100" s="4">
        <v>15100</v>
      </c>
      <c r="Z100" s="4">
        <v>15500</v>
      </c>
      <c r="AA100" s="4">
        <v>12600</v>
      </c>
      <c r="AB100" s="4">
        <v>9900</v>
      </c>
      <c r="AC100" s="4">
        <v>10700</v>
      </c>
      <c r="AD100" s="4">
        <v>9900</v>
      </c>
      <c r="AE100" s="4" t="s">
        <v>10</v>
      </c>
      <c r="AF100" s="4">
        <v>12200</v>
      </c>
      <c r="AG100" s="4"/>
      <c r="AH100" s="4">
        <v>12200</v>
      </c>
      <c r="AI100" s="4"/>
      <c r="AJ100" s="4">
        <v>15700</v>
      </c>
      <c r="AK100" s="4">
        <v>15</v>
      </c>
      <c r="AL100" s="24"/>
      <c r="AM100"/>
      <c r="AN100"/>
      <c r="AO100"/>
      <c r="AP100" s="8"/>
    </row>
    <row r="101" spans="1:42" x14ac:dyDescent="0.3">
      <c r="A101" s="2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2" t="s">
        <v>8</v>
      </c>
      <c r="T101" s="2" t="s">
        <v>10</v>
      </c>
      <c r="U101" s="2" t="s">
        <v>8</v>
      </c>
      <c r="V101" s="2" t="s">
        <v>10</v>
      </c>
      <c r="W101" s="2"/>
      <c r="X101" s="2"/>
      <c r="Y101" s="2"/>
      <c r="Z101" s="2"/>
      <c r="AA101" s="2"/>
      <c r="AB101" s="2"/>
      <c r="AC101" s="2"/>
      <c r="AD101" s="2"/>
      <c r="AE101" s="2" t="s">
        <v>10</v>
      </c>
      <c r="AF101" s="2" t="s">
        <v>10</v>
      </c>
      <c r="AG101" s="2"/>
      <c r="AH101" s="2"/>
      <c r="AI101" s="2"/>
      <c r="AJ101" s="2"/>
      <c r="AK101" s="2"/>
      <c r="AL101" s="26"/>
    </row>
    <row r="102" spans="1:42" x14ac:dyDescent="0.3">
      <c r="A102" s="23" t="s">
        <v>86</v>
      </c>
      <c r="B102" s="3" t="s">
        <v>12</v>
      </c>
      <c r="C102" s="3">
        <v>473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>
        <v>500</v>
      </c>
      <c r="Q102" s="3">
        <v>500</v>
      </c>
      <c r="R102" s="4">
        <v>500</v>
      </c>
      <c r="S102" s="4">
        <v>500</v>
      </c>
      <c r="T102" s="4">
        <v>500</v>
      </c>
      <c r="U102" s="4">
        <v>600</v>
      </c>
      <c r="V102" s="4">
        <v>700</v>
      </c>
      <c r="W102" s="4">
        <v>1000</v>
      </c>
      <c r="X102" s="4">
        <v>2000</v>
      </c>
      <c r="Y102" s="4">
        <v>2400</v>
      </c>
      <c r="Z102" s="4">
        <v>2200</v>
      </c>
      <c r="AA102" s="4">
        <v>1900</v>
      </c>
      <c r="AB102" s="4">
        <v>1500</v>
      </c>
      <c r="AC102" s="4">
        <v>1800</v>
      </c>
      <c r="AD102" s="4"/>
      <c r="AE102" s="4" t="s">
        <v>10</v>
      </c>
      <c r="AF102" s="4" t="s">
        <v>10</v>
      </c>
      <c r="AG102" s="4"/>
      <c r="AH102" s="4"/>
      <c r="AI102" s="4"/>
      <c r="AJ102" s="4"/>
      <c r="AK102" s="4">
        <v>6</v>
      </c>
      <c r="AL102" s="24"/>
    </row>
    <row r="103" spans="1:42" x14ac:dyDescent="0.3">
      <c r="A103" s="2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2" t="s">
        <v>8</v>
      </c>
      <c r="T103" s="2" t="s">
        <v>10</v>
      </c>
      <c r="U103" s="2" t="s">
        <v>8</v>
      </c>
      <c r="V103" s="2" t="s">
        <v>10</v>
      </c>
      <c r="W103" s="2"/>
      <c r="X103" s="2"/>
      <c r="Y103" s="2"/>
      <c r="Z103" s="2"/>
      <c r="AA103" s="2"/>
      <c r="AB103" s="2"/>
      <c r="AC103" s="2"/>
      <c r="AD103" s="2"/>
      <c r="AE103" s="2" t="s">
        <v>10</v>
      </c>
      <c r="AF103" s="2" t="s">
        <v>10</v>
      </c>
      <c r="AG103" s="2"/>
      <c r="AH103" s="2"/>
      <c r="AI103" s="2"/>
      <c r="AJ103" s="2"/>
      <c r="AK103" s="2"/>
      <c r="AL103" s="26"/>
    </row>
    <row r="104" spans="1:42" x14ac:dyDescent="0.3">
      <c r="A104" s="23" t="s">
        <v>87</v>
      </c>
      <c r="B104" s="3" t="s">
        <v>17</v>
      </c>
      <c r="C104" s="3">
        <v>464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>
        <v>4100</v>
      </c>
      <c r="Q104" s="3">
        <v>4400</v>
      </c>
      <c r="R104" s="4">
        <v>6400</v>
      </c>
      <c r="S104" s="4">
        <v>5200</v>
      </c>
      <c r="T104" s="4">
        <v>6700</v>
      </c>
      <c r="U104" s="4">
        <v>6000</v>
      </c>
      <c r="V104" s="4">
        <v>6400</v>
      </c>
      <c r="W104" s="4">
        <v>7700</v>
      </c>
      <c r="X104" s="4">
        <v>6800</v>
      </c>
      <c r="Y104" s="4">
        <v>6900</v>
      </c>
      <c r="Z104" s="4">
        <v>5700</v>
      </c>
      <c r="AA104" s="4">
        <v>5900</v>
      </c>
      <c r="AB104" s="4">
        <v>5500</v>
      </c>
      <c r="AC104" s="4">
        <v>4700</v>
      </c>
      <c r="AD104" s="4"/>
      <c r="AE104" s="4" t="s">
        <v>10</v>
      </c>
      <c r="AF104" s="4" t="s">
        <v>10</v>
      </c>
      <c r="AG104" s="4"/>
      <c r="AH104" s="4"/>
      <c r="AI104" s="4"/>
      <c r="AJ104" s="4"/>
      <c r="AK104" s="4">
        <v>25</v>
      </c>
      <c r="AL104" s="24"/>
    </row>
    <row r="105" spans="1:42" x14ac:dyDescent="0.3">
      <c r="A105" s="2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 t="s">
        <v>10</v>
      </c>
      <c r="AF105" s="2" t="s">
        <v>10</v>
      </c>
      <c r="AG105" s="2"/>
      <c r="AH105" s="2"/>
      <c r="AI105" s="2"/>
      <c r="AJ105" s="2"/>
      <c r="AK105" s="2"/>
      <c r="AL105" s="26"/>
    </row>
    <row r="106" spans="1:42" x14ac:dyDescent="0.3">
      <c r="A106" s="23" t="s">
        <v>88</v>
      </c>
      <c r="B106" s="3" t="s">
        <v>89</v>
      </c>
      <c r="C106" s="3">
        <v>236</v>
      </c>
      <c r="D106" s="3">
        <v>31400</v>
      </c>
      <c r="E106" s="3">
        <v>32500</v>
      </c>
      <c r="F106" s="3">
        <v>32400</v>
      </c>
      <c r="G106" s="3">
        <v>25800</v>
      </c>
      <c r="H106" s="3" t="s">
        <v>8</v>
      </c>
      <c r="I106" s="3">
        <v>33500</v>
      </c>
      <c r="J106" s="3">
        <v>40500</v>
      </c>
      <c r="K106" s="3">
        <v>39600</v>
      </c>
      <c r="L106" s="3">
        <v>48700</v>
      </c>
      <c r="M106" s="3">
        <v>39900</v>
      </c>
      <c r="N106" s="3">
        <v>39000</v>
      </c>
      <c r="O106" s="3">
        <v>35500</v>
      </c>
      <c r="P106" s="3">
        <v>39200</v>
      </c>
      <c r="Q106" s="3">
        <v>29400</v>
      </c>
      <c r="R106" s="4">
        <v>30000</v>
      </c>
      <c r="S106" s="4">
        <v>31300</v>
      </c>
      <c r="T106" s="4">
        <v>31100</v>
      </c>
      <c r="U106" s="4">
        <v>32800</v>
      </c>
      <c r="V106" s="4">
        <v>34700</v>
      </c>
      <c r="W106" s="4">
        <v>38000</v>
      </c>
      <c r="X106" s="4">
        <v>39400</v>
      </c>
      <c r="Y106" s="4">
        <v>38000</v>
      </c>
      <c r="Z106" s="4">
        <v>36200</v>
      </c>
      <c r="AA106" s="4">
        <v>32500</v>
      </c>
      <c r="AB106" s="4">
        <v>31100</v>
      </c>
      <c r="AC106" s="4">
        <v>32900</v>
      </c>
      <c r="AD106" s="4"/>
      <c r="AE106" s="4" t="s">
        <v>10</v>
      </c>
      <c r="AF106" s="4" t="s">
        <v>10</v>
      </c>
      <c r="AG106" s="4"/>
      <c r="AH106" s="4"/>
      <c r="AI106" s="4"/>
      <c r="AJ106" s="4"/>
      <c r="AK106" s="4">
        <v>43</v>
      </c>
      <c r="AL106" s="24"/>
    </row>
    <row r="107" spans="1:42" ht="13.2" customHeight="1" x14ac:dyDescent="0.3">
      <c r="A107" s="27" t="s">
        <v>88</v>
      </c>
      <c r="B107" s="16" t="s">
        <v>109</v>
      </c>
      <c r="C107" s="16">
        <v>83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>
        <v>38000</v>
      </c>
      <c r="AI107" s="17">
        <v>40900</v>
      </c>
      <c r="AJ107" s="17"/>
      <c r="AK107" s="17"/>
      <c r="AL107" s="30"/>
    </row>
    <row r="108" spans="1:42" hidden="1" x14ac:dyDescent="0.3">
      <c r="A108" s="25"/>
      <c r="B108" s="1" t="s">
        <v>90</v>
      </c>
      <c r="C108" s="1"/>
      <c r="D108" s="1">
        <v>28300</v>
      </c>
      <c r="E108" s="1">
        <v>34900</v>
      </c>
      <c r="F108" s="1">
        <v>33700</v>
      </c>
      <c r="G108" s="1">
        <v>26200</v>
      </c>
      <c r="H108" s="1" t="s">
        <v>8</v>
      </c>
      <c r="I108" s="1">
        <v>38600</v>
      </c>
      <c r="J108" s="1">
        <v>47500</v>
      </c>
      <c r="K108" s="1">
        <v>45200</v>
      </c>
      <c r="L108" s="1">
        <v>55500</v>
      </c>
      <c r="M108" s="1">
        <v>43400</v>
      </c>
      <c r="N108" s="1">
        <v>44200</v>
      </c>
      <c r="O108" s="1"/>
      <c r="P108" s="1"/>
      <c r="Q108" s="1"/>
      <c r="R108" s="2"/>
      <c r="S108" s="2" t="s">
        <v>8</v>
      </c>
      <c r="T108" s="2" t="s">
        <v>10</v>
      </c>
      <c r="U108" s="2" t="s">
        <v>8</v>
      </c>
      <c r="V108" s="2" t="s">
        <v>10</v>
      </c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 t="e">
        <v>#N/A</v>
      </c>
      <c r="AJ108" s="2"/>
      <c r="AK108" s="2"/>
      <c r="AL108" s="26"/>
    </row>
    <row r="109" spans="1:42" x14ac:dyDescent="0.3">
      <c r="A109" s="23" t="s">
        <v>88</v>
      </c>
      <c r="B109" s="3" t="s">
        <v>90</v>
      </c>
      <c r="C109" s="57">
        <v>43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>
        <v>45500</v>
      </c>
      <c r="P109" s="3">
        <v>42900</v>
      </c>
      <c r="Q109" s="3">
        <v>35200</v>
      </c>
      <c r="R109" s="4">
        <v>42000</v>
      </c>
      <c r="S109" s="4">
        <v>36700</v>
      </c>
      <c r="T109" s="4">
        <v>38600</v>
      </c>
      <c r="U109" s="4">
        <v>39600</v>
      </c>
      <c r="V109" s="4">
        <v>39400</v>
      </c>
      <c r="W109" s="4">
        <v>39500</v>
      </c>
      <c r="X109" s="4">
        <v>40000</v>
      </c>
      <c r="Y109" s="4">
        <v>40500</v>
      </c>
      <c r="Z109" s="4">
        <v>37900</v>
      </c>
      <c r="AA109" s="4">
        <v>31400</v>
      </c>
      <c r="AB109" s="4">
        <v>32700</v>
      </c>
      <c r="AC109" s="4">
        <v>31600</v>
      </c>
      <c r="AD109" s="4">
        <v>30400</v>
      </c>
      <c r="AE109" s="4">
        <v>30400</v>
      </c>
      <c r="AF109" s="4">
        <v>31700</v>
      </c>
      <c r="AG109" s="4">
        <v>32300</v>
      </c>
      <c r="AH109" s="4">
        <v>36100</v>
      </c>
      <c r="AI109" s="4">
        <v>37600</v>
      </c>
      <c r="AJ109" s="4">
        <v>37100</v>
      </c>
      <c r="AK109" s="4"/>
      <c r="AL109" s="24"/>
    </row>
    <row r="110" spans="1:42" x14ac:dyDescent="0.3">
      <c r="A110" s="25" t="s">
        <v>88</v>
      </c>
      <c r="B110" s="1" t="s">
        <v>91</v>
      </c>
      <c r="C110" s="1">
        <v>238</v>
      </c>
      <c r="D110" s="1">
        <v>35200</v>
      </c>
      <c r="E110" s="1">
        <v>39100</v>
      </c>
      <c r="F110" s="1">
        <v>39500</v>
      </c>
      <c r="G110" s="1">
        <v>26900</v>
      </c>
      <c r="H110" s="1" t="s">
        <v>8</v>
      </c>
      <c r="I110" s="1">
        <v>45400</v>
      </c>
      <c r="J110" s="1">
        <v>51500</v>
      </c>
      <c r="K110" s="1">
        <v>54100</v>
      </c>
      <c r="L110" s="1">
        <v>52200</v>
      </c>
      <c r="M110" s="1">
        <v>43900</v>
      </c>
      <c r="N110" s="1">
        <v>47100</v>
      </c>
      <c r="O110" s="1">
        <v>44200</v>
      </c>
      <c r="P110" s="1">
        <v>46100</v>
      </c>
      <c r="Q110" s="1">
        <v>37400</v>
      </c>
      <c r="R110" s="2">
        <v>42200</v>
      </c>
      <c r="S110" s="2">
        <v>38900</v>
      </c>
      <c r="T110" s="2">
        <v>40100</v>
      </c>
      <c r="U110" s="2">
        <v>36700</v>
      </c>
      <c r="V110" s="2">
        <v>43600</v>
      </c>
      <c r="W110" s="2">
        <v>51300</v>
      </c>
      <c r="X110" s="2">
        <v>48900</v>
      </c>
      <c r="Y110" s="2">
        <v>50000</v>
      </c>
      <c r="Z110" s="2">
        <v>47500</v>
      </c>
      <c r="AA110" s="2">
        <v>42600</v>
      </c>
      <c r="AB110" s="2"/>
      <c r="AC110" s="2"/>
      <c r="AD110" s="2"/>
      <c r="AE110" s="2" t="s">
        <v>10</v>
      </c>
      <c r="AF110" s="2" t="s">
        <v>10</v>
      </c>
      <c r="AG110" s="2"/>
      <c r="AH110" s="2"/>
      <c r="AI110" s="2"/>
      <c r="AJ110" s="2"/>
      <c r="AK110" s="2">
        <v>43</v>
      </c>
      <c r="AL110" s="26"/>
    </row>
    <row r="111" spans="1:42" x14ac:dyDescent="0.3">
      <c r="A111" s="23" t="s">
        <v>88</v>
      </c>
      <c r="B111" s="3" t="s">
        <v>456</v>
      </c>
      <c r="C111" s="3">
        <v>87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>
        <v>33500</v>
      </c>
      <c r="AI111" s="4">
        <v>33300</v>
      </c>
      <c r="AJ111" s="4"/>
      <c r="AK111" s="4"/>
      <c r="AL111" s="24"/>
    </row>
    <row r="112" spans="1:42" x14ac:dyDescent="0.3">
      <c r="A112" s="25" t="s">
        <v>88</v>
      </c>
      <c r="B112" s="1" t="s">
        <v>92</v>
      </c>
      <c r="C112" s="1">
        <v>237</v>
      </c>
      <c r="D112" s="1">
        <v>27700</v>
      </c>
      <c r="E112" s="1">
        <v>30600</v>
      </c>
      <c r="F112" s="1">
        <v>33500</v>
      </c>
      <c r="G112" s="1">
        <v>25900</v>
      </c>
      <c r="H112" s="1" t="s">
        <v>8</v>
      </c>
      <c r="I112" s="1">
        <v>30700</v>
      </c>
      <c r="J112" s="1">
        <v>34900</v>
      </c>
      <c r="K112" s="1">
        <v>33400</v>
      </c>
      <c r="L112" s="1">
        <v>36700</v>
      </c>
      <c r="M112" s="1">
        <v>34700</v>
      </c>
      <c r="N112" s="1">
        <v>38700</v>
      </c>
      <c r="O112" s="1">
        <v>32600</v>
      </c>
      <c r="P112" s="1">
        <v>33700</v>
      </c>
      <c r="Q112" s="1">
        <v>30400</v>
      </c>
      <c r="R112" s="2">
        <v>29200</v>
      </c>
      <c r="S112" s="2">
        <v>25700</v>
      </c>
      <c r="T112" s="2">
        <v>31700</v>
      </c>
      <c r="U112" s="2">
        <v>31600</v>
      </c>
      <c r="V112" s="2">
        <v>32600</v>
      </c>
      <c r="W112" s="2">
        <v>36100</v>
      </c>
      <c r="X112" s="2">
        <v>36900</v>
      </c>
      <c r="Y112" s="2">
        <v>36500</v>
      </c>
      <c r="Z112" s="2">
        <v>33200</v>
      </c>
      <c r="AA112" s="2">
        <v>25500</v>
      </c>
      <c r="AB112" s="2">
        <v>29700</v>
      </c>
      <c r="AC112" s="2">
        <v>28700</v>
      </c>
      <c r="AD112" s="2"/>
      <c r="AE112" s="2" t="s">
        <v>10</v>
      </c>
      <c r="AF112" s="2" t="s">
        <v>10</v>
      </c>
      <c r="AG112" s="2">
        <v>26900</v>
      </c>
      <c r="AH112" s="2"/>
      <c r="AI112" s="2"/>
      <c r="AJ112" s="2"/>
      <c r="AK112" s="2">
        <v>43</v>
      </c>
      <c r="AL112" s="26"/>
    </row>
    <row r="113" spans="1:42" x14ac:dyDescent="0.3">
      <c r="A113" s="23"/>
      <c r="B113" s="3"/>
      <c r="C113" s="3"/>
      <c r="D113" s="3"/>
      <c r="E113" s="3"/>
      <c r="F113" s="3"/>
      <c r="G113" s="3"/>
      <c r="H113" s="3"/>
      <c r="I113" s="3" t="s">
        <v>10</v>
      </c>
      <c r="J113" s="3" t="s">
        <v>10</v>
      </c>
      <c r="K113" s="3" t="s">
        <v>10</v>
      </c>
      <c r="L113" s="3"/>
      <c r="M113" s="3"/>
      <c r="N113" s="3"/>
      <c r="O113" s="3"/>
      <c r="P113" s="3"/>
      <c r="Q113" s="3"/>
      <c r="R113" s="4"/>
      <c r="S113" s="4" t="s">
        <v>8</v>
      </c>
      <c r="T113" s="4" t="s">
        <v>10</v>
      </c>
      <c r="U113" s="4" t="s">
        <v>8</v>
      </c>
      <c r="V113" s="4" t="s">
        <v>10</v>
      </c>
      <c r="W113" s="4"/>
      <c r="X113" s="4"/>
      <c r="Y113" s="4"/>
      <c r="Z113" s="4"/>
      <c r="AA113" s="4"/>
      <c r="AB113" s="4"/>
      <c r="AC113" s="4"/>
      <c r="AD113" s="4"/>
      <c r="AE113" s="4" t="s">
        <v>10</v>
      </c>
      <c r="AF113" s="4" t="s">
        <v>10</v>
      </c>
      <c r="AG113" s="4"/>
      <c r="AH113" s="4"/>
      <c r="AI113" s="4"/>
      <c r="AJ113" s="4"/>
      <c r="AK113" s="4"/>
      <c r="AL113" s="24"/>
    </row>
    <row r="114" spans="1:42" x14ac:dyDescent="0.3">
      <c r="A114" s="25" t="s">
        <v>93</v>
      </c>
      <c r="B114" s="1" t="s">
        <v>89</v>
      </c>
      <c r="C114" s="1">
        <v>243</v>
      </c>
      <c r="D114" s="1">
        <v>19100</v>
      </c>
      <c r="E114" s="1">
        <v>21700</v>
      </c>
      <c r="F114" s="1" t="s">
        <v>8</v>
      </c>
      <c r="G114" s="1">
        <v>21100</v>
      </c>
      <c r="H114" s="1">
        <v>18400</v>
      </c>
      <c r="I114" s="1">
        <v>20800</v>
      </c>
      <c r="J114" s="1">
        <v>19800</v>
      </c>
      <c r="K114" s="1">
        <v>17500</v>
      </c>
      <c r="L114" s="1">
        <v>18600</v>
      </c>
      <c r="M114" s="1">
        <v>17200</v>
      </c>
      <c r="N114" s="1">
        <v>18200</v>
      </c>
      <c r="O114" s="1"/>
      <c r="P114" s="1"/>
      <c r="Q114" s="1">
        <v>39900</v>
      </c>
      <c r="R114" s="2">
        <v>46700</v>
      </c>
      <c r="S114" s="2">
        <v>44500</v>
      </c>
      <c r="T114" s="2">
        <v>48900</v>
      </c>
      <c r="U114" s="2">
        <v>51600</v>
      </c>
      <c r="V114" s="2">
        <v>52300</v>
      </c>
      <c r="W114" s="2">
        <v>60000</v>
      </c>
      <c r="X114" s="2">
        <v>63200</v>
      </c>
      <c r="Y114" s="2">
        <v>61400</v>
      </c>
      <c r="Z114" s="2">
        <v>58800</v>
      </c>
      <c r="AA114" s="2">
        <v>57400</v>
      </c>
      <c r="AB114" s="2">
        <v>49300</v>
      </c>
      <c r="AC114" s="2">
        <v>49600</v>
      </c>
      <c r="AD114" s="2"/>
      <c r="AE114" s="2" t="s">
        <v>10</v>
      </c>
      <c r="AF114" s="2" t="s">
        <v>10</v>
      </c>
      <c r="AG114" s="2"/>
      <c r="AH114" s="2"/>
      <c r="AI114" s="2"/>
      <c r="AJ114" s="2"/>
      <c r="AK114" s="2">
        <v>14</v>
      </c>
      <c r="AL114" s="26"/>
    </row>
    <row r="115" spans="1:42" x14ac:dyDescent="0.3">
      <c r="A115" s="23" t="s">
        <v>93</v>
      </c>
      <c r="B115" s="3" t="s">
        <v>47</v>
      </c>
      <c r="C115" s="57">
        <v>14</v>
      </c>
      <c r="D115" s="3"/>
      <c r="E115" s="3"/>
      <c r="F115" s="3"/>
      <c r="G115" s="3"/>
      <c r="H115" s="3"/>
      <c r="I115" s="3">
        <v>30300</v>
      </c>
      <c r="J115" s="3">
        <v>30000</v>
      </c>
      <c r="K115" s="3">
        <v>29500</v>
      </c>
      <c r="L115" s="3">
        <v>26900</v>
      </c>
      <c r="M115" s="3">
        <v>33200</v>
      </c>
      <c r="N115" s="3">
        <v>30100</v>
      </c>
      <c r="O115" s="3">
        <v>29100</v>
      </c>
      <c r="P115" s="3">
        <v>19500</v>
      </c>
      <c r="Q115" s="3">
        <v>41900</v>
      </c>
      <c r="R115" s="4">
        <v>45400</v>
      </c>
      <c r="S115" s="4">
        <v>47500</v>
      </c>
      <c r="T115" s="4">
        <v>48500</v>
      </c>
      <c r="U115" s="4">
        <v>50900</v>
      </c>
      <c r="V115" s="4">
        <v>53900</v>
      </c>
      <c r="W115" s="4">
        <v>58600</v>
      </c>
      <c r="X115" s="4">
        <v>59800</v>
      </c>
      <c r="Y115" s="4">
        <v>60400</v>
      </c>
      <c r="Z115" s="4">
        <v>57600</v>
      </c>
      <c r="AA115" s="4">
        <v>53800</v>
      </c>
      <c r="AB115" s="4">
        <v>51600</v>
      </c>
      <c r="AC115" s="4">
        <v>51600</v>
      </c>
      <c r="AD115" s="4">
        <v>51500</v>
      </c>
      <c r="AE115" s="4">
        <v>51500</v>
      </c>
      <c r="AF115" s="4">
        <v>52500</v>
      </c>
      <c r="AG115" s="4">
        <v>53100</v>
      </c>
      <c r="AH115" s="4">
        <v>54600</v>
      </c>
      <c r="AI115" s="4">
        <v>55600</v>
      </c>
      <c r="AJ115" s="4">
        <v>55900</v>
      </c>
      <c r="AK115" s="4"/>
      <c r="AL115" s="24"/>
    </row>
    <row r="116" spans="1:42" x14ac:dyDescent="0.3">
      <c r="A116" s="25" t="s">
        <v>93</v>
      </c>
      <c r="B116" s="1" t="s">
        <v>17</v>
      </c>
      <c r="C116" s="1">
        <v>245</v>
      </c>
      <c r="D116" s="1">
        <v>28100</v>
      </c>
      <c r="E116" s="1">
        <v>31100</v>
      </c>
      <c r="F116" s="1">
        <v>30000</v>
      </c>
      <c r="G116" s="1">
        <v>29600</v>
      </c>
      <c r="H116" s="1">
        <v>30100</v>
      </c>
      <c r="I116" s="1">
        <v>32100</v>
      </c>
      <c r="J116" s="1">
        <v>28600</v>
      </c>
      <c r="K116" s="1">
        <v>28900</v>
      </c>
      <c r="L116" s="1">
        <v>30900</v>
      </c>
      <c r="M116" s="1">
        <v>26000</v>
      </c>
      <c r="N116" s="1">
        <v>29100</v>
      </c>
      <c r="O116" s="1">
        <v>26000</v>
      </c>
      <c r="P116" s="1"/>
      <c r="Q116" s="1">
        <v>33400</v>
      </c>
      <c r="R116" s="2">
        <v>38000</v>
      </c>
      <c r="S116" s="2">
        <v>43400</v>
      </c>
      <c r="T116" s="2">
        <v>46300</v>
      </c>
      <c r="U116" s="2">
        <v>43500</v>
      </c>
      <c r="V116" s="2">
        <v>46100</v>
      </c>
      <c r="W116" s="2">
        <v>52000</v>
      </c>
      <c r="X116" s="2">
        <v>55500</v>
      </c>
      <c r="Y116" s="2">
        <v>53600</v>
      </c>
      <c r="Z116" s="2">
        <v>51000</v>
      </c>
      <c r="AA116" s="2">
        <v>47900</v>
      </c>
      <c r="AB116" s="2">
        <v>48400</v>
      </c>
      <c r="AC116" s="2">
        <v>45300</v>
      </c>
      <c r="AD116" s="2"/>
      <c r="AE116" s="2" t="s">
        <v>10</v>
      </c>
      <c r="AF116" s="2" t="s">
        <v>10</v>
      </c>
      <c r="AG116" s="2"/>
      <c r="AH116" s="2"/>
      <c r="AI116" s="2"/>
      <c r="AJ116" s="2"/>
      <c r="AK116" s="2">
        <v>14</v>
      </c>
      <c r="AL116" s="26"/>
    </row>
    <row r="117" spans="1:42" x14ac:dyDescent="0.3">
      <c r="A117" s="23" t="s">
        <v>93</v>
      </c>
      <c r="B117" s="3" t="s">
        <v>94</v>
      </c>
      <c r="C117" s="3">
        <v>244</v>
      </c>
      <c r="D117" s="3">
        <v>23100</v>
      </c>
      <c r="E117" s="3">
        <v>29400</v>
      </c>
      <c r="F117" s="3">
        <v>26600</v>
      </c>
      <c r="G117" s="3">
        <v>31800</v>
      </c>
      <c r="H117" s="3">
        <v>34900</v>
      </c>
      <c r="I117" s="3">
        <v>36200</v>
      </c>
      <c r="J117" s="3">
        <v>38900</v>
      </c>
      <c r="K117" s="3">
        <v>33700</v>
      </c>
      <c r="L117" s="3">
        <v>34600</v>
      </c>
      <c r="M117" s="3">
        <v>31700</v>
      </c>
      <c r="N117" s="3">
        <v>30700</v>
      </c>
      <c r="O117" s="3">
        <v>29800</v>
      </c>
      <c r="P117" s="3">
        <v>30100</v>
      </c>
      <c r="Q117" s="3">
        <v>41300</v>
      </c>
      <c r="R117" s="4">
        <v>41900</v>
      </c>
      <c r="S117" s="4">
        <v>48300</v>
      </c>
      <c r="T117" s="4">
        <v>49000</v>
      </c>
      <c r="U117" s="4">
        <v>43600</v>
      </c>
      <c r="V117" s="4">
        <v>53800</v>
      </c>
      <c r="W117" s="4">
        <v>58000</v>
      </c>
      <c r="X117" s="4">
        <v>59900</v>
      </c>
      <c r="Y117" s="4">
        <v>62300</v>
      </c>
      <c r="Z117" s="4">
        <v>59600</v>
      </c>
      <c r="AA117" s="4">
        <v>61800</v>
      </c>
      <c r="AB117" s="4">
        <v>50200</v>
      </c>
      <c r="AC117" s="4">
        <v>46000</v>
      </c>
      <c r="AD117" s="4"/>
      <c r="AE117" s="4" t="s">
        <v>10</v>
      </c>
      <c r="AF117" s="4" t="s">
        <v>10</v>
      </c>
      <c r="AG117" s="4"/>
      <c r="AH117" s="4"/>
      <c r="AI117" s="4"/>
      <c r="AJ117" s="4"/>
      <c r="AK117" s="4">
        <v>14</v>
      </c>
      <c r="AL117" s="24"/>
    </row>
    <row r="118" spans="1:42" x14ac:dyDescent="0.3">
      <c r="A118" s="25" t="s">
        <v>93</v>
      </c>
      <c r="B118" s="1" t="s">
        <v>95</v>
      </c>
      <c r="C118" s="1">
        <v>240</v>
      </c>
      <c r="D118" s="1">
        <v>22800</v>
      </c>
      <c r="E118" s="1">
        <v>24700</v>
      </c>
      <c r="F118" s="1">
        <v>25900</v>
      </c>
      <c r="G118" s="1">
        <v>28800</v>
      </c>
      <c r="H118" s="1">
        <v>25900</v>
      </c>
      <c r="I118" s="1">
        <v>25500</v>
      </c>
      <c r="J118" s="1">
        <v>27400</v>
      </c>
      <c r="K118" s="1">
        <v>26000</v>
      </c>
      <c r="L118" s="1">
        <v>27900</v>
      </c>
      <c r="M118" s="1">
        <v>25500</v>
      </c>
      <c r="N118" s="1">
        <v>26600</v>
      </c>
      <c r="O118" s="1">
        <v>29300</v>
      </c>
      <c r="P118" s="1">
        <v>29600</v>
      </c>
      <c r="Q118" s="1">
        <v>34800</v>
      </c>
      <c r="R118" s="2">
        <v>38800</v>
      </c>
      <c r="S118" s="2">
        <v>36800</v>
      </c>
      <c r="T118" s="2">
        <v>40300</v>
      </c>
      <c r="U118" s="2">
        <v>40000</v>
      </c>
      <c r="V118" s="2">
        <v>45300</v>
      </c>
      <c r="W118" s="2">
        <v>49600</v>
      </c>
      <c r="X118" s="2">
        <v>53300</v>
      </c>
      <c r="Y118" s="2">
        <v>54200</v>
      </c>
      <c r="Z118" s="2">
        <v>58600</v>
      </c>
      <c r="AA118" s="2">
        <v>48100</v>
      </c>
      <c r="AB118" s="2">
        <v>46000</v>
      </c>
      <c r="AC118" s="2">
        <v>45000</v>
      </c>
      <c r="AD118" s="2"/>
      <c r="AE118" s="2" t="s">
        <v>10</v>
      </c>
      <c r="AF118" s="2" t="s">
        <v>10</v>
      </c>
      <c r="AG118" s="2"/>
      <c r="AH118" s="2"/>
      <c r="AI118" s="2"/>
      <c r="AJ118" s="2"/>
      <c r="AK118" s="2">
        <v>14</v>
      </c>
      <c r="AL118" s="26"/>
    </row>
    <row r="119" spans="1:42" x14ac:dyDescent="0.3">
      <c r="A119" s="23" t="s">
        <v>93</v>
      </c>
      <c r="B119" s="3" t="s">
        <v>357</v>
      </c>
      <c r="C119" s="3">
        <v>78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>
        <v>56000</v>
      </c>
      <c r="AI119" s="4"/>
      <c r="AJ119" s="4"/>
      <c r="AK119" s="4"/>
      <c r="AL119" s="24"/>
    </row>
    <row r="120" spans="1:42" x14ac:dyDescent="0.3">
      <c r="A120" s="25" t="s">
        <v>93</v>
      </c>
      <c r="B120" s="1" t="s">
        <v>96</v>
      </c>
      <c r="C120" s="1">
        <v>241</v>
      </c>
      <c r="D120" s="1"/>
      <c r="E120" s="1">
        <v>24300</v>
      </c>
      <c r="F120" s="1">
        <v>26000</v>
      </c>
      <c r="G120" s="1">
        <v>24100</v>
      </c>
      <c r="H120" s="1">
        <v>29200</v>
      </c>
      <c r="I120" s="1">
        <v>32000</v>
      </c>
      <c r="J120" s="1">
        <v>33600</v>
      </c>
      <c r="K120" s="1">
        <v>32600</v>
      </c>
      <c r="L120" s="1">
        <v>35700</v>
      </c>
      <c r="M120" s="1">
        <v>34600</v>
      </c>
      <c r="N120" s="1">
        <v>34300</v>
      </c>
      <c r="O120" s="1">
        <v>34000</v>
      </c>
      <c r="P120" s="1">
        <v>37800</v>
      </c>
      <c r="Q120" s="1">
        <v>40100</v>
      </c>
      <c r="R120" s="2">
        <v>46000</v>
      </c>
      <c r="S120" s="2">
        <v>43400</v>
      </c>
      <c r="T120" s="2">
        <v>46000</v>
      </c>
      <c r="U120" s="2">
        <v>46500</v>
      </c>
      <c r="V120" s="2">
        <v>54200</v>
      </c>
      <c r="W120" s="2">
        <v>60500</v>
      </c>
      <c r="X120" s="2">
        <v>62000</v>
      </c>
      <c r="Y120" s="2">
        <v>66700</v>
      </c>
      <c r="Z120" s="2">
        <v>64600</v>
      </c>
      <c r="AA120" s="2">
        <v>53400</v>
      </c>
      <c r="AB120" s="2">
        <v>52300</v>
      </c>
      <c r="AC120" s="2">
        <v>55800</v>
      </c>
      <c r="AD120" s="2"/>
      <c r="AE120" s="2" t="s">
        <v>10</v>
      </c>
      <c r="AF120" s="2" t="s">
        <v>10</v>
      </c>
      <c r="AG120" s="2"/>
      <c r="AH120" s="2"/>
      <c r="AI120" s="2"/>
      <c r="AJ120" s="2"/>
      <c r="AK120" s="2">
        <v>14</v>
      </c>
      <c r="AL120" s="26"/>
    </row>
    <row r="121" spans="1:42" x14ac:dyDescent="0.3">
      <c r="A121" s="23" t="s">
        <v>93</v>
      </c>
      <c r="B121" s="3" t="s">
        <v>19</v>
      </c>
      <c r="C121" s="3">
        <v>242</v>
      </c>
      <c r="D121" s="3">
        <v>21300</v>
      </c>
      <c r="E121" s="3">
        <v>19400</v>
      </c>
      <c r="F121" s="3">
        <v>20600</v>
      </c>
      <c r="G121" s="3">
        <v>23100</v>
      </c>
      <c r="H121" s="3">
        <v>25700</v>
      </c>
      <c r="I121" s="3">
        <v>29200</v>
      </c>
      <c r="J121" s="3">
        <v>29800</v>
      </c>
      <c r="K121" s="3">
        <v>31600</v>
      </c>
      <c r="L121" s="3">
        <v>36300</v>
      </c>
      <c r="M121" s="3">
        <v>32900</v>
      </c>
      <c r="N121" s="3">
        <v>32700</v>
      </c>
      <c r="O121" s="3">
        <v>33600</v>
      </c>
      <c r="P121" s="3">
        <v>35100</v>
      </c>
      <c r="Q121" s="3">
        <v>38800</v>
      </c>
      <c r="R121" s="4">
        <v>46600</v>
      </c>
      <c r="S121" s="4">
        <v>46400</v>
      </c>
      <c r="T121" s="4">
        <v>44200</v>
      </c>
      <c r="U121" s="4">
        <v>47500</v>
      </c>
      <c r="V121" s="4">
        <v>55400</v>
      </c>
      <c r="W121" s="4">
        <v>59000</v>
      </c>
      <c r="X121" s="4">
        <v>65700</v>
      </c>
      <c r="Y121" s="4">
        <v>71500</v>
      </c>
      <c r="Z121" s="4">
        <v>70500</v>
      </c>
      <c r="AA121" s="4">
        <v>64500</v>
      </c>
      <c r="AB121" s="4">
        <v>61100</v>
      </c>
      <c r="AC121" s="4">
        <v>61600</v>
      </c>
      <c r="AD121" s="4"/>
      <c r="AE121" s="4" t="s">
        <v>10</v>
      </c>
      <c r="AF121" s="4" t="s">
        <v>10</v>
      </c>
      <c r="AG121" s="4"/>
      <c r="AH121" s="4"/>
      <c r="AI121" s="4"/>
      <c r="AJ121" s="4"/>
      <c r="AK121" s="4">
        <v>14</v>
      </c>
      <c r="AL121" s="24"/>
    </row>
    <row r="122" spans="1:42" x14ac:dyDescent="0.3">
      <c r="A122" s="25" t="s">
        <v>93</v>
      </c>
      <c r="B122" s="1" t="s">
        <v>457</v>
      </c>
      <c r="C122" s="1">
        <v>91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>
        <v>45100</v>
      </c>
      <c r="AI122" s="2">
        <v>45500</v>
      </c>
      <c r="AJ122" s="2"/>
      <c r="AK122" s="2"/>
      <c r="AL122" s="26"/>
    </row>
    <row r="123" spans="1:42" x14ac:dyDescent="0.3">
      <c r="A123" s="23" t="s">
        <v>93</v>
      </c>
      <c r="B123" s="3" t="s">
        <v>97</v>
      </c>
      <c r="C123" s="3">
        <v>246</v>
      </c>
      <c r="D123" s="3"/>
      <c r="E123" s="3" t="s">
        <v>8</v>
      </c>
      <c r="F123" s="3" t="s">
        <v>8</v>
      </c>
      <c r="G123" s="3"/>
      <c r="H123" s="3"/>
      <c r="I123" s="3" t="s">
        <v>8</v>
      </c>
      <c r="J123" s="3">
        <v>15900</v>
      </c>
      <c r="K123" s="3">
        <v>13800</v>
      </c>
      <c r="L123" s="3">
        <v>14200</v>
      </c>
      <c r="M123" s="3">
        <v>14000</v>
      </c>
      <c r="N123" s="3">
        <v>15800</v>
      </c>
      <c r="O123" s="3">
        <v>16300</v>
      </c>
      <c r="P123" s="3">
        <v>16100</v>
      </c>
      <c r="Q123" s="3">
        <v>15900</v>
      </c>
      <c r="R123" s="4">
        <v>19800</v>
      </c>
      <c r="S123" s="4">
        <v>19800</v>
      </c>
      <c r="T123" s="4">
        <v>21700</v>
      </c>
      <c r="U123" s="4">
        <v>21700</v>
      </c>
      <c r="V123" s="4">
        <v>25000</v>
      </c>
      <c r="W123" s="4">
        <v>30700</v>
      </c>
      <c r="X123" s="4">
        <v>34900</v>
      </c>
      <c r="Y123" s="4">
        <v>35400</v>
      </c>
      <c r="Z123" s="4">
        <v>39500</v>
      </c>
      <c r="AA123" s="4">
        <v>31700</v>
      </c>
      <c r="AB123" s="4">
        <v>35300</v>
      </c>
      <c r="AC123" s="4"/>
      <c r="AD123" s="4"/>
      <c r="AE123" s="4" t="s">
        <v>10</v>
      </c>
      <c r="AF123" s="4">
        <v>35400</v>
      </c>
      <c r="AG123" s="4">
        <v>39500</v>
      </c>
      <c r="AH123" s="4">
        <v>41500</v>
      </c>
      <c r="AI123" s="4"/>
      <c r="AJ123" s="4">
        <v>43000</v>
      </c>
      <c r="AK123" s="4">
        <v>22</v>
      </c>
      <c r="AL123" s="24"/>
    </row>
    <row r="124" spans="1:42" x14ac:dyDescent="0.3">
      <c r="A124" s="2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2" t="s">
        <v>8</v>
      </c>
      <c r="T124" s="2" t="s">
        <v>10</v>
      </c>
      <c r="U124" s="2" t="s">
        <v>8</v>
      </c>
      <c r="V124" s="2" t="s">
        <v>10</v>
      </c>
      <c r="W124" s="2"/>
      <c r="X124" s="2"/>
      <c r="Y124" s="2"/>
      <c r="Z124" s="2"/>
      <c r="AA124" s="2"/>
      <c r="AB124" s="2"/>
      <c r="AC124" s="2"/>
      <c r="AD124" s="2"/>
      <c r="AE124" s="2" t="s">
        <v>10</v>
      </c>
      <c r="AF124" s="2" t="s">
        <v>10</v>
      </c>
      <c r="AG124" s="2"/>
      <c r="AH124" s="2"/>
      <c r="AI124" s="2"/>
      <c r="AJ124" s="2"/>
      <c r="AK124" s="2"/>
      <c r="AL124" s="26"/>
    </row>
    <row r="125" spans="1:42" x14ac:dyDescent="0.3">
      <c r="A125" s="23" t="s">
        <v>98</v>
      </c>
      <c r="B125" s="3" t="s">
        <v>63</v>
      </c>
      <c r="C125" s="3">
        <v>508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>
        <v>500</v>
      </c>
      <c r="Q125" s="3">
        <v>700</v>
      </c>
      <c r="R125" s="4">
        <v>500</v>
      </c>
      <c r="S125" s="4">
        <v>400</v>
      </c>
      <c r="T125" s="4">
        <v>300</v>
      </c>
      <c r="U125" s="4">
        <v>1000</v>
      </c>
      <c r="V125" s="4">
        <v>500</v>
      </c>
      <c r="W125" s="4">
        <v>600</v>
      </c>
      <c r="X125" s="4">
        <v>600</v>
      </c>
      <c r="Y125" s="4">
        <v>900</v>
      </c>
      <c r="Z125" s="4">
        <v>500</v>
      </c>
      <c r="AA125" s="4">
        <v>600</v>
      </c>
      <c r="AB125" s="4">
        <v>500</v>
      </c>
      <c r="AC125" s="4"/>
      <c r="AD125" s="4"/>
      <c r="AE125" s="4" t="s">
        <v>10</v>
      </c>
      <c r="AF125" s="4" t="s">
        <v>10</v>
      </c>
      <c r="AG125" s="4"/>
      <c r="AH125" s="4"/>
      <c r="AI125" s="4"/>
      <c r="AJ125" s="4"/>
      <c r="AK125" s="4">
        <v>49</v>
      </c>
      <c r="AL125" s="24"/>
    </row>
    <row r="126" spans="1:42" x14ac:dyDescent="0.3">
      <c r="A126" s="25"/>
      <c r="B126" s="1"/>
      <c r="C126" s="1"/>
      <c r="D126" s="1"/>
      <c r="E126" s="1"/>
      <c r="F126" s="1"/>
      <c r="G126" s="1"/>
      <c r="H126" s="1"/>
      <c r="I126" s="1" t="s">
        <v>10</v>
      </c>
      <c r="J126" s="1" t="s">
        <v>10</v>
      </c>
      <c r="K126" s="1" t="s">
        <v>10</v>
      </c>
      <c r="L126" s="1"/>
      <c r="M126" s="1"/>
      <c r="N126" s="1"/>
      <c r="O126" s="1"/>
      <c r="P126" s="1"/>
      <c r="Q126" s="1"/>
      <c r="R126" s="2"/>
      <c r="S126" s="2" t="s">
        <v>8</v>
      </c>
      <c r="T126" s="2" t="s">
        <v>10</v>
      </c>
      <c r="U126" s="2" t="s">
        <v>8</v>
      </c>
      <c r="V126" s="2" t="s">
        <v>10</v>
      </c>
      <c r="W126" s="2"/>
      <c r="X126" s="2"/>
      <c r="Y126" s="2"/>
      <c r="Z126" s="2"/>
      <c r="AA126" s="2"/>
      <c r="AB126" s="2"/>
      <c r="AC126" s="2"/>
      <c r="AD126" s="2"/>
      <c r="AE126" s="2" t="s">
        <v>10</v>
      </c>
      <c r="AF126" s="2" t="s">
        <v>10</v>
      </c>
      <c r="AG126" s="2"/>
      <c r="AH126" s="2"/>
      <c r="AI126" s="2"/>
      <c r="AJ126" s="2"/>
      <c r="AK126" s="2"/>
      <c r="AL126" s="26"/>
    </row>
    <row r="127" spans="1:42" s="11" customFormat="1" x14ac:dyDescent="0.3">
      <c r="A127" s="23" t="s">
        <v>99</v>
      </c>
      <c r="B127" s="3" t="s">
        <v>17</v>
      </c>
      <c r="C127" s="3">
        <v>247</v>
      </c>
      <c r="D127" s="3">
        <v>2900</v>
      </c>
      <c r="E127" s="3">
        <v>3300</v>
      </c>
      <c r="F127" s="3">
        <v>4700</v>
      </c>
      <c r="G127" s="3">
        <v>5600</v>
      </c>
      <c r="H127" s="3">
        <v>6400</v>
      </c>
      <c r="I127" s="3">
        <v>6100</v>
      </c>
      <c r="J127" s="3">
        <v>5800</v>
      </c>
      <c r="K127" s="3">
        <v>5400</v>
      </c>
      <c r="L127" s="3">
        <v>6600</v>
      </c>
      <c r="M127" s="3">
        <v>6400</v>
      </c>
      <c r="N127" s="3">
        <v>7200</v>
      </c>
      <c r="O127" s="3">
        <v>7000</v>
      </c>
      <c r="P127" s="3">
        <v>8300</v>
      </c>
      <c r="Q127" s="3">
        <v>7800</v>
      </c>
      <c r="R127" s="4">
        <v>13200</v>
      </c>
      <c r="S127" s="4">
        <v>14700</v>
      </c>
      <c r="T127" s="4">
        <v>16900</v>
      </c>
      <c r="U127" s="4">
        <v>15800</v>
      </c>
      <c r="V127" s="4">
        <v>15000</v>
      </c>
      <c r="W127" s="4">
        <v>13200</v>
      </c>
      <c r="X127" s="4">
        <v>13900</v>
      </c>
      <c r="Y127" s="4">
        <v>17700</v>
      </c>
      <c r="Z127" s="4">
        <v>19200</v>
      </c>
      <c r="AA127" s="4">
        <v>15400</v>
      </c>
      <c r="AB127" s="4">
        <v>13800</v>
      </c>
      <c r="AC127" s="4">
        <v>13700</v>
      </c>
      <c r="AD127" s="4">
        <v>18600</v>
      </c>
      <c r="AE127" s="4" t="s">
        <v>10</v>
      </c>
      <c r="AF127" s="4">
        <v>14300</v>
      </c>
      <c r="AG127" s="4"/>
      <c r="AH127" s="4">
        <v>16600</v>
      </c>
      <c r="AI127" s="4"/>
      <c r="AJ127" s="4">
        <v>17000</v>
      </c>
      <c r="AK127" s="4">
        <v>15</v>
      </c>
      <c r="AL127" s="24"/>
      <c r="AM127"/>
      <c r="AN127"/>
      <c r="AO127"/>
      <c r="AP127" s="8"/>
    </row>
    <row r="128" spans="1:42" s="11" customFormat="1" x14ac:dyDescent="0.3">
      <c r="A128" s="25" t="s">
        <v>99</v>
      </c>
      <c r="B128" s="1" t="s">
        <v>422</v>
      </c>
      <c r="C128" s="1">
        <v>260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>
        <v>16900</v>
      </c>
      <c r="AD128" s="2"/>
      <c r="AE128" s="2" t="s">
        <v>10</v>
      </c>
      <c r="AF128" s="2" t="s">
        <v>10</v>
      </c>
      <c r="AG128" s="2"/>
      <c r="AH128" s="2"/>
      <c r="AI128" s="2"/>
      <c r="AJ128" s="2"/>
      <c r="AK128" s="2">
        <v>15</v>
      </c>
      <c r="AL128" s="26"/>
      <c r="AM128"/>
      <c r="AN128"/>
      <c r="AO128"/>
      <c r="AP128" s="8"/>
    </row>
    <row r="129" spans="1:42" x14ac:dyDescent="0.3">
      <c r="A129" s="23" t="s">
        <v>99</v>
      </c>
      <c r="B129" s="3" t="s">
        <v>19</v>
      </c>
      <c r="C129" s="57">
        <v>15</v>
      </c>
      <c r="D129" s="3"/>
      <c r="E129" s="3"/>
      <c r="F129" s="3"/>
      <c r="G129" s="3"/>
      <c r="H129" s="3"/>
      <c r="I129" s="3">
        <v>4400</v>
      </c>
      <c r="J129" s="3">
        <v>4400</v>
      </c>
      <c r="K129" s="3">
        <v>4500</v>
      </c>
      <c r="L129" s="3">
        <v>4400</v>
      </c>
      <c r="M129" s="3">
        <v>5700</v>
      </c>
      <c r="N129" s="3">
        <v>6600</v>
      </c>
      <c r="O129" s="3">
        <v>7500</v>
      </c>
      <c r="P129" s="3">
        <v>8300</v>
      </c>
      <c r="Q129" s="3">
        <v>10800</v>
      </c>
      <c r="R129" s="4">
        <v>14100</v>
      </c>
      <c r="S129" s="4">
        <v>15200</v>
      </c>
      <c r="T129" s="4">
        <v>18600</v>
      </c>
      <c r="U129" s="4">
        <v>21800</v>
      </c>
      <c r="V129" s="4">
        <v>25000</v>
      </c>
      <c r="W129" s="4">
        <v>26100</v>
      </c>
      <c r="X129" s="4">
        <v>29400</v>
      </c>
      <c r="Y129" s="4"/>
      <c r="Z129" s="4"/>
      <c r="AA129" s="4">
        <v>32700</v>
      </c>
      <c r="AB129" s="4">
        <v>27300</v>
      </c>
      <c r="AC129" s="4">
        <v>23600</v>
      </c>
      <c r="AD129" s="4">
        <v>27200</v>
      </c>
      <c r="AE129" s="4">
        <v>29500</v>
      </c>
      <c r="AF129" s="4">
        <v>28800</v>
      </c>
      <c r="AG129" s="4">
        <v>30600</v>
      </c>
      <c r="AH129" s="4">
        <v>31600</v>
      </c>
      <c r="AI129" s="4">
        <v>33400</v>
      </c>
      <c r="AJ129" s="4">
        <v>34200</v>
      </c>
      <c r="AK129" s="4"/>
      <c r="AL129" s="24"/>
    </row>
    <row r="130" spans="1:42" s="11" customFormat="1" x14ac:dyDescent="0.3">
      <c r="A130" s="25" t="s">
        <v>99</v>
      </c>
      <c r="B130" s="1" t="s">
        <v>100</v>
      </c>
      <c r="C130" s="1"/>
      <c r="D130" s="1"/>
      <c r="E130" s="1" t="s">
        <v>8</v>
      </c>
      <c r="F130" s="1" t="s">
        <v>8</v>
      </c>
      <c r="G130" s="1"/>
      <c r="H130" s="1"/>
      <c r="I130" s="1">
        <v>1700</v>
      </c>
      <c r="J130" s="1">
        <v>1300</v>
      </c>
      <c r="K130" s="1">
        <v>1300</v>
      </c>
      <c r="L130" s="1">
        <v>2100</v>
      </c>
      <c r="M130" s="1">
        <v>2000</v>
      </c>
      <c r="N130" s="1">
        <v>2300</v>
      </c>
      <c r="O130" s="1">
        <v>2100</v>
      </c>
      <c r="P130" s="1">
        <v>3100</v>
      </c>
      <c r="Q130" s="1">
        <v>3500</v>
      </c>
      <c r="R130" s="2">
        <v>4900</v>
      </c>
      <c r="S130" s="2">
        <v>5400</v>
      </c>
      <c r="T130" s="2">
        <v>7700</v>
      </c>
      <c r="U130" s="2">
        <v>7400</v>
      </c>
      <c r="V130" s="2">
        <v>15000</v>
      </c>
      <c r="W130" s="2">
        <v>13300</v>
      </c>
      <c r="X130" s="2">
        <v>10100</v>
      </c>
      <c r="Y130" s="2">
        <v>13500</v>
      </c>
      <c r="Z130" s="2">
        <v>14900</v>
      </c>
      <c r="AA130" s="2">
        <v>12900</v>
      </c>
      <c r="AB130" s="2">
        <v>10900</v>
      </c>
      <c r="AC130" s="2">
        <v>10400</v>
      </c>
      <c r="AD130" s="2"/>
      <c r="AE130" s="2" t="s">
        <v>10</v>
      </c>
      <c r="AF130" s="2">
        <v>13000</v>
      </c>
      <c r="AG130" s="2"/>
      <c r="AH130" s="2"/>
      <c r="AI130" s="2"/>
      <c r="AJ130" s="2"/>
      <c r="AK130" s="2">
        <v>15</v>
      </c>
      <c r="AL130" s="26"/>
      <c r="AM130"/>
      <c r="AN130"/>
      <c r="AO130"/>
      <c r="AP130" s="8"/>
    </row>
    <row r="131" spans="1:42" s="11" customFormat="1" x14ac:dyDescent="0.3">
      <c r="A131" s="23" t="s">
        <v>99</v>
      </c>
      <c r="B131" s="3" t="s">
        <v>221</v>
      </c>
      <c r="C131" s="57">
        <v>70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>
        <v>21900</v>
      </c>
      <c r="AG131" s="4">
        <v>21900</v>
      </c>
      <c r="AH131" s="4">
        <v>22000</v>
      </c>
      <c r="AI131" s="4">
        <v>22200</v>
      </c>
      <c r="AJ131" s="4">
        <v>22000</v>
      </c>
      <c r="AK131" s="4"/>
      <c r="AL131" s="24"/>
      <c r="AM131"/>
      <c r="AN131"/>
      <c r="AO131"/>
      <c r="AP131" s="8"/>
    </row>
    <row r="132" spans="1:42" s="11" customFormat="1" x14ac:dyDescent="0.3">
      <c r="A132" s="23" t="s">
        <v>99</v>
      </c>
      <c r="B132" s="3" t="s">
        <v>21</v>
      </c>
      <c r="C132" s="3">
        <v>249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>
        <v>15600</v>
      </c>
      <c r="AI132" s="4"/>
      <c r="AJ132" s="4">
        <v>18900</v>
      </c>
      <c r="AK132" s="4"/>
      <c r="AL132" s="24"/>
      <c r="AM132"/>
      <c r="AN132"/>
      <c r="AO132"/>
      <c r="AP132" s="8"/>
    </row>
    <row r="133" spans="1:42" x14ac:dyDescent="0.3">
      <c r="A133" s="25" t="s">
        <v>99</v>
      </c>
      <c r="B133" s="1" t="s">
        <v>101</v>
      </c>
      <c r="C133" s="1">
        <v>248</v>
      </c>
      <c r="D133" s="1"/>
      <c r="E133" s="1"/>
      <c r="F133" s="1"/>
      <c r="G133" s="1"/>
      <c r="H133" s="1"/>
      <c r="I133" s="1">
        <v>700</v>
      </c>
      <c r="J133" s="1">
        <v>600</v>
      </c>
      <c r="K133" s="1">
        <v>650</v>
      </c>
      <c r="L133" s="1">
        <v>800</v>
      </c>
      <c r="M133" s="1">
        <v>1300</v>
      </c>
      <c r="N133" s="1">
        <v>1100</v>
      </c>
      <c r="O133" s="1">
        <v>900</v>
      </c>
      <c r="P133" s="1"/>
      <c r="Q133" s="1"/>
      <c r="R133" s="2"/>
      <c r="S133" s="2" t="s">
        <v>8</v>
      </c>
      <c r="T133" s="2" t="s">
        <v>10</v>
      </c>
      <c r="U133" s="2" t="s">
        <v>8</v>
      </c>
      <c r="V133" s="2" t="s">
        <v>10</v>
      </c>
      <c r="W133" s="2"/>
      <c r="X133" s="2"/>
      <c r="Y133" s="2"/>
      <c r="Z133" s="2"/>
      <c r="AA133" s="2"/>
      <c r="AB133" s="2"/>
      <c r="AC133" s="2"/>
      <c r="AD133" s="2"/>
      <c r="AE133" s="2" t="s">
        <v>10</v>
      </c>
      <c r="AF133" s="2">
        <v>3800</v>
      </c>
      <c r="AG133" s="2"/>
      <c r="AH133" s="2"/>
      <c r="AI133" s="2"/>
      <c r="AJ133" s="2"/>
      <c r="AK133" s="2"/>
      <c r="AL133" s="26"/>
    </row>
    <row r="134" spans="1:42" s="11" customFormat="1" x14ac:dyDescent="0.3">
      <c r="A134" s="23" t="s">
        <v>99</v>
      </c>
      <c r="B134" s="3" t="s">
        <v>102</v>
      </c>
      <c r="C134" s="3">
        <v>250</v>
      </c>
      <c r="D134" s="3"/>
      <c r="E134" s="3"/>
      <c r="F134" s="3"/>
      <c r="G134" s="3"/>
      <c r="H134" s="3"/>
      <c r="I134" s="3">
        <v>550</v>
      </c>
      <c r="J134" s="3">
        <v>550</v>
      </c>
      <c r="K134" s="3">
        <v>550</v>
      </c>
      <c r="L134" s="3">
        <v>500</v>
      </c>
      <c r="M134" s="3">
        <v>850</v>
      </c>
      <c r="N134" s="3">
        <v>850</v>
      </c>
      <c r="O134" s="3">
        <v>1000</v>
      </c>
      <c r="P134" s="3">
        <v>1300</v>
      </c>
      <c r="Q134" s="3">
        <v>1200</v>
      </c>
      <c r="R134" s="4">
        <v>1600</v>
      </c>
      <c r="S134" s="4">
        <v>2000</v>
      </c>
      <c r="T134" s="4">
        <v>2400</v>
      </c>
      <c r="U134" s="4">
        <v>2900</v>
      </c>
      <c r="V134" s="4">
        <v>3600</v>
      </c>
      <c r="W134" s="4">
        <v>4200</v>
      </c>
      <c r="X134" s="4">
        <v>3900</v>
      </c>
      <c r="Y134" s="4">
        <v>4600</v>
      </c>
      <c r="Z134" s="4">
        <v>4500</v>
      </c>
      <c r="AA134" s="4">
        <v>3700</v>
      </c>
      <c r="AB134" s="4">
        <v>2900</v>
      </c>
      <c r="AC134" s="4">
        <v>2900</v>
      </c>
      <c r="AD134" s="4"/>
      <c r="AE134" s="4" t="s">
        <v>10</v>
      </c>
      <c r="AF134" s="4" t="s">
        <v>10</v>
      </c>
      <c r="AG134" s="4">
        <v>3100</v>
      </c>
      <c r="AH134" s="4"/>
      <c r="AI134" s="4">
        <v>4400</v>
      </c>
      <c r="AJ134" s="4"/>
      <c r="AK134" s="4">
        <v>15</v>
      </c>
      <c r="AL134" s="24"/>
      <c r="AM134"/>
      <c r="AN134"/>
      <c r="AO134"/>
      <c r="AP134" s="8"/>
    </row>
    <row r="135" spans="1:42" x14ac:dyDescent="0.3">
      <c r="A135" s="2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2" t="s">
        <v>8</v>
      </c>
      <c r="T135" s="2" t="s">
        <v>10</v>
      </c>
      <c r="U135" s="2" t="s">
        <v>8</v>
      </c>
      <c r="V135" s="2" t="s">
        <v>10</v>
      </c>
      <c r="W135" s="2"/>
      <c r="X135" s="2"/>
      <c r="Y135" s="2"/>
      <c r="Z135" s="2"/>
      <c r="AA135" s="2"/>
      <c r="AB135" s="2"/>
      <c r="AC135" s="2"/>
      <c r="AD135" s="2"/>
      <c r="AE135" s="2" t="s">
        <v>10</v>
      </c>
      <c r="AF135" s="2" t="s">
        <v>10</v>
      </c>
      <c r="AG135" s="2"/>
      <c r="AH135" s="2"/>
      <c r="AI135" s="2"/>
      <c r="AJ135" s="2"/>
      <c r="AK135" s="2"/>
      <c r="AL135" s="26"/>
    </row>
    <row r="136" spans="1:42" x14ac:dyDescent="0.3">
      <c r="A136" s="23" t="s">
        <v>103</v>
      </c>
      <c r="B136" s="3" t="s">
        <v>49</v>
      </c>
      <c r="C136" s="3">
        <v>614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"/>
      <c r="S136" s="4">
        <v>2600</v>
      </c>
      <c r="T136" s="4">
        <v>2400</v>
      </c>
      <c r="U136" s="4">
        <v>2300</v>
      </c>
      <c r="V136" s="4">
        <v>2700</v>
      </c>
      <c r="W136" s="4">
        <v>2600</v>
      </c>
      <c r="X136" s="4"/>
      <c r="Y136" s="4">
        <v>2400</v>
      </c>
      <c r="Z136" s="4">
        <v>2700</v>
      </c>
      <c r="AA136" s="4">
        <v>2200</v>
      </c>
      <c r="AB136" s="4">
        <v>1700</v>
      </c>
      <c r="AC136" s="4"/>
      <c r="AD136" s="4"/>
      <c r="AE136" s="4" t="s">
        <v>10</v>
      </c>
      <c r="AF136" s="4" t="s">
        <v>10</v>
      </c>
      <c r="AG136" s="4"/>
      <c r="AH136" s="4"/>
      <c r="AI136" s="4"/>
      <c r="AJ136" s="4"/>
      <c r="AK136" s="4">
        <v>29</v>
      </c>
      <c r="AL136" s="24"/>
    </row>
    <row r="137" spans="1:42" x14ac:dyDescent="0.3">
      <c r="A137" s="25"/>
      <c r="B137" s="1"/>
      <c r="C137" s="1"/>
      <c r="D137" s="1"/>
      <c r="E137" s="1"/>
      <c r="F137" s="1"/>
      <c r="G137" s="1"/>
      <c r="H137" s="1"/>
      <c r="I137" s="1" t="s">
        <v>10</v>
      </c>
      <c r="J137" s="1" t="s">
        <v>10</v>
      </c>
      <c r="K137" s="1" t="s">
        <v>10</v>
      </c>
      <c r="L137" s="1"/>
      <c r="M137" s="1"/>
      <c r="N137" s="1"/>
      <c r="O137" s="1"/>
      <c r="P137" s="1"/>
      <c r="Q137" s="1"/>
      <c r="R137" s="2"/>
      <c r="S137" s="2" t="s">
        <v>8</v>
      </c>
      <c r="T137" s="2" t="s">
        <v>10</v>
      </c>
      <c r="U137" s="2" t="s">
        <v>8</v>
      </c>
      <c r="V137" s="2" t="s">
        <v>10</v>
      </c>
      <c r="W137" s="2"/>
      <c r="X137" s="2"/>
      <c r="Y137" s="2"/>
      <c r="Z137" s="2"/>
      <c r="AA137" s="2"/>
      <c r="AB137" s="2"/>
      <c r="AC137" s="2"/>
      <c r="AD137" s="2"/>
      <c r="AE137" s="2" t="s">
        <v>10</v>
      </c>
      <c r="AF137" s="2" t="s">
        <v>10</v>
      </c>
      <c r="AG137" s="2"/>
      <c r="AH137" s="2"/>
      <c r="AI137" s="2"/>
      <c r="AJ137" s="2"/>
      <c r="AK137" s="2"/>
      <c r="AL137" s="26"/>
    </row>
    <row r="138" spans="1:42" ht="13.95" customHeight="1" x14ac:dyDescent="0.3">
      <c r="A138" s="23" t="s">
        <v>104</v>
      </c>
      <c r="B138" s="3" t="s">
        <v>17</v>
      </c>
      <c r="C138" s="3">
        <v>254</v>
      </c>
      <c r="D138" s="3"/>
      <c r="E138" s="3"/>
      <c r="F138" s="3"/>
      <c r="G138" s="3"/>
      <c r="H138" s="3"/>
      <c r="I138" s="3">
        <v>10100</v>
      </c>
      <c r="J138" s="3">
        <v>10800</v>
      </c>
      <c r="K138" s="3">
        <v>11700</v>
      </c>
      <c r="L138" s="3">
        <v>14500</v>
      </c>
      <c r="M138" s="3">
        <v>11600</v>
      </c>
      <c r="N138" s="3">
        <v>12700</v>
      </c>
      <c r="O138" s="3">
        <v>13900</v>
      </c>
      <c r="P138" s="3">
        <v>14900</v>
      </c>
      <c r="Q138" s="3">
        <v>12500</v>
      </c>
      <c r="R138" s="4">
        <v>13100</v>
      </c>
      <c r="S138" s="4">
        <v>13500</v>
      </c>
      <c r="T138" s="4">
        <v>12200</v>
      </c>
      <c r="U138" s="4">
        <v>13200</v>
      </c>
      <c r="V138" s="4">
        <v>12200</v>
      </c>
      <c r="W138" s="4">
        <v>13200</v>
      </c>
      <c r="X138" s="4">
        <v>13400</v>
      </c>
      <c r="Y138" s="4">
        <v>13500</v>
      </c>
      <c r="Z138" s="4">
        <v>12700</v>
      </c>
      <c r="AA138" s="4">
        <v>10800</v>
      </c>
      <c r="AB138" s="4">
        <v>9700</v>
      </c>
      <c r="AC138" s="4">
        <v>10100</v>
      </c>
      <c r="AD138" s="4"/>
      <c r="AE138" s="4" t="s">
        <v>10</v>
      </c>
      <c r="AF138" s="4">
        <v>8600</v>
      </c>
      <c r="AG138" s="4">
        <v>11200</v>
      </c>
      <c r="AH138" s="4"/>
      <c r="AI138" s="4">
        <v>12300</v>
      </c>
      <c r="AJ138" s="4"/>
      <c r="AK138" s="4">
        <v>9</v>
      </c>
      <c r="AL138" s="24"/>
    </row>
    <row r="139" spans="1:42" hidden="1" x14ac:dyDescent="0.3">
      <c r="A139" s="25"/>
      <c r="B139" s="1" t="s">
        <v>105</v>
      </c>
      <c r="C139" s="1"/>
      <c r="D139" s="1"/>
      <c r="E139" s="1"/>
      <c r="F139" s="1"/>
      <c r="G139" s="1"/>
      <c r="H139" s="1"/>
      <c r="I139" s="1">
        <v>8400</v>
      </c>
      <c r="J139" s="1">
        <v>11100</v>
      </c>
      <c r="K139" s="1">
        <v>11700</v>
      </c>
      <c r="L139" s="1">
        <v>13700</v>
      </c>
      <c r="M139" s="1">
        <v>12500</v>
      </c>
      <c r="N139" s="1">
        <v>13600</v>
      </c>
      <c r="O139" s="1"/>
      <c r="P139" s="1"/>
      <c r="Q139" s="1"/>
      <c r="R139" s="2"/>
      <c r="S139" s="2" t="s">
        <v>8</v>
      </c>
      <c r="T139" s="2" t="s">
        <v>10</v>
      </c>
      <c r="U139" s="2" t="s">
        <v>8</v>
      </c>
      <c r="V139" s="2" t="s">
        <v>10</v>
      </c>
      <c r="W139" s="2"/>
      <c r="X139" s="2"/>
      <c r="Y139" s="2"/>
      <c r="Z139" s="2"/>
      <c r="AA139" s="2" t="e">
        <v>#N/A</v>
      </c>
      <c r="AB139" s="2"/>
      <c r="AC139" s="2" t="e">
        <v>#N/A</v>
      </c>
      <c r="AD139" s="2"/>
      <c r="AE139" s="2" t="s">
        <v>10</v>
      </c>
      <c r="AF139" s="2" t="e">
        <v>#N/A</v>
      </c>
      <c r="AG139" s="2" t="e">
        <v>#N/A</v>
      </c>
      <c r="AH139" s="2"/>
      <c r="AI139" s="2" t="e">
        <v>#N/A</v>
      </c>
      <c r="AJ139" s="2"/>
      <c r="AK139" s="2">
        <v>45</v>
      </c>
      <c r="AL139" s="26"/>
    </row>
    <row r="140" spans="1:42" x14ac:dyDescent="0.3">
      <c r="A140" s="23" t="s">
        <v>104</v>
      </c>
      <c r="B140" s="3" t="s">
        <v>95</v>
      </c>
      <c r="C140" s="3">
        <v>255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4"/>
      <c r="S140" s="4"/>
      <c r="T140" s="4"/>
      <c r="U140" s="4"/>
      <c r="V140" s="4">
        <v>6200</v>
      </c>
      <c r="W140" s="4">
        <v>4600</v>
      </c>
      <c r="X140" s="4">
        <v>4600</v>
      </c>
      <c r="Y140" s="4">
        <v>5800</v>
      </c>
      <c r="Z140" s="4">
        <v>4900</v>
      </c>
      <c r="AA140" s="4">
        <v>4000</v>
      </c>
      <c r="AB140" s="4">
        <v>4500</v>
      </c>
      <c r="AC140" s="4">
        <v>5200</v>
      </c>
      <c r="AD140" s="4"/>
      <c r="AE140" s="4" t="s">
        <v>10</v>
      </c>
      <c r="AF140" s="4" t="s">
        <v>10</v>
      </c>
      <c r="AG140" s="4">
        <v>6100</v>
      </c>
      <c r="AH140" s="4"/>
      <c r="AI140" s="4">
        <v>6400</v>
      </c>
      <c r="AJ140" s="4"/>
      <c r="AK140" s="4">
        <v>9</v>
      </c>
      <c r="AL140" s="24"/>
    </row>
    <row r="141" spans="1:42" x14ac:dyDescent="0.3">
      <c r="A141" s="25"/>
      <c r="B141" s="1"/>
      <c r="C141" s="1"/>
      <c r="D141" s="1"/>
      <c r="E141" s="1"/>
      <c r="F141" s="1"/>
      <c r="G141" s="1"/>
      <c r="H141" s="1"/>
      <c r="I141" s="1" t="s">
        <v>10</v>
      </c>
      <c r="J141" s="1" t="s">
        <v>10</v>
      </c>
      <c r="K141" s="1" t="s">
        <v>10</v>
      </c>
      <c r="L141" s="1"/>
      <c r="M141" s="1"/>
      <c r="N141" s="1"/>
      <c r="O141" s="1"/>
      <c r="P141" s="1"/>
      <c r="Q141" s="1"/>
      <c r="R141" s="2"/>
      <c r="S141" s="2" t="s">
        <v>8</v>
      </c>
      <c r="T141" s="2" t="s">
        <v>10</v>
      </c>
      <c r="U141" s="2" t="s">
        <v>8</v>
      </c>
      <c r="V141" s="2" t="s">
        <v>10</v>
      </c>
      <c r="W141" s="2"/>
      <c r="X141" s="2"/>
      <c r="Y141" s="2"/>
      <c r="Z141" s="2"/>
      <c r="AA141" s="2"/>
      <c r="AB141" s="2"/>
      <c r="AC141" s="2"/>
      <c r="AD141" s="2"/>
      <c r="AE141" s="2" t="s">
        <v>10</v>
      </c>
      <c r="AF141" s="2" t="s">
        <v>10</v>
      </c>
      <c r="AG141" s="2"/>
      <c r="AH141" s="2"/>
      <c r="AI141" s="2"/>
      <c r="AJ141" s="2"/>
      <c r="AK141" s="2"/>
      <c r="AL141" s="26"/>
    </row>
    <row r="142" spans="1:42" x14ac:dyDescent="0.3">
      <c r="A142" s="23" t="s">
        <v>106</v>
      </c>
      <c r="B142" s="3" t="s">
        <v>107</v>
      </c>
      <c r="C142" s="3">
        <v>505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>
        <v>1800</v>
      </c>
      <c r="Q142" s="3">
        <v>1800</v>
      </c>
      <c r="R142" s="4">
        <v>1900</v>
      </c>
      <c r="S142" s="4">
        <v>1900</v>
      </c>
      <c r="T142" s="4" t="s">
        <v>23</v>
      </c>
      <c r="U142" s="4">
        <v>2400</v>
      </c>
      <c r="V142" s="4">
        <v>2400</v>
      </c>
      <c r="W142" s="4"/>
      <c r="X142" s="4"/>
      <c r="Y142" s="4">
        <v>3300</v>
      </c>
      <c r="Z142" s="4">
        <v>3900</v>
      </c>
      <c r="AA142" s="4">
        <v>3300</v>
      </c>
      <c r="AB142" s="4">
        <v>2900</v>
      </c>
      <c r="AC142" s="4">
        <v>3000</v>
      </c>
      <c r="AD142" s="4"/>
      <c r="AE142" s="4" t="s">
        <v>10</v>
      </c>
      <c r="AF142" s="4" t="s">
        <v>10</v>
      </c>
      <c r="AG142" s="4"/>
      <c r="AH142" s="4"/>
      <c r="AI142" s="4"/>
      <c r="AJ142" s="4"/>
      <c r="AK142" s="4">
        <v>11</v>
      </c>
      <c r="AL142" s="24"/>
    </row>
    <row r="143" spans="1:42" x14ac:dyDescent="0.3">
      <c r="A143" s="2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 t="s">
        <v>8</v>
      </c>
      <c r="T143" s="2" t="s">
        <v>10</v>
      </c>
      <c r="U143" s="2" t="s">
        <v>8</v>
      </c>
      <c r="V143" s="2" t="s">
        <v>10</v>
      </c>
      <c r="W143" s="2"/>
      <c r="X143" s="2"/>
      <c r="Y143" s="2"/>
      <c r="Z143" s="2"/>
      <c r="AA143" s="2"/>
      <c r="AB143" s="2"/>
      <c r="AC143" s="2"/>
      <c r="AD143" s="2"/>
      <c r="AE143" s="2" t="s">
        <v>10</v>
      </c>
      <c r="AF143" s="2" t="s">
        <v>10</v>
      </c>
      <c r="AG143" s="2"/>
      <c r="AH143" s="2"/>
      <c r="AI143" s="2"/>
      <c r="AJ143" s="2"/>
      <c r="AK143" s="2"/>
      <c r="AL143" s="26"/>
    </row>
    <row r="144" spans="1:42" x14ac:dyDescent="0.3">
      <c r="A144" s="23" t="s">
        <v>108</v>
      </c>
      <c r="B144" s="3" t="s">
        <v>109</v>
      </c>
      <c r="C144" s="3">
        <v>256</v>
      </c>
      <c r="D144" s="3">
        <v>10000</v>
      </c>
      <c r="E144" s="3">
        <v>9800</v>
      </c>
      <c r="F144" s="3">
        <v>12200</v>
      </c>
      <c r="G144" s="3">
        <v>11200</v>
      </c>
      <c r="H144" s="3">
        <v>13500</v>
      </c>
      <c r="I144" s="3">
        <v>11900</v>
      </c>
      <c r="J144" s="3">
        <v>8800</v>
      </c>
      <c r="K144" s="3">
        <v>12200</v>
      </c>
      <c r="L144" s="3">
        <v>14100</v>
      </c>
      <c r="M144" s="3">
        <v>12900</v>
      </c>
      <c r="N144" s="3">
        <v>13000</v>
      </c>
      <c r="O144" s="3">
        <v>11600</v>
      </c>
      <c r="P144" s="3">
        <v>14300</v>
      </c>
      <c r="Q144" s="3">
        <v>13900</v>
      </c>
      <c r="R144" s="4">
        <v>13800</v>
      </c>
      <c r="S144" s="4">
        <v>12800</v>
      </c>
      <c r="T144" s="4">
        <v>14600</v>
      </c>
      <c r="U144" s="4">
        <v>16800</v>
      </c>
      <c r="V144" s="4">
        <v>17200</v>
      </c>
      <c r="W144" s="4">
        <v>19000</v>
      </c>
      <c r="X144" s="4">
        <v>21900</v>
      </c>
      <c r="Y144" s="4">
        <v>22500</v>
      </c>
      <c r="Z144" s="4">
        <v>21600</v>
      </c>
      <c r="AA144" s="4">
        <v>19300</v>
      </c>
      <c r="AB144" s="4">
        <v>17000</v>
      </c>
      <c r="AC144" s="4">
        <v>19700</v>
      </c>
      <c r="AD144" s="4"/>
      <c r="AE144" s="4" t="s">
        <v>10</v>
      </c>
      <c r="AF144" s="4" t="s">
        <v>10</v>
      </c>
      <c r="AG144" s="4"/>
      <c r="AH144" s="4"/>
      <c r="AI144" s="4"/>
      <c r="AJ144" s="4"/>
      <c r="AK144" s="4">
        <v>30</v>
      </c>
      <c r="AL144" s="24"/>
    </row>
    <row r="145" spans="1:38" x14ac:dyDescent="0.3">
      <c r="A145" s="25" t="s">
        <v>108</v>
      </c>
      <c r="B145" s="1" t="s">
        <v>110</v>
      </c>
      <c r="C145" s="1">
        <v>257</v>
      </c>
      <c r="D145" s="1"/>
      <c r="E145" s="1"/>
      <c r="F145" s="1"/>
      <c r="G145" s="1">
        <v>13100</v>
      </c>
      <c r="H145" s="1">
        <v>16800</v>
      </c>
      <c r="I145" s="1">
        <v>15600</v>
      </c>
      <c r="J145" s="1">
        <v>11700</v>
      </c>
      <c r="K145" s="1">
        <v>14800</v>
      </c>
      <c r="L145" s="1">
        <v>17900</v>
      </c>
      <c r="M145" s="1">
        <v>16600</v>
      </c>
      <c r="N145" s="1">
        <v>18700</v>
      </c>
      <c r="O145" s="1">
        <v>17800</v>
      </c>
      <c r="P145" s="1">
        <v>18700</v>
      </c>
      <c r="Q145" s="1">
        <v>19900</v>
      </c>
      <c r="R145" s="2">
        <v>20400</v>
      </c>
      <c r="S145" s="2">
        <v>19000</v>
      </c>
      <c r="T145" s="2">
        <v>18500</v>
      </c>
      <c r="U145" s="2">
        <v>22900</v>
      </c>
      <c r="V145" s="2">
        <v>22100</v>
      </c>
      <c r="W145" s="2">
        <v>23800</v>
      </c>
      <c r="X145" s="2">
        <v>27600</v>
      </c>
      <c r="Y145" s="2">
        <v>26400</v>
      </c>
      <c r="Z145" s="2">
        <v>29100</v>
      </c>
      <c r="AA145" s="2">
        <v>24800</v>
      </c>
      <c r="AB145" s="2">
        <v>21500</v>
      </c>
      <c r="AC145" s="2">
        <v>25500</v>
      </c>
      <c r="AD145" s="2"/>
      <c r="AE145" s="2" t="s">
        <v>10</v>
      </c>
      <c r="AF145" s="2" t="s">
        <v>10</v>
      </c>
      <c r="AG145" s="2"/>
      <c r="AH145" s="2"/>
      <c r="AI145" s="2"/>
      <c r="AJ145" s="2"/>
      <c r="AK145" s="2">
        <v>30</v>
      </c>
      <c r="AL145" s="26"/>
    </row>
    <row r="146" spans="1:38" x14ac:dyDescent="0.3">
      <c r="A146" s="23" t="s">
        <v>108</v>
      </c>
      <c r="B146" s="3" t="s">
        <v>110</v>
      </c>
      <c r="C146" s="57">
        <v>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>
        <v>20300</v>
      </c>
      <c r="AI146" s="4">
        <v>22300</v>
      </c>
      <c r="AJ146" s="4">
        <v>22300</v>
      </c>
      <c r="AK146" s="4"/>
      <c r="AL146" s="24"/>
    </row>
    <row r="147" spans="1:38" x14ac:dyDescent="0.3">
      <c r="A147" s="27" t="s">
        <v>108</v>
      </c>
      <c r="B147" s="16" t="s">
        <v>433</v>
      </c>
      <c r="C147" s="58">
        <v>73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>
        <v>29400</v>
      </c>
      <c r="AG147" s="17">
        <v>24700</v>
      </c>
      <c r="AH147" s="17">
        <v>25800</v>
      </c>
      <c r="AI147" s="17">
        <v>24200</v>
      </c>
      <c r="AJ147" s="17">
        <v>27100</v>
      </c>
      <c r="AK147" s="17"/>
      <c r="AL147" s="26"/>
    </row>
    <row r="148" spans="1:38" x14ac:dyDescent="0.3">
      <c r="A148" s="23" t="s">
        <v>108</v>
      </c>
      <c r="B148" s="3" t="s">
        <v>91</v>
      </c>
      <c r="C148" s="3">
        <v>259</v>
      </c>
      <c r="D148" s="3">
        <v>12200</v>
      </c>
      <c r="E148" s="3">
        <v>18000</v>
      </c>
      <c r="F148" s="3">
        <v>18100</v>
      </c>
      <c r="G148" s="3">
        <v>19700</v>
      </c>
      <c r="H148" s="3">
        <v>21700</v>
      </c>
      <c r="I148" s="3">
        <v>20700</v>
      </c>
      <c r="J148" s="3">
        <v>20700</v>
      </c>
      <c r="K148" s="3">
        <v>20600</v>
      </c>
      <c r="L148" s="3">
        <v>25100</v>
      </c>
      <c r="M148" s="3">
        <v>24200</v>
      </c>
      <c r="N148" s="3">
        <v>24400</v>
      </c>
      <c r="O148" s="3">
        <v>25300</v>
      </c>
      <c r="P148" s="3">
        <v>25600</v>
      </c>
      <c r="Q148" s="3">
        <v>26400</v>
      </c>
      <c r="R148" s="4">
        <v>25400</v>
      </c>
      <c r="S148" s="4">
        <v>23400</v>
      </c>
      <c r="T148" s="4">
        <v>25500</v>
      </c>
      <c r="U148" s="4">
        <v>28400</v>
      </c>
      <c r="V148" s="4">
        <v>25700</v>
      </c>
      <c r="W148" s="4">
        <v>30900</v>
      </c>
      <c r="X148" s="4">
        <v>34300</v>
      </c>
      <c r="Y148" s="4">
        <v>34200</v>
      </c>
      <c r="Z148" s="4">
        <v>34600</v>
      </c>
      <c r="AA148" s="4">
        <v>28800</v>
      </c>
      <c r="AB148" s="4">
        <v>36300</v>
      </c>
      <c r="AC148" s="4">
        <v>30400</v>
      </c>
      <c r="AD148" s="4">
        <v>28700</v>
      </c>
      <c r="AE148" s="4">
        <v>27900</v>
      </c>
      <c r="AF148" s="4">
        <v>27800</v>
      </c>
      <c r="AG148" s="4"/>
      <c r="AH148" s="4"/>
      <c r="AI148" s="4"/>
      <c r="AJ148" s="4">
        <v>27700</v>
      </c>
      <c r="AK148" s="4">
        <v>30</v>
      </c>
      <c r="AL148" s="24"/>
    </row>
    <row r="149" spans="1:38" x14ac:dyDescent="0.3">
      <c r="A149" s="23" t="s">
        <v>108</v>
      </c>
      <c r="B149" s="3" t="s">
        <v>458</v>
      </c>
      <c r="C149" s="57">
        <v>82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>
        <v>42300</v>
      </c>
      <c r="AI149" s="4">
        <v>38900</v>
      </c>
      <c r="AJ149" s="4">
        <v>39900</v>
      </c>
      <c r="AK149" s="4"/>
      <c r="AL149" s="24"/>
    </row>
    <row r="150" spans="1:38" x14ac:dyDescent="0.3">
      <c r="A150" s="25" t="s">
        <v>108</v>
      </c>
      <c r="B150" s="1" t="s">
        <v>49</v>
      </c>
      <c r="C150" s="1">
        <v>258</v>
      </c>
      <c r="D150" s="1">
        <v>18900</v>
      </c>
      <c r="E150" s="1">
        <v>18200</v>
      </c>
      <c r="F150" s="1">
        <v>20800</v>
      </c>
      <c r="G150" s="1">
        <v>22100</v>
      </c>
      <c r="H150" s="1">
        <v>25300</v>
      </c>
      <c r="I150" s="1">
        <v>28200</v>
      </c>
      <c r="J150" s="1">
        <v>24500</v>
      </c>
      <c r="K150" s="1">
        <v>29100</v>
      </c>
      <c r="L150" s="1">
        <v>31700</v>
      </c>
      <c r="M150" s="1">
        <v>29200</v>
      </c>
      <c r="N150" s="1">
        <v>30500</v>
      </c>
      <c r="O150" s="1">
        <v>30900</v>
      </c>
      <c r="P150" s="1">
        <v>29500</v>
      </c>
      <c r="Q150" s="1">
        <v>31100</v>
      </c>
      <c r="R150" s="2">
        <v>29100</v>
      </c>
      <c r="S150" s="2">
        <v>28000</v>
      </c>
      <c r="T150" s="2">
        <v>33400</v>
      </c>
      <c r="U150" s="2">
        <v>31400</v>
      </c>
      <c r="V150" s="2">
        <v>31900</v>
      </c>
      <c r="W150" s="2">
        <v>32200</v>
      </c>
      <c r="X150" s="2">
        <v>43100</v>
      </c>
      <c r="Y150" s="2">
        <v>43600</v>
      </c>
      <c r="Z150" s="2">
        <v>43500</v>
      </c>
      <c r="AA150" s="2">
        <v>34200</v>
      </c>
      <c r="AB150" s="2">
        <v>34500</v>
      </c>
      <c r="AC150" s="2">
        <v>37100</v>
      </c>
      <c r="AD150" s="2">
        <v>33700</v>
      </c>
      <c r="AE150" s="2">
        <v>31700</v>
      </c>
      <c r="AF150" s="2">
        <v>34000</v>
      </c>
      <c r="AG150" s="2">
        <v>35900</v>
      </c>
      <c r="AH150" s="2">
        <v>35200</v>
      </c>
      <c r="AI150" s="2"/>
      <c r="AJ150" s="2"/>
      <c r="AK150" s="2">
        <v>30</v>
      </c>
      <c r="AL150" s="26"/>
    </row>
    <row r="151" spans="1:38" x14ac:dyDescent="0.3">
      <c r="A151" s="23"/>
      <c r="B151" s="3"/>
      <c r="C151" s="3"/>
      <c r="D151" s="3">
        <v>0</v>
      </c>
      <c r="E151" s="3"/>
      <c r="F151" s="3"/>
      <c r="G151" s="3"/>
      <c r="H151" s="3"/>
      <c r="I151" s="3" t="s">
        <v>10</v>
      </c>
      <c r="J151" s="3" t="s">
        <v>10</v>
      </c>
      <c r="K151" s="3" t="s">
        <v>10</v>
      </c>
      <c r="L151" s="3"/>
      <c r="M151" s="3"/>
      <c r="N151" s="3"/>
      <c r="O151" s="3"/>
      <c r="P151" s="3"/>
      <c r="Q151" s="3"/>
      <c r="R151" s="4"/>
      <c r="S151" s="4" t="s">
        <v>8</v>
      </c>
      <c r="T151" s="4" t="s">
        <v>10</v>
      </c>
      <c r="U151" s="4" t="s">
        <v>8</v>
      </c>
      <c r="V151" s="4" t="s">
        <v>10</v>
      </c>
      <c r="W151" s="4"/>
      <c r="X151" s="4"/>
      <c r="Y151" s="4"/>
      <c r="Z151" s="4"/>
      <c r="AA151" s="4"/>
      <c r="AB151" s="4"/>
      <c r="AC151" s="4"/>
      <c r="AD151" s="4"/>
      <c r="AE151" s="4" t="s">
        <v>10</v>
      </c>
      <c r="AF151" s="4" t="s">
        <v>10</v>
      </c>
      <c r="AG151" s="4"/>
      <c r="AH151" s="4"/>
      <c r="AI151" s="4"/>
      <c r="AJ151" s="4"/>
      <c r="AK151" s="4"/>
      <c r="AL151" s="24"/>
    </row>
    <row r="152" spans="1:38" x14ac:dyDescent="0.3">
      <c r="A152" s="25" t="s">
        <v>111</v>
      </c>
      <c r="B152" s="1" t="s">
        <v>105</v>
      </c>
      <c r="C152" s="56">
        <v>30</v>
      </c>
      <c r="D152" s="1"/>
      <c r="E152" s="1"/>
      <c r="F152" s="1"/>
      <c r="G152" s="1"/>
      <c r="H152" s="1"/>
      <c r="I152" s="1"/>
      <c r="J152" s="1"/>
      <c r="K152" s="1">
        <v>24000</v>
      </c>
      <c r="L152" s="1">
        <v>26600</v>
      </c>
      <c r="M152" s="1">
        <v>28400</v>
      </c>
      <c r="N152" s="1">
        <v>31600</v>
      </c>
      <c r="O152" s="1">
        <v>32800</v>
      </c>
      <c r="P152" s="1">
        <v>34500</v>
      </c>
      <c r="Q152" s="1">
        <v>32800</v>
      </c>
      <c r="R152" s="2">
        <v>33800</v>
      </c>
      <c r="S152" s="2">
        <v>34400</v>
      </c>
      <c r="T152" s="2">
        <v>35500</v>
      </c>
      <c r="U152" s="2">
        <v>38100</v>
      </c>
      <c r="V152" s="2">
        <v>36700</v>
      </c>
      <c r="W152" s="2">
        <v>39900</v>
      </c>
      <c r="X152" s="2">
        <v>48300</v>
      </c>
      <c r="Y152" s="2">
        <v>49900</v>
      </c>
      <c r="Z152" s="2">
        <v>48300</v>
      </c>
      <c r="AA152" s="2">
        <v>41200</v>
      </c>
      <c r="AB152" s="2">
        <v>44100</v>
      </c>
      <c r="AC152" s="2">
        <v>43400</v>
      </c>
      <c r="AD152" s="2">
        <v>43100</v>
      </c>
      <c r="AE152" s="2">
        <v>40500</v>
      </c>
      <c r="AF152" s="2">
        <v>40100</v>
      </c>
      <c r="AG152" s="2">
        <v>46400</v>
      </c>
      <c r="AH152" s="2">
        <v>47400</v>
      </c>
      <c r="AI152" s="2">
        <v>48300</v>
      </c>
      <c r="AJ152" s="2">
        <v>48300</v>
      </c>
      <c r="AK152" s="2"/>
      <c r="AL152" s="26"/>
    </row>
    <row r="153" spans="1:38" x14ac:dyDescent="0.3">
      <c r="A153" s="23" t="s">
        <v>111</v>
      </c>
      <c r="B153" s="3" t="s">
        <v>112</v>
      </c>
      <c r="C153" s="3">
        <v>263</v>
      </c>
      <c r="D153" s="3">
        <v>14000</v>
      </c>
      <c r="E153" s="3">
        <v>14800</v>
      </c>
      <c r="F153" s="3">
        <v>17100</v>
      </c>
      <c r="G153" s="3">
        <v>16500</v>
      </c>
      <c r="H153" s="3">
        <v>22700</v>
      </c>
      <c r="I153" s="3">
        <v>21000</v>
      </c>
      <c r="J153" s="3">
        <v>24900</v>
      </c>
      <c r="K153" s="3">
        <v>29600</v>
      </c>
      <c r="L153" s="3">
        <v>29600</v>
      </c>
      <c r="M153" s="3">
        <v>27800</v>
      </c>
      <c r="N153" s="3"/>
      <c r="O153" s="3"/>
      <c r="P153" s="3"/>
      <c r="Q153" s="3"/>
      <c r="R153" s="4"/>
      <c r="S153" s="4" t="s">
        <v>8</v>
      </c>
      <c r="T153" s="4" t="s">
        <v>10</v>
      </c>
      <c r="U153" s="4" t="s">
        <v>8</v>
      </c>
      <c r="V153" s="4" t="s">
        <v>10</v>
      </c>
      <c r="W153" s="4">
        <v>49700</v>
      </c>
      <c r="X153" s="4">
        <v>56800</v>
      </c>
      <c r="Y153" s="4">
        <v>54100</v>
      </c>
      <c r="Z153" s="4">
        <v>52500</v>
      </c>
      <c r="AA153" s="4">
        <v>43300</v>
      </c>
      <c r="AB153" s="4">
        <v>47100</v>
      </c>
      <c r="AC153" s="4">
        <v>46700</v>
      </c>
      <c r="AD153" s="4"/>
      <c r="AE153" s="4" t="s">
        <v>10</v>
      </c>
      <c r="AF153" s="4" t="s">
        <v>10</v>
      </c>
      <c r="AG153" s="4">
        <v>48000</v>
      </c>
      <c r="AH153" s="4"/>
      <c r="AI153" s="4">
        <v>47600</v>
      </c>
      <c r="AJ153" s="4"/>
      <c r="AK153" s="4">
        <v>30</v>
      </c>
      <c r="AL153" s="24"/>
    </row>
    <row r="154" spans="1:38" x14ac:dyDescent="0.3">
      <c r="A154" s="25" t="s">
        <v>111</v>
      </c>
      <c r="B154" s="1" t="s">
        <v>113</v>
      </c>
      <c r="C154" s="1">
        <v>31</v>
      </c>
      <c r="D154" s="1"/>
      <c r="E154" s="1"/>
      <c r="F154" s="1"/>
      <c r="G154" s="1"/>
      <c r="H154" s="1"/>
      <c r="I154" s="1"/>
      <c r="J154" s="1" t="s">
        <v>8</v>
      </c>
      <c r="K154" s="1">
        <v>26500</v>
      </c>
      <c r="L154" s="1">
        <v>29400</v>
      </c>
      <c r="M154" s="1">
        <v>26800</v>
      </c>
      <c r="N154" s="1">
        <v>33100</v>
      </c>
      <c r="O154" s="1">
        <v>35100</v>
      </c>
      <c r="P154" s="1">
        <v>39100</v>
      </c>
      <c r="Q154" s="1">
        <v>42800</v>
      </c>
      <c r="R154" s="2">
        <v>43900</v>
      </c>
      <c r="S154" s="2">
        <v>43700</v>
      </c>
      <c r="T154" s="2">
        <v>45500</v>
      </c>
      <c r="U154" s="2">
        <v>48400</v>
      </c>
      <c r="V154" s="2">
        <v>54100</v>
      </c>
      <c r="W154" s="2">
        <v>60700</v>
      </c>
      <c r="X154" s="2">
        <v>65000</v>
      </c>
      <c r="Y154" s="2">
        <v>65200</v>
      </c>
      <c r="Z154" s="2">
        <v>65300</v>
      </c>
      <c r="AA154" s="2">
        <v>58600</v>
      </c>
      <c r="AB154" s="2">
        <v>56100</v>
      </c>
      <c r="AC154" s="2">
        <v>55600</v>
      </c>
      <c r="AD154" s="2">
        <v>53600</v>
      </c>
      <c r="AE154" s="2">
        <v>52200</v>
      </c>
      <c r="AF154" s="2">
        <v>53200</v>
      </c>
      <c r="AG154" s="2">
        <v>51800</v>
      </c>
      <c r="AH154" s="2">
        <v>53200</v>
      </c>
      <c r="AI154" s="2">
        <v>59700</v>
      </c>
      <c r="AJ154" s="2"/>
      <c r="AK154" s="2"/>
      <c r="AL154" s="26"/>
    </row>
    <row r="155" spans="1:38" x14ac:dyDescent="0.3">
      <c r="A155" s="23" t="s">
        <v>111</v>
      </c>
      <c r="B155" s="3" t="s">
        <v>19</v>
      </c>
      <c r="C155" s="3">
        <v>264</v>
      </c>
      <c r="D155" s="3"/>
      <c r="E155" s="3"/>
      <c r="F155" s="3"/>
      <c r="G155" s="3"/>
      <c r="H155" s="3"/>
      <c r="I155" s="3">
        <v>23500</v>
      </c>
      <c r="J155" s="3">
        <v>24100</v>
      </c>
      <c r="K155" s="3">
        <v>28200</v>
      </c>
      <c r="L155" s="3">
        <v>29700</v>
      </c>
      <c r="M155" s="3">
        <v>29000</v>
      </c>
      <c r="N155" s="3">
        <v>29400</v>
      </c>
      <c r="O155" s="3">
        <v>28700</v>
      </c>
      <c r="P155" s="3">
        <v>32700</v>
      </c>
      <c r="Q155" s="3">
        <v>37100</v>
      </c>
      <c r="R155" s="4">
        <v>38400</v>
      </c>
      <c r="S155" s="4">
        <v>39300</v>
      </c>
      <c r="T155" s="4">
        <v>43300</v>
      </c>
      <c r="U155" s="4">
        <v>46400</v>
      </c>
      <c r="V155" s="4">
        <v>46800</v>
      </c>
      <c r="W155" s="4">
        <v>53700</v>
      </c>
      <c r="X155" s="4">
        <v>56500</v>
      </c>
      <c r="Y155" s="4">
        <v>57300</v>
      </c>
      <c r="Z155" s="4">
        <v>59300</v>
      </c>
      <c r="AA155" s="4">
        <v>49300</v>
      </c>
      <c r="AB155" s="4">
        <v>52000</v>
      </c>
      <c r="AC155" s="4">
        <v>47900</v>
      </c>
      <c r="AD155" s="4">
        <v>58400</v>
      </c>
      <c r="AE155" s="4">
        <v>60900</v>
      </c>
      <c r="AF155" s="4">
        <v>48700</v>
      </c>
      <c r="AG155" s="4">
        <v>51500</v>
      </c>
      <c r="AH155" s="4">
        <v>60600</v>
      </c>
      <c r="AI155" s="4"/>
      <c r="AJ155" s="4">
        <v>52400</v>
      </c>
      <c r="AK155" s="4">
        <v>31</v>
      </c>
      <c r="AL155" s="24"/>
    </row>
    <row r="156" spans="1:38" x14ac:dyDescent="0.3">
      <c r="A156" s="75" t="s">
        <v>111</v>
      </c>
      <c r="B156" s="76" t="s">
        <v>20</v>
      </c>
      <c r="C156" s="78">
        <v>52</v>
      </c>
      <c r="D156" s="76">
        <v>11100</v>
      </c>
      <c r="E156" s="76">
        <v>12500</v>
      </c>
      <c r="F156" s="76">
        <v>14200</v>
      </c>
      <c r="G156" s="76">
        <v>13000</v>
      </c>
      <c r="H156" s="76">
        <v>14900</v>
      </c>
      <c r="I156" s="76">
        <v>18500</v>
      </c>
      <c r="J156" s="76">
        <v>23300</v>
      </c>
      <c r="K156" s="76" t="s">
        <v>8</v>
      </c>
      <c r="L156" s="76"/>
      <c r="M156" s="76"/>
      <c r="N156" s="76"/>
      <c r="O156" s="76"/>
      <c r="P156" s="76"/>
      <c r="Q156" s="76"/>
      <c r="R156" s="77"/>
      <c r="S156" s="77" t="s">
        <v>8</v>
      </c>
      <c r="T156" s="77" t="s">
        <v>10</v>
      </c>
      <c r="U156" s="77">
        <v>42300</v>
      </c>
      <c r="V156" s="77">
        <v>44700</v>
      </c>
      <c r="W156" s="77">
        <v>53500</v>
      </c>
      <c r="X156" s="77">
        <v>54200</v>
      </c>
      <c r="Y156" s="77" t="s">
        <v>9</v>
      </c>
      <c r="Z156" s="77">
        <v>45400</v>
      </c>
      <c r="AA156" s="77">
        <v>33400</v>
      </c>
      <c r="AB156" s="77">
        <v>48000</v>
      </c>
      <c r="AC156" s="77">
        <v>49000</v>
      </c>
      <c r="AD156" s="77">
        <v>48000</v>
      </c>
      <c r="AE156" s="77">
        <v>49500</v>
      </c>
      <c r="AF156" s="77">
        <v>44800</v>
      </c>
      <c r="AG156" s="77">
        <v>47100</v>
      </c>
      <c r="AH156" s="77">
        <v>44200</v>
      </c>
      <c r="AI156" s="77"/>
      <c r="AJ156" s="77">
        <v>52600</v>
      </c>
      <c r="AK156" s="2"/>
      <c r="AL156" s="26"/>
    </row>
    <row r="157" spans="1:38" hidden="1" x14ac:dyDescent="0.3">
      <c r="A157" s="23" t="s">
        <v>111</v>
      </c>
      <c r="B157" s="3" t="s">
        <v>114</v>
      </c>
      <c r="C157" s="3">
        <v>32</v>
      </c>
      <c r="D157" s="3"/>
      <c r="E157" s="3"/>
      <c r="F157" s="3"/>
      <c r="G157" s="3"/>
      <c r="H157" s="3"/>
      <c r="I157" s="3"/>
      <c r="J157" s="3" t="s">
        <v>8</v>
      </c>
      <c r="K157" s="3" t="s">
        <v>8</v>
      </c>
      <c r="L157" s="3">
        <v>16800</v>
      </c>
      <c r="M157" s="3">
        <v>19200</v>
      </c>
      <c r="N157" s="3">
        <v>18500</v>
      </c>
      <c r="O157" s="3">
        <v>22000</v>
      </c>
      <c r="P157" s="3">
        <v>24500</v>
      </c>
      <c r="Q157" s="3">
        <v>26500</v>
      </c>
      <c r="R157" s="4">
        <v>28100</v>
      </c>
      <c r="S157" s="4">
        <v>28900</v>
      </c>
      <c r="T157" s="4">
        <v>35200</v>
      </c>
      <c r="U157" s="4">
        <v>36400</v>
      </c>
      <c r="V157" s="4">
        <v>39500</v>
      </c>
      <c r="W157" s="4"/>
      <c r="X157" s="4"/>
      <c r="Y157" s="4"/>
      <c r="Z157" s="4"/>
      <c r="AA157" s="4"/>
      <c r="AB157" s="4"/>
      <c r="AC157" s="4"/>
      <c r="AD157" s="4"/>
      <c r="AE157" s="4" t="s">
        <v>10</v>
      </c>
      <c r="AF157" s="4" t="s">
        <v>10</v>
      </c>
      <c r="AG157" s="4"/>
      <c r="AH157" s="4"/>
      <c r="AI157" s="4"/>
      <c r="AJ157" s="4"/>
      <c r="AK157" s="4"/>
      <c r="AL157" s="24"/>
    </row>
    <row r="158" spans="1:38" x14ac:dyDescent="0.3">
      <c r="A158" s="25" t="s">
        <v>111</v>
      </c>
      <c r="B158" s="1" t="s">
        <v>115</v>
      </c>
      <c r="C158" s="56">
        <v>48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>
        <v>8100</v>
      </c>
      <c r="P158" s="1">
        <v>9700</v>
      </c>
      <c r="Q158" s="1">
        <v>11400</v>
      </c>
      <c r="R158" s="2">
        <v>12400</v>
      </c>
      <c r="S158" s="2">
        <v>13100</v>
      </c>
      <c r="T158" s="2">
        <v>18000</v>
      </c>
      <c r="U158" s="2">
        <v>21200</v>
      </c>
      <c r="V158" s="2">
        <v>23900</v>
      </c>
      <c r="W158" s="2">
        <v>25600</v>
      </c>
      <c r="X158" s="2">
        <v>31800</v>
      </c>
      <c r="Y158" s="2">
        <v>37200</v>
      </c>
      <c r="Z158" s="2">
        <v>38100</v>
      </c>
      <c r="AA158" s="2">
        <v>35100</v>
      </c>
      <c r="AB158" s="2">
        <v>34200</v>
      </c>
      <c r="AC158" s="2">
        <v>36100</v>
      </c>
      <c r="AD158" s="2">
        <v>35700</v>
      </c>
      <c r="AE158" s="2" t="s">
        <v>10</v>
      </c>
      <c r="AF158" s="2">
        <v>35800</v>
      </c>
      <c r="AG158" s="2">
        <v>38100</v>
      </c>
      <c r="AH158" s="2">
        <v>37300</v>
      </c>
      <c r="AI158" s="2">
        <v>41900</v>
      </c>
      <c r="AJ158" s="2">
        <v>45600</v>
      </c>
      <c r="AK158" s="2">
        <v>31</v>
      </c>
      <c r="AL158" s="26"/>
    </row>
    <row r="159" spans="1:38" x14ac:dyDescent="0.3">
      <c r="A159" s="23" t="s">
        <v>111</v>
      </c>
      <c r="B159" s="3" t="s">
        <v>453</v>
      </c>
      <c r="C159" s="3">
        <v>89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>
        <v>35800</v>
      </c>
      <c r="AI159" s="4">
        <v>34500</v>
      </c>
      <c r="AJ159" s="4"/>
      <c r="AK159" s="4"/>
      <c r="AL159" s="24"/>
    </row>
    <row r="160" spans="1:38" x14ac:dyDescent="0.3">
      <c r="A160" s="25" t="s">
        <v>111</v>
      </c>
      <c r="B160" s="1" t="s">
        <v>116</v>
      </c>
      <c r="C160" s="1">
        <v>524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>
        <v>9200</v>
      </c>
      <c r="U160" s="2">
        <v>12800</v>
      </c>
      <c r="V160" s="2">
        <v>14100</v>
      </c>
      <c r="W160" s="2">
        <v>16800</v>
      </c>
      <c r="X160" s="2">
        <v>17500</v>
      </c>
      <c r="Y160" s="2">
        <v>22300</v>
      </c>
      <c r="Z160" s="2">
        <v>22000</v>
      </c>
      <c r="AA160" s="2">
        <v>17400</v>
      </c>
      <c r="AB160" s="2">
        <v>23400</v>
      </c>
      <c r="AC160" s="2">
        <v>25800</v>
      </c>
      <c r="AD160" s="2">
        <v>24400</v>
      </c>
      <c r="AE160" s="2">
        <v>29800</v>
      </c>
      <c r="AF160" s="2">
        <v>20600</v>
      </c>
      <c r="AG160" s="2">
        <v>28200</v>
      </c>
      <c r="AH160" s="2">
        <v>29000</v>
      </c>
      <c r="AI160" s="2">
        <v>33400</v>
      </c>
      <c r="AJ160" s="2">
        <v>32100</v>
      </c>
      <c r="AK160" s="2">
        <v>48</v>
      </c>
      <c r="AL160" s="26"/>
    </row>
    <row r="161" spans="1:42" x14ac:dyDescent="0.3">
      <c r="A161" s="2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4"/>
      <c r="S161" s="4" t="s">
        <v>8</v>
      </c>
      <c r="T161" s="4" t="s">
        <v>10</v>
      </c>
      <c r="U161" s="4" t="s">
        <v>8</v>
      </c>
      <c r="V161" s="4" t="s">
        <v>10</v>
      </c>
      <c r="W161" s="4"/>
      <c r="X161" s="4"/>
      <c r="Y161" s="4"/>
      <c r="Z161" s="4"/>
      <c r="AA161" s="4"/>
      <c r="AB161" s="4"/>
      <c r="AC161" s="4"/>
      <c r="AD161" s="4"/>
      <c r="AE161" s="4" t="s">
        <v>10</v>
      </c>
      <c r="AF161" s="4" t="s">
        <v>10</v>
      </c>
      <c r="AG161" s="4"/>
      <c r="AH161" s="4"/>
      <c r="AI161" s="4"/>
      <c r="AJ161" s="4"/>
      <c r="AK161" s="4"/>
      <c r="AL161" s="24"/>
    </row>
    <row r="162" spans="1:42" s="11" customFormat="1" x14ac:dyDescent="0.3">
      <c r="A162" s="25" t="s">
        <v>117</v>
      </c>
      <c r="B162" s="1" t="s">
        <v>105</v>
      </c>
      <c r="C162" s="1">
        <v>518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>
        <v>5800</v>
      </c>
      <c r="S162" s="2">
        <v>4900</v>
      </c>
      <c r="T162" s="2">
        <v>5500</v>
      </c>
      <c r="U162" s="2">
        <v>6000</v>
      </c>
      <c r="V162" s="2">
        <v>9900</v>
      </c>
      <c r="W162" s="2">
        <v>7000</v>
      </c>
      <c r="X162" s="2">
        <v>5500</v>
      </c>
      <c r="Y162" s="2">
        <v>7700</v>
      </c>
      <c r="Z162" s="2">
        <v>6400</v>
      </c>
      <c r="AA162" s="2">
        <v>4300</v>
      </c>
      <c r="AB162" s="2">
        <v>4900</v>
      </c>
      <c r="AC162" s="2">
        <v>4500</v>
      </c>
      <c r="AD162" s="2"/>
      <c r="AE162" s="2" t="s">
        <v>10</v>
      </c>
      <c r="AF162" s="2" t="s">
        <v>10</v>
      </c>
      <c r="AG162" s="2">
        <v>4900</v>
      </c>
      <c r="AH162" s="2"/>
      <c r="AI162" s="2">
        <v>6300</v>
      </c>
      <c r="AJ162" s="2"/>
      <c r="AK162" s="2">
        <v>45</v>
      </c>
      <c r="AL162" s="26"/>
      <c r="AM162"/>
      <c r="AN162"/>
      <c r="AO162"/>
      <c r="AP162" s="8"/>
    </row>
    <row r="163" spans="1:42" x14ac:dyDescent="0.3">
      <c r="A163" s="2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4"/>
      <c r="S163" s="4" t="s">
        <v>8</v>
      </c>
      <c r="T163" s="4" t="s">
        <v>10</v>
      </c>
      <c r="U163" s="4" t="s">
        <v>8</v>
      </c>
      <c r="V163" s="4" t="s">
        <v>10</v>
      </c>
      <c r="W163" s="4"/>
      <c r="X163" s="4"/>
      <c r="Y163" s="4"/>
      <c r="Z163" s="4"/>
      <c r="AA163" s="4"/>
      <c r="AB163" s="4"/>
      <c r="AC163" s="4"/>
      <c r="AD163" s="4"/>
      <c r="AE163" s="4" t="s">
        <v>10</v>
      </c>
      <c r="AF163" s="4" t="s">
        <v>10</v>
      </c>
      <c r="AG163" s="4"/>
      <c r="AH163" s="4"/>
      <c r="AI163" s="4"/>
      <c r="AJ163" s="4"/>
      <c r="AK163" s="4"/>
      <c r="AL163" s="24"/>
    </row>
    <row r="164" spans="1:42" x14ac:dyDescent="0.3">
      <c r="A164" s="25" t="s">
        <v>118</v>
      </c>
      <c r="B164" s="1" t="s">
        <v>119</v>
      </c>
      <c r="C164" s="1">
        <v>265</v>
      </c>
      <c r="D164" s="1">
        <v>2200</v>
      </c>
      <c r="E164" s="1">
        <v>8500</v>
      </c>
      <c r="F164" s="1">
        <v>6100</v>
      </c>
      <c r="G164" s="1">
        <v>6900</v>
      </c>
      <c r="H164" s="1">
        <v>2500</v>
      </c>
      <c r="I164" s="1">
        <v>2600</v>
      </c>
      <c r="J164" s="1">
        <v>2900</v>
      </c>
      <c r="K164" s="1">
        <v>2500</v>
      </c>
      <c r="L164" s="1">
        <v>2900</v>
      </c>
      <c r="M164" s="1">
        <v>2200</v>
      </c>
      <c r="N164" s="1">
        <v>2300</v>
      </c>
      <c r="O164" s="1">
        <v>2400</v>
      </c>
      <c r="P164" s="1">
        <v>2000</v>
      </c>
      <c r="Q164" s="1">
        <v>1800</v>
      </c>
      <c r="R164" s="2">
        <v>2100</v>
      </c>
      <c r="S164" s="2">
        <v>2200</v>
      </c>
      <c r="T164" s="2">
        <v>2200</v>
      </c>
      <c r="U164" s="2">
        <v>2100</v>
      </c>
      <c r="V164" s="2">
        <v>2200</v>
      </c>
      <c r="W164" s="2">
        <v>1900</v>
      </c>
      <c r="X164" s="2">
        <v>2100</v>
      </c>
      <c r="Y164" s="2">
        <v>2100</v>
      </c>
      <c r="Z164" s="2">
        <v>2300</v>
      </c>
      <c r="AA164" s="2">
        <v>1900</v>
      </c>
      <c r="AB164" s="2">
        <v>2200</v>
      </c>
      <c r="AC164" s="2">
        <v>2000</v>
      </c>
      <c r="AD164" s="2"/>
      <c r="AE164" s="2" t="s">
        <v>10</v>
      </c>
      <c r="AF164" s="2" t="s">
        <v>10</v>
      </c>
      <c r="AG164" s="2"/>
      <c r="AH164" s="2"/>
      <c r="AI164" s="2"/>
      <c r="AJ164" s="2"/>
      <c r="AK164" s="2">
        <v>36</v>
      </c>
      <c r="AL164" s="26"/>
    </row>
    <row r="165" spans="1:42" s="11" customFormat="1" x14ac:dyDescent="0.3">
      <c r="A165" s="23"/>
      <c r="B165" s="3"/>
      <c r="C165" s="3"/>
      <c r="D165" s="3"/>
      <c r="E165" s="3"/>
      <c r="F165" s="3"/>
      <c r="G165" s="3"/>
      <c r="H165" s="3"/>
      <c r="I165" s="3" t="s">
        <v>10</v>
      </c>
      <c r="J165" s="3" t="s">
        <v>10</v>
      </c>
      <c r="K165" s="3" t="s">
        <v>10</v>
      </c>
      <c r="L165" s="3"/>
      <c r="M165" s="3"/>
      <c r="N165" s="3"/>
      <c r="O165" s="3"/>
      <c r="P165" s="3"/>
      <c r="Q165" s="3"/>
      <c r="R165" s="4"/>
      <c r="S165" s="4" t="s">
        <v>8</v>
      </c>
      <c r="T165" s="4" t="s">
        <v>10</v>
      </c>
      <c r="U165" s="4" t="s">
        <v>8</v>
      </c>
      <c r="V165" s="4" t="s">
        <v>10</v>
      </c>
      <c r="W165" s="4"/>
      <c r="X165" s="4"/>
      <c r="Y165" s="4"/>
      <c r="Z165" s="4"/>
      <c r="AA165" s="4"/>
      <c r="AB165" s="4"/>
      <c r="AC165" s="4"/>
      <c r="AD165" s="4"/>
      <c r="AE165" s="4" t="s">
        <v>10</v>
      </c>
      <c r="AF165" s="4" t="s">
        <v>10</v>
      </c>
      <c r="AG165" s="4"/>
      <c r="AH165" s="4"/>
      <c r="AI165" s="4"/>
      <c r="AJ165" s="4"/>
      <c r="AK165" s="4"/>
      <c r="AL165" s="24"/>
      <c r="AM165"/>
      <c r="AN165"/>
      <c r="AO165"/>
      <c r="AP165" s="8"/>
    </row>
    <row r="166" spans="1:42" x14ac:dyDescent="0.3">
      <c r="A166" s="25" t="s">
        <v>120</v>
      </c>
      <c r="B166" s="1" t="s">
        <v>121</v>
      </c>
      <c r="C166" s="1">
        <v>266</v>
      </c>
      <c r="D166" s="1">
        <v>23000</v>
      </c>
      <c r="E166" s="1">
        <v>25200</v>
      </c>
      <c r="F166" s="1">
        <v>25800</v>
      </c>
      <c r="G166" s="1">
        <v>25700</v>
      </c>
      <c r="H166" s="1">
        <v>28100</v>
      </c>
      <c r="I166" s="1">
        <v>28000</v>
      </c>
      <c r="J166" s="1">
        <v>29700</v>
      </c>
      <c r="K166" s="1">
        <v>30900</v>
      </c>
      <c r="L166" s="1">
        <v>26000</v>
      </c>
      <c r="M166" s="1">
        <v>28600</v>
      </c>
      <c r="N166" s="1">
        <v>25800</v>
      </c>
      <c r="O166" s="1">
        <v>26800</v>
      </c>
      <c r="P166" s="1">
        <v>25100</v>
      </c>
      <c r="Q166" s="1">
        <v>21200</v>
      </c>
      <c r="R166" s="2">
        <v>23900</v>
      </c>
      <c r="S166" s="2">
        <v>26800</v>
      </c>
      <c r="T166" s="2">
        <v>26700</v>
      </c>
      <c r="U166" s="2">
        <v>27800</v>
      </c>
      <c r="V166" s="2">
        <v>28400</v>
      </c>
      <c r="W166" s="2">
        <v>30700</v>
      </c>
      <c r="X166" s="2">
        <v>29400</v>
      </c>
      <c r="Y166" s="2">
        <v>31100</v>
      </c>
      <c r="Z166" s="2">
        <v>29600</v>
      </c>
      <c r="AA166" s="2">
        <v>26400</v>
      </c>
      <c r="AB166" s="2">
        <v>28100</v>
      </c>
      <c r="AC166" s="2"/>
      <c r="AD166" s="2"/>
      <c r="AE166" s="2" t="s">
        <v>10</v>
      </c>
      <c r="AF166" s="2" t="s">
        <v>10</v>
      </c>
      <c r="AG166" s="2"/>
      <c r="AH166" s="2"/>
      <c r="AI166" s="2"/>
      <c r="AJ166" s="2"/>
      <c r="AK166" s="2">
        <v>2</v>
      </c>
      <c r="AL166" s="26"/>
    </row>
    <row r="167" spans="1:42" x14ac:dyDescent="0.3">
      <c r="A167" s="23" t="s">
        <v>120</v>
      </c>
      <c r="B167" s="3" t="s">
        <v>122</v>
      </c>
      <c r="C167" s="3">
        <v>268</v>
      </c>
      <c r="D167" s="3">
        <v>26600</v>
      </c>
      <c r="E167" s="3">
        <v>27000</v>
      </c>
      <c r="F167" s="3">
        <v>26300</v>
      </c>
      <c r="G167" s="3">
        <v>30100</v>
      </c>
      <c r="H167" s="3">
        <v>30000</v>
      </c>
      <c r="I167" s="3">
        <v>30600</v>
      </c>
      <c r="J167" s="3">
        <v>32200</v>
      </c>
      <c r="K167" s="3">
        <v>29300</v>
      </c>
      <c r="L167" s="3">
        <v>32900</v>
      </c>
      <c r="M167" s="3">
        <v>29200</v>
      </c>
      <c r="N167" s="3">
        <v>27500</v>
      </c>
      <c r="O167" s="3">
        <v>29600</v>
      </c>
      <c r="P167" s="3">
        <v>28600</v>
      </c>
      <c r="Q167" s="3">
        <v>25200</v>
      </c>
      <c r="R167" s="4">
        <v>27800</v>
      </c>
      <c r="S167" s="4">
        <v>26200</v>
      </c>
      <c r="T167" s="4">
        <v>27800</v>
      </c>
      <c r="U167" s="4">
        <v>29300</v>
      </c>
      <c r="V167" s="4">
        <v>29500</v>
      </c>
      <c r="W167" s="4">
        <v>33100</v>
      </c>
      <c r="X167" s="4">
        <v>30900</v>
      </c>
      <c r="Y167" s="4">
        <v>30400</v>
      </c>
      <c r="Z167" s="4">
        <v>30100</v>
      </c>
      <c r="AA167" s="4">
        <v>32200</v>
      </c>
      <c r="AB167" s="4">
        <v>30000</v>
      </c>
      <c r="AC167" s="4"/>
      <c r="AD167" s="4"/>
      <c r="AE167" s="4" t="s">
        <v>10</v>
      </c>
      <c r="AF167" s="4" t="s">
        <v>10</v>
      </c>
      <c r="AG167" s="4"/>
      <c r="AH167" s="4"/>
      <c r="AI167" s="4"/>
      <c r="AJ167" s="4"/>
      <c r="AK167" s="4">
        <v>2</v>
      </c>
      <c r="AL167" s="24"/>
    </row>
    <row r="168" spans="1:42" x14ac:dyDescent="0.3">
      <c r="A168" s="27" t="s">
        <v>120</v>
      </c>
      <c r="B168" s="16" t="s">
        <v>123</v>
      </c>
      <c r="C168" s="16">
        <v>2</v>
      </c>
      <c r="D168" s="16"/>
      <c r="E168" s="16"/>
      <c r="F168" s="16"/>
      <c r="G168" s="16"/>
      <c r="H168" s="16"/>
      <c r="I168" s="16">
        <v>34000</v>
      </c>
      <c r="J168" s="16">
        <v>36000</v>
      </c>
      <c r="K168" s="16" t="s">
        <v>8</v>
      </c>
      <c r="L168" s="16">
        <v>32700</v>
      </c>
      <c r="M168" s="16">
        <v>39600</v>
      </c>
      <c r="N168" s="16">
        <v>39400</v>
      </c>
      <c r="O168" s="16">
        <v>39600</v>
      </c>
      <c r="P168" s="16">
        <v>40400</v>
      </c>
      <c r="Q168" s="16">
        <v>37000</v>
      </c>
      <c r="R168" s="17">
        <v>38000</v>
      </c>
      <c r="S168" s="17">
        <v>37800</v>
      </c>
      <c r="T168" s="17">
        <v>40300</v>
      </c>
      <c r="U168" s="17">
        <v>41600</v>
      </c>
      <c r="V168" s="17">
        <v>42000</v>
      </c>
      <c r="W168" s="17">
        <v>43700</v>
      </c>
      <c r="X168" s="17">
        <v>44900</v>
      </c>
      <c r="Y168" s="17">
        <v>44300</v>
      </c>
      <c r="Z168" s="17">
        <v>42800</v>
      </c>
      <c r="AA168" s="17">
        <v>39700</v>
      </c>
      <c r="AB168" s="17">
        <v>38600</v>
      </c>
      <c r="AC168" s="17">
        <v>37800</v>
      </c>
      <c r="AD168" s="17">
        <v>37400</v>
      </c>
      <c r="AE168" s="17">
        <v>36600</v>
      </c>
      <c r="AF168" s="17">
        <v>37100</v>
      </c>
      <c r="AG168" s="17">
        <v>37800</v>
      </c>
      <c r="AH168" s="17">
        <v>38300</v>
      </c>
      <c r="AI168" s="17"/>
      <c r="AJ168" s="17"/>
      <c r="AK168" s="2"/>
      <c r="AL168" s="26"/>
    </row>
    <row r="169" spans="1:42" x14ac:dyDescent="0.3">
      <c r="A169" s="23" t="s">
        <v>120</v>
      </c>
      <c r="B169" s="3" t="s">
        <v>124</v>
      </c>
      <c r="C169" s="3">
        <v>515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>
        <v>44400</v>
      </c>
      <c r="R169" s="4">
        <v>41000</v>
      </c>
      <c r="S169" s="4">
        <v>48200</v>
      </c>
      <c r="T169" s="4">
        <v>45500</v>
      </c>
      <c r="U169" s="4">
        <v>47700</v>
      </c>
      <c r="V169" s="4">
        <v>51100</v>
      </c>
      <c r="W169" s="4">
        <v>53900</v>
      </c>
      <c r="X169" s="4">
        <v>49800</v>
      </c>
      <c r="Y169" s="4">
        <v>49900</v>
      </c>
      <c r="Z169" s="4">
        <v>47700</v>
      </c>
      <c r="AA169" s="4">
        <v>46700</v>
      </c>
      <c r="AB169" s="4">
        <v>49000</v>
      </c>
      <c r="AC169" s="4"/>
      <c r="AD169" s="4"/>
      <c r="AE169" s="4" t="s">
        <v>10</v>
      </c>
      <c r="AF169" s="4" t="s">
        <v>10</v>
      </c>
      <c r="AG169" s="4"/>
      <c r="AH169" s="4"/>
      <c r="AI169" s="4"/>
      <c r="AJ169" s="4"/>
      <c r="AK169" s="4">
        <v>2</v>
      </c>
      <c r="AL169" s="24"/>
    </row>
    <row r="170" spans="1:42" ht="13.95" customHeight="1" x14ac:dyDescent="0.3">
      <c r="A170" s="25" t="s">
        <v>120</v>
      </c>
      <c r="B170" s="1" t="s">
        <v>125</v>
      </c>
      <c r="C170" s="1">
        <v>516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>
        <v>42800</v>
      </c>
      <c r="R170" s="2">
        <v>49100</v>
      </c>
      <c r="S170" s="2">
        <v>51300</v>
      </c>
      <c r="T170" s="2">
        <v>51700</v>
      </c>
      <c r="U170" s="2">
        <v>53800</v>
      </c>
      <c r="V170" s="2">
        <v>53900</v>
      </c>
      <c r="W170" s="2">
        <v>57700</v>
      </c>
      <c r="X170" s="2">
        <v>51000</v>
      </c>
      <c r="Y170" s="2">
        <v>58400</v>
      </c>
      <c r="Z170" s="2">
        <v>56000</v>
      </c>
      <c r="AA170" s="2">
        <v>49600</v>
      </c>
      <c r="AB170" s="2">
        <v>51300</v>
      </c>
      <c r="AC170" s="2"/>
      <c r="AD170" s="2"/>
      <c r="AE170" s="2" t="s">
        <v>10</v>
      </c>
      <c r="AF170" s="2" t="s">
        <v>10</v>
      </c>
      <c r="AG170" s="2"/>
      <c r="AH170" s="2"/>
      <c r="AI170" s="2"/>
      <c r="AJ170" s="2"/>
      <c r="AK170" s="2">
        <v>40</v>
      </c>
      <c r="AL170" s="26"/>
    </row>
    <row r="171" spans="1:42" hidden="1" x14ac:dyDescent="0.3">
      <c r="A171" s="23" t="s">
        <v>120</v>
      </c>
      <c r="B171" s="3" t="s">
        <v>126</v>
      </c>
      <c r="C171" s="3"/>
      <c r="D171" s="3">
        <v>31500</v>
      </c>
      <c r="E171" s="3">
        <v>34500</v>
      </c>
      <c r="F171" s="3">
        <v>36600</v>
      </c>
      <c r="G171" s="3">
        <v>35200</v>
      </c>
      <c r="H171" s="3">
        <v>40100</v>
      </c>
      <c r="I171" s="3">
        <v>40300</v>
      </c>
      <c r="J171" s="3">
        <v>46100</v>
      </c>
      <c r="K171" s="3">
        <v>43900</v>
      </c>
      <c r="L171" s="3">
        <v>46300</v>
      </c>
      <c r="M171" s="3">
        <v>40200</v>
      </c>
      <c r="N171" s="3">
        <v>44500</v>
      </c>
      <c r="O171" s="3">
        <v>44100</v>
      </c>
      <c r="P171" s="3">
        <v>41900</v>
      </c>
      <c r="Q171" s="3">
        <v>46000</v>
      </c>
      <c r="R171" s="4">
        <v>48300</v>
      </c>
      <c r="S171" s="4">
        <v>50700</v>
      </c>
      <c r="T171" s="4">
        <v>48700</v>
      </c>
      <c r="U171" s="4"/>
      <c r="V171" s="4" t="s">
        <v>10</v>
      </c>
      <c r="W171" s="4"/>
      <c r="X171" s="4"/>
      <c r="Y171" s="4"/>
      <c r="Z171" s="4"/>
      <c r="AA171" s="4"/>
      <c r="AB171" s="4"/>
      <c r="AC171" s="4"/>
      <c r="AD171" s="4"/>
      <c r="AE171" s="4" t="s">
        <v>10</v>
      </c>
      <c r="AF171" s="4" t="s">
        <v>10</v>
      </c>
      <c r="AG171" s="4"/>
      <c r="AH171" s="4"/>
      <c r="AI171" s="4"/>
      <c r="AJ171" s="4"/>
      <c r="AK171" s="4"/>
      <c r="AL171" s="24"/>
    </row>
    <row r="172" spans="1:42" x14ac:dyDescent="0.3">
      <c r="A172" s="25" t="s">
        <v>120</v>
      </c>
      <c r="B172" s="1" t="s">
        <v>127</v>
      </c>
      <c r="C172" s="56">
        <v>40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>
        <v>44800</v>
      </c>
      <c r="T172" s="2">
        <v>46100</v>
      </c>
      <c r="U172" s="2">
        <v>49800</v>
      </c>
      <c r="V172" s="2">
        <v>53700</v>
      </c>
      <c r="W172" s="2">
        <v>56800</v>
      </c>
      <c r="X172" s="2">
        <v>56700</v>
      </c>
      <c r="Y172" s="2">
        <v>55900</v>
      </c>
      <c r="Z172" s="2">
        <v>53000</v>
      </c>
      <c r="AA172" s="2">
        <v>50000</v>
      </c>
      <c r="AB172" s="2">
        <v>47100</v>
      </c>
      <c r="AC172" s="2">
        <v>48600</v>
      </c>
      <c r="AD172" s="2">
        <v>48300</v>
      </c>
      <c r="AE172" s="2">
        <v>45200</v>
      </c>
      <c r="AF172" s="2">
        <v>45800</v>
      </c>
      <c r="AG172" s="2">
        <v>46500</v>
      </c>
      <c r="AH172" s="2">
        <v>45600</v>
      </c>
      <c r="AI172" s="2">
        <v>46500</v>
      </c>
      <c r="AJ172" s="2">
        <v>46400</v>
      </c>
      <c r="AK172" s="2"/>
      <c r="AL172" s="26"/>
    </row>
    <row r="173" spans="1:42" x14ac:dyDescent="0.3">
      <c r="A173" s="23" t="s">
        <v>120</v>
      </c>
      <c r="B173" s="3" t="s">
        <v>128</v>
      </c>
      <c r="C173" s="3">
        <v>270</v>
      </c>
      <c r="D173" s="3">
        <v>21500</v>
      </c>
      <c r="E173" s="3">
        <v>28000</v>
      </c>
      <c r="F173" s="3">
        <v>26800</v>
      </c>
      <c r="G173" s="3">
        <v>28100</v>
      </c>
      <c r="H173" s="3">
        <v>32100</v>
      </c>
      <c r="I173" s="3">
        <v>35300</v>
      </c>
      <c r="J173" s="3">
        <v>28800</v>
      </c>
      <c r="K173" s="3">
        <v>33800</v>
      </c>
      <c r="L173" s="3">
        <v>36600</v>
      </c>
      <c r="M173" s="3">
        <v>35000</v>
      </c>
      <c r="N173" s="3">
        <v>33500</v>
      </c>
      <c r="O173" s="3">
        <v>31200</v>
      </c>
      <c r="P173" s="3">
        <v>31500</v>
      </c>
      <c r="Q173" s="3">
        <v>30200</v>
      </c>
      <c r="R173" s="4">
        <v>34000</v>
      </c>
      <c r="S173" s="4">
        <v>32700</v>
      </c>
      <c r="T173" s="4">
        <v>33500</v>
      </c>
      <c r="U173" s="4">
        <v>35100</v>
      </c>
      <c r="V173" s="4">
        <v>37400</v>
      </c>
      <c r="W173" s="4">
        <v>40500</v>
      </c>
      <c r="X173" s="4">
        <v>40700</v>
      </c>
      <c r="Y173" s="4">
        <v>42200</v>
      </c>
      <c r="Z173" s="4">
        <v>42900</v>
      </c>
      <c r="AA173" s="4">
        <v>46500</v>
      </c>
      <c r="AB173" s="4">
        <v>42600</v>
      </c>
      <c r="AC173" s="4"/>
      <c r="AD173" s="4"/>
      <c r="AE173" s="4" t="s">
        <v>10</v>
      </c>
      <c r="AF173" s="4" t="s">
        <v>10</v>
      </c>
      <c r="AG173" s="4"/>
      <c r="AH173" s="4"/>
      <c r="AI173" s="4"/>
      <c r="AJ173" s="4"/>
      <c r="AK173" s="4">
        <v>40</v>
      </c>
      <c r="AL173" s="24"/>
    </row>
    <row r="174" spans="1:42" x14ac:dyDescent="0.3">
      <c r="A174" s="25" t="s">
        <v>120</v>
      </c>
      <c r="B174" s="1" t="s">
        <v>30</v>
      </c>
      <c r="C174" s="1">
        <v>267</v>
      </c>
      <c r="D174" s="1">
        <v>10600</v>
      </c>
      <c r="E174" s="1">
        <v>14200</v>
      </c>
      <c r="F174" s="1">
        <v>13300</v>
      </c>
      <c r="G174" s="1">
        <v>12200</v>
      </c>
      <c r="H174" s="1">
        <v>17000</v>
      </c>
      <c r="I174" s="1">
        <v>17800</v>
      </c>
      <c r="J174" s="1">
        <v>15700</v>
      </c>
      <c r="K174" s="1">
        <v>17300</v>
      </c>
      <c r="L174" s="1">
        <v>18200</v>
      </c>
      <c r="M174" s="1">
        <v>17100</v>
      </c>
      <c r="N174" s="1">
        <v>16700</v>
      </c>
      <c r="O174" s="1">
        <v>17200</v>
      </c>
      <c r="P174" s="1">
        <v>17400</v>
      </c>
      <c r="Q174" s="1">
        <v>19300</v>
      </c>
      <c r="R174" s="2">
        <v>20100</v>
      </c>
      <c r="S174" s="2">
        <v>21800</v>
      </c>
      <c r="T174" s="2">
        <v>20400</v>
      </c>
      <c r="U174" s="2">
        <v>20600</v>
      </c>
      <c r="V174" s="2">
        <v>22300</v>
      </c>
      <c r="W174" s="2">
        <v>25000</v>
      </c>
      <c r="X174" s="2">
        <v>27300</v>
      </c>
      <c r="Y174" s="2">
        <v>28700</v>
      </c>
      <c r="Z174" s="2">
        <v>30600</v>
      </c>
      <c r="AA174" s="2">
        <v>35500</v>
      </c>
      <c r="AB174" s="2">
        <v>29600</v>
      </c>
      <c r="AC174" s="2">
        <v>29000</v>
      </c>
      <c r="AD174" s="2"/>
      <c r="AE174" s="2" t="s">
        <v>10</v>
      </c>
      <c r="AF174" s="2" t="s">
        <v>10</v>
      </c>
      <c r="AG174" s="2"/>
      <c r="AH174" s="2"/>
      <c r="AI174" s="2"/>
      <c r="AJ174" s="2"/>
      <c r="AK174" s="2">
        <v>40</v>
      </c>
      <c r="AL174" s="26"/>
    </row>
    <row r="175" spans="1:42" ht="0.6" customHeight="1" x14ac:dyDescent="0.3">
      <c r="A175" s="23" t="s">
        <v>120</v>
      </c>
      <c r="B175" s="3" t="s">
        <v>63</v>
      </c>
      <c r="C175" s="3">
        <v>24</v>
      </c>
      <c r="D175" s="3"/>
      <c r="E175" s="3"/>
      <c r="F175" s="3"/>
      <c r="G175" s="3"/>
      <c r="H175" s="3"/>
      <c r="I175" s="3" t="s">
        <v>10</v>
      </c>
      <c r="J175" s="3" t="s">
        <v>10</v>
      </c>
      <c r="K175" s="3">
        <v>5700</v>
      </c>
      <c r="L175" s="3">
        <v>5300</v>
      </c>
      <c r="M175" s="3">
        <v>6300</v>
      </c>
      <c r="N175" s="3">
        <v>6900</v>
      </c>
      <c r="O175" s="3">
        <v>8400</v>
      </c>
      <c r="P175" s="3">
        <v>9300</v>
      </c>
      <c r="Q175" s="3">
        <v>10100</v>
      </c>
      <c r="R175" s="4">
        <v>11000</v>
      </c>
      <c r="S175" s="4">
        <v>12000</v>
      </c>
      <c r="T175" s="4">
        <v>12800</v>
      </c>
      <c r="U175" s="4">
        <v>13900</v>
      </c>
      <c r="V175" s="4">
        <v>14200</v>
      </c>
      <c r="W175" s="4">
        <v>16500</v>
      </c>
      <c r="X175" s="4">
        <v>18100</v>
      </c>
      <c r="Y175" s="4">
        <v>22100</v>
      </c>
      <c r="Z175" s="4">
        <v>23200</v>
      </c>
      <c r="AA175" s="4"/>
      <c r="AB175" s="4"/>
      <c r="AC175" s="4"/>
      <c r="AD175" s="4"/>
      <c r="AE175" s="4" t="s">
        <v>10</v>
      </c>
      <c r="AF175" s="4" t="s">
        <v>10</v>
      </c>
      <c r="AG175" s="4"/>
      <c r="AH175" s="4"/>
      <c r="AI175" s="4"/>
      <c r="AJ175" s="4"/>
      <c r="AK175" s="4"/>
      <c r="AL175" s="24"/>
    </row>
    <row r="176" spans="1:42" x14ac:dyDescent="0.3">
      <c r="A176" s="25" t="s">
        <v>120</v>
      </c>
      <c r="B176" s="1" t="s">
        <v>17</v>
      </c>
      <c r="C176" s="1">
        <v>443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>
        <v>2200</v>
      </c>
      <c r="T176" s="2">
        <v>3500</v>
      </c>
      <c r="U176" s="2">
        <v>4400</v>
      </c>
      <c r="V176" s="2">
        <v>5500</v>
      </c>
      <c r="W176" s="2">
        <v>4900</v>
      </c>
      <c r="X176" s="2">
        <v>4800</v>
      </c>
      <c r="Y176" s="2">
        <v>5800</v>
      </c>
      <c r="Z176" s="2">
        <v>5900</v>
      </c>
      <c r="AA176" s="2">
        <v>5000</v>
      </c>
      <c r="AB176" s="2">
        <v>4900</v>
      </c>
      <c r="AC176" s="2"/>
      <c r="AD176" s="2"/>
      <c r="AE176" s="2" t="s">
        <v>10</v>
      </c>
      <c r="AF176" s="2">
        <v>4700</v>
      </c>
      <c r="AG176" s="2">
        <v>5400</v>
      </c>
      <c r="AH176" s="2">
        <v>6000</v>
      </c>
      <c r="AI176" s="2">
        <v>6600</v>
      </c>
      <c r="AJ176" s="2">
        <v>7200</v>
      </c>
      <c r="AK176" s="2">
        <v>34</v>
      </c>
      <c r="AL176" s="26"/>
    </row>
    <row r="177" spans="1:38" x14ac:dyDescent="0.3">
      <c r="A177" s="2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 t="s">
        <v>10</v>
      </c>
      <c r="AF177" s="4" t="s">
        <v>10</v>
      </c>
      <c r="AG177" s="4"/>
      <c r="AH177" s="4"/>
      <c r="AI177" s="4"/>
      <c r="AJ177" s="4"/>
      <c r="AK177" s="4"/>
      <c r="AL177" s="24"/>
    </row>
    <row r="178" spans="1:38" x14ac:dyDescent="0.3">
      <c r="A178" s="25" t="s">
        <v>129</v>
      </c>
      <c r="B178" s="1" t="s">
        <v>130</v>
      </c>
      <c r="C178" s="1">
        <v>475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>
        <v>300</v>
      </c>
      <c r="Q178" s="1">
        <v>200</v>
      </c>
      <c r="R178" s="2">
        <v>300</v>
      </c>
      <c r="S178" s="2">
        <v>300</v>
      </c>
      <c r="T178" s="2">
        <v>500</v>
      </c>
      <c r="U178" s="2">
        <v>400</v>
      </c>
      <c r="V178" s="2">
        <v>400</v>
      </c>
      <c r="W178" s="2"/>
      <c r="X178" s="2">
        <v>600</v>
      </c>
      <c r="Y178" s="2">
        <v>600</v>
      </c>
      <c r="Z178" s="2">
        <v>800</v>
      </c>
      <c r="AA178" s="2">
        <v>500</v>
      </c>
      <c r="AB178" s="2">
        <v>500</v>
      </c>
      <c r="AC178" s="2"/>
      <c r="AD178" s="2"/>
      <c r="AE178" s="2" t="s">
        <v>10</v>
      </c>
      <c r="AF178" s="2" t="s">
        <v>10</v>
      </c>
      <c r="AG178" s="2"/>
      <c r="AH178" s="2"/>
      <c r="AI178" s="2"/>
      <c r="AJ178" s="2"/>
      <c r="AK178" s="2">
        <v>22</v>
      </c>
      <c r="AL178" s="26"/>
    </row>
    <row r="179" spans="1:38" x14ac:dyDescent="0.3">
      <c r="A179" s="2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 t="s">
        <v>10</v>
      </c>
      <c r="AF179" s="4" t="s">
        <v>10</v>
      </c>
      <c r="AG179" s="4"/>
      <c r="AH179" s="4"/>
      <c r="AI179" s="4"/>
      <c r="AJ179" s="4"/>
      <c r="AK179" s="4"/>
      <c r="AL179" s="24"/>
    </row>
    <row r="180" spans="1:38" x14ac:dyDescent="0.3">
      <c r="A180" s="25" t="s">
        <v>131</v>
      </c>
      <c r="B180" s="1" t="s">
        <v>132</v>
      </c>
      <c r="C180" s="1">
        <v>271</v>
      </c>
      <c r="D180" s="1"/>
      <c r="E180" s="1"/>
      <c r="F180" s="1"/>
      <c r="G180" s="1"/>
      <c r="H180" s="1"/>
      <c r="I180" s="1">
        <v>900</v>
      </c>
      <c r="J180" s="1">
        <v>1600</v>
      </c>
      <c r="K180" s="1">
        <v>1500</v>
      </c>
      <c r="L180" s="1">
        <v>5100</v>
      </c>
      <c r="M180" s="1">
        <v>6000</v>
      </c>
      <c r="N180" s="1">
        <v>6400</v>
      </c>
      <c r="O180" s="1">
        <v>6900</v>
      </c>
      <c r="P180" s="1">
        <v>6100</v>
      </c>
      <c r="Q180" s="1">
        <v>6700</v>
      </c>
      <c r="R180" s="2">
        <v>7400</v>
      </c>
      <c r="S180" s="2">
        <v>9500</v>
      </c>
      <c r="T180" s="2">
        <v>8800</v>
      </c>
      <c r="U180" s="2">
        <v>11200</v>
      </c>
      <c r="V180" s="2">
        <v>9900</v>
      </c>
      <c r="W180" s="2">
        <v>12000</v>
      </c>
      <c r="X180" s="2">
        <v>13800</v>
      </c>
      <c r="Y180" s="2" t="s">
        <v>9</v>
      </c>
      <c r="Z180" s="2">
        <v>10000</v>
      </c>
      <c r="AA180" s="2">
        <v>13000</v>
      </c>
      <c r="AB180" s="2">
        <v>11900</v>
      </c>
      <c r="AC180" s="2"/>
      <c r="AD180" s="2"/>
      <c r="AE180" s="2" t="s">
        <v>10</v>
      </c>
      <c r="AF180" s="2" t="s">
        <v>10</v>
      </c>
      <c r="AG180" s="2"/>
      <c r="AH180" s="2"/>
      <c r="AI180" s="2"/>
      <c r="AJ180" s="2"/>
      <c r="AK180" s="2">
        <v>42</v>
      </c>
      <c r="AL180" s="26"/>
    </row>
    <row r="181" spans="1:38" x14ac:dyDescent="0.3">
      <c r="A181" s="2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 t="s">
        <v>10</v>
      </c>
      <c r="AF181" s="4" t="s">
        <v>10</v>
      </c>
      <c r="AG181" s="4"/>
      <c r="AH181" s="4"/>
      <c r="AI181" s="4"/>
      <c r="AJ181" s="4"/>
      <c r="AK181" s="4"/>
      <c r="AL181" s="24"/>
    </row>
    <row r="182" spans="1:38" x14ac:dyDescent="0.3">
      <c r="A182" s="25" t="s">
        <v>133</v>
      </c>
      <c r="B182" s="1" t="s">
        <v>134</v>
      </c>
      <c r="C182" s="1">
        <v>632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>
        <v>1600</v>
      </c>
      <c r="W182" s="2">
        <v>1600</v>
      </c>
      <c r="X182" s="2">
        <v>1600</v>
      </c>
      <c r="Y182" s="2">
        <v>2000</v>
      </c>
      <c r="Z182" s="2">
        <v>1500</v>
      </c>
      <c r="AA182" s="2">
        <v>1500</v>
      </c>
      <c r="AB182" s="2">
        <v>1100</v>
      </c>
      <c r="AC182" s="2"/>
      <c r="AD182" s="2"/>
      <c r="AE182" s="2" t="s">
        <v>10</v>
      </c>
      <c r="AF182" s="2" t="s">
        <v>10</v>
      </c>
      <c r="AG182" s="2"/>
      <c r="AH182" s="2"/>
      <c r="AI182" s="2"/>
      <c r="AJ182" s="2"/>
      <c r="AK182" s="2">
        <v>11</v>
      </c>
      <c r="AL182" s="26"/>
    </row>
    <row r="183" spans="1:38" x14ac:dyDescent="0.3">
      <c r="A183" s="2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 t="s">
        <v>10</v>
      </c>
      <c r="AF183" s="4" t="s">
        <v>10</v>
      </c>
      <c r="AG183" s="4"/>
      <c r="AH183" s="4"/>
      <c r="AI183" s="4"/>
      <c r="AJ183" s="4"/>
      <c r="AK183" s="4"/>
      <c r="AL183" s="24"/>
    </row>
    <row r="184" spans="1:38" ht="15.75" customHeight="1" x14ac:dyDescent="0.3">
      <c r="A184" s="25" t="s">
        <v>135</v>
      </c>
      <c r="B184" s="1" t="s">
        <v>136</v>
      </c>
      <c r="C184" s="1">
        <v>604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>
        <v>5800</v>
      </c>
      <c r="U184" s="2">
        <v>4200</v>
      </c>
      <c r="V184" s="2">
        <v>3900</v>
      </c>
      <c r="W184" s="2">
        <v>4100</v>
      </c>
      <c r="X184" s="2">
        <v>4500</v>
      </c>
      <c r="Y184" s="2">
        <v>5100</v>
      </c>
      <c r="Z184" s="2">
        <v>3400</v>
      </c>
      <c r="AA184" s="2">
        <v>3800</v>
      </c>
      <c r="AB184" s="2">
        <v>2800</v>
      </c>
      <c r="AC184" s="2"/>
      <c r="AD184" s="2"/>
      <c r="AE184" s="2" t="s">
        <v>10</v>
      </c>
      <c r="AF184" s="2" t="s">
        <v>10</v>
      </c>
      <c r="AG184" s="2"/>
      <c r="AH184" s="2"/>
      <c r="AI184" s="2"/>
      <c r="AJ184" s="2"/>
      <c r="AK184" s="2">
        <v>20</v>
      </c>
      <c r="AL184" s="26"/>
    </row>
    <row r="185" spans="1:38" hidden="1" x14ac:dyDescent="0.3">
      <c r="A185" s="25" t="s">
        <v>135</v>
      </c>
      <c r="B185" s="3" t="s">
        <v>137</v>
      </c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>
        <v>7200</v>
      </c>
      <c r="Q185" s="3">
        <v>11500</v>
      </c>
      <c r="R185" s="4">
        <v>10400</v>
      </c>
      <c r="S185" s="4">
        <v>11900</v>
      </c>
      <c r="T185" s="4" t="s">
        <v>10</v>
      </c>
      <c r="U185" s="4" t="s">
        <v>8</v>
      </c>
      <c r="V185" s="4" t="s">
        <v>10</v>
      </c>
      <c r="W185" s="4"/>
      <c r="X185" s="4"/>
      <c r="Y185" s="4"/>
      <c r="Z185" s="4"/>
      <c r="AA185" s="4"/>
      <c r="AB185" s="4"/>
      <c r="AC185" s="4"/>
      <c r="AD185" s="4"/>
      <c r="AE185" s="4" t="s">
        <v>10</v>
      </c>
      <c r="AF185" s="4" t="s">
        <v>10</v>
      </c>
      <c r="AG185" s="4"/>
      <c r="AH185" s="4"/>
      <c r="AI185" s="4"/>
      <c r="AJ185" s="4"/>
      <c r="AK185" s="4"/>
      <c r="AL185" s="24"/>
    </row>
    <row r="186" spans="1:38" x14ac:dyDescent="0.3">
      <c r="A186" s="25" t="s">
        <v>135</v>
      </c>
      <c r="B186" s="1" t="s">
        <v>94</v>
      </c>
      <c r="C186" s="1">
        <v>512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>
        <v>5700</v>
      </c>
      <c r="AC186" s="2"/>
      <c r="AD186" s="2"/>
      <c r="AE186" s="2" t="s">
        <v>10</v>
      </c>
      <c r="AF186" s="2" t="s">
        <v>10</v>
      </c>
      <c r="AG186" s="2"/>
      <c r="AH186" s="2"/>
      <c r="AI186" s="2"/>
      <c r="AJ186" s="2"/>
      <c r="AK186" s="2">
        <v>20</v>
      </c>
      <c r="AL186" s="26"/>
    </row>
    <row r="187" spans="1:38" x14ac:dyDescent="0.3">
      <c r="A187" s="28" t="s">
        <v>135</v>
      </c>
      <c r="B187" s="3" t="s">
        <v>138</v>
      </c>
      <c r="C187" s="3">
        <v>603</v>
      </c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4"/>
      <c r="S187" s="4">
        <v>8000</v>
      </c>
      <c r="T187" s="4">
        <v>8000</v>
      </c>
      <c r="U187" s="4">
        <v>6400</v>
      </c>
      <c r="V187" s="4">
        <v>7100</v>
      </c>
      <c r="W187" s="4">
        <v>8100</v>
      </c>
      <c r="X187" s="4">
        <v>7100</v>
      </c>
      <c r="Y187" s="4">
        <v>8600</v>
      </c>
      <c r="Z187" s="4">
        <v>5600</v>
      </c>
      <c r="AA187" s="4">
        <v>6700</v>
      </c>
      <c r="AB187" s="4">
        <v>5700</v>
      </c>
      <c r="AC187" s="4"/>
      <c r="AD187" s="4"/>
      <c r="AE187" s="4" t="s">
        <v>10</v>
      </c>
      <c r="AF187" s="4" t="s">
        <v>10</v>
      </c>
      <c r="AG187" s="4"/>
      <c r="AH187" s="4"/>
      <c r="AI187" s="4"/>
      <c r="AJ187" s="4"/>
      <c r="AK187" s="4">
        <v>20</v>
      </c>
      <c r="AL187" s="24"/>
    </row>
    <row r="188" spans="1:38" x14ac:dyDescent="0.3">
      <c r="A188" s="25" t="s">
        <v>135</v>
      </c>
      <c r="B188" s="1" t="s">
        <v>17</v>
      </c>
      <c r="C188" s="1">
        <v>602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>
        <v>4900</v>
      </c>
      <c r="T188" s="2">
        <v>4500</v>
      </c>
      <c r="U188" s="2">
        <v>4800</v>
      </c>
      <c r="V188" s="2">
        <v>4800</v>
      </c>
      <c r="W188" s="2">
        <v>5900</v>
      </c>
      <c r="X188" s="2">
        <v>5100</v>
      </c>
      <c r="Y188" s="2">
        <v>5500</v>
      </c>
      <c r="Z188" s="2">
        <v>4300</v>
      </c>
      <c r="AA188" s="2">
        <v>5600</v>
      </c>
      <c r="AB188" s="2">
        <v>4700</v>
      </c>
      <c r="AC188" s="2"/>
      <c r="AD188" s="2"/>
      <c r="AE188" s="2" t="s">
        <v>10</v>
      </c>
      <c r="AF188" s="2" t="s">
        <v>10</v>
      </c>
      <c r="AG188" s="2"/>
      <c r="AH188" s="2"/>
      <c r="AI188" s="2"/>
      <c r="AJ188" s="2"/>
      <c r="AK188" s="2">
        <v>29</v>
      </c>
      <c r="AL188" s="26"/>
    </row>
    <row r="189" spans="1:38" x14ac:dyDescent="0.3">
      <c r="A189" s="2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4"/>
      <c r="S189" s="4"/>
      <c r="T189" s="4" t="s">
        <v>10</v>
      </c>
      <c r="U189" s="4" t="s">
        <v>8</v>
      </c>
      <c r="V189" s="4" t="s">
        <v>10</v>
      </c>
      <c r="W189" s="4"/>
      <c r="X189" s="4"/>
      <c r="Y189" s="4"/>
      <c r="Z189" s="4"/>
      <c r="AA189" s="4"/>
      <c r="AB189" s="4"/>
      <c r="AC189" s="4"/>
      <c r="AD189" s="4"/>
      <c r="AE189" s="4" t="s">
        <v>10</v>
      </c>
      <c r="AF189" s="4" t="s">
        <v>10</v>
      </c>
      <c r="AG189" s="4"/>
      <c r="AH189" s="4"/>
      <c r="AI189" s="4"/>
      <c r="AJ189" s="4"/>
      <c r="AK189" s="4"/>
      <c r="AL189" s="24"/>
    </row>
    <row r="190" spans="1:38" x14ac:dyDescent="0.3">
      <c r="A190" s="25" t="s">
        <v>139</v>
      </c>
      <c r="B190" s="1" t="s">
        <v>140</v>
      </c>
      <c r="C190" s="1">
        <v>274</v>
      </c>
      <c r="D190" s="1">
        <v>7900</v>
      </c>
      <c r="E190" s="1">
        <v>6100</v>
      </c>
      <c r="F190" s="1">
        <v>6200</v>
      </c>
      <c r="G190" s="1">
        <v>6600</v>
      </c>
      <c r="H190" s="1">
        <v>5900</v>
      </c>
      <c r="I190" s="1">
        <v>6100</v>
      </c>
      <c r="J190" s="1">
        <v>6200</v>
      </c>
      <c r="K190" s="1">
        <v>6700</v>
      </c>
      <c r="L190" s="1">
        <v>6400</v>
      </c>
      <c r="M190" s="1">
        <v>7100</v>
      </c>
      <c r="N190" s="1">
        <v>7600</v>
      </c>
      <c r="O190" s="1">
        <v>6400</v>
      </c>
      <c r="P190" s="1">
        <v>7200</v>
      </c>
      <c r="Q190" s="1">
        <v>7500</v>
      </c>
      <c r="R190" s="2">
        <v>7300</v>
      </c>
      <c r="S190" s="2">
        <v>8100</v>
      </c>
      <c r="T190" s="2">
        <v>7100</v>
      </c>
      <c r="U190" s="2">
        <v>7700</v>
      </c>
      <c r="V190" s="2">
        <v>7900</v>
      </c>
      <c r="W190" s="2">
        <v>8300</v>
      </c>
      <c r="X190" s="2">
        <v>7800</v>
      </c>
      <c r="Y190" s="2">
        <v>9200</v>
      </c>
      <c r="Z190" s="2">
        <v>8100</v>
      </c>
      <c r="AA190" s="2">
        <v>6200</v>
      </c>
      <c r="AB190" s="2">
        <v>6500</v>
      </c>
      <c r="AC190" s="2">
        <v>9100</v>
      </c>
      <c r="AD190" s="2"/>
      <c r="AE190" s="2" t="s">
        <v>10</v>
      </c>
      <c r="AF190" s="2">
        <v>9600</v>
      </c>
      <c r="AG190" s="2"/>
      <c r="AH190" s="2"/>
      <c r="AI190" s="2"/>
      <c r="AJ190" s="2">
        <v>9400</v>
      </c>
      <c r="AK190" t="s">
        <v>546</v>
      </c>
      <c r="AL190" s="26"/>
    </row>
    <row r="191" spans="1:38" x14ac:dyDescent="0.3">
      <c r="A191" s="23" t="s">
        <v>139</v>
      </c>
      <c r="B191" s="3" t="s">
        <v>141</v>
      </c>
      <c r="C191" s="3">
        <v>272</v>
      </c>
      <c r="D191" s="3"/>
      <c r="E191" s="3">
        <v>12000</v>
      </c>
      <c r="F191" s="3">
        <v>10800</v>
      </c>
      <c r="G191" s="3">
        <v>12000</v>
      </c>
      <c r="H191" s="3">
        <v>14300</v>
      </c>
      <c r="I191" s="3">
        <v>14200</v>
      </c>
      <c r="J191" s="3">
        <v>14100</v>
      </c>
      <c r="K191" s="3">
        <v>15000</v>
      </c>
      <c r="L191" s="3">
        <v>13200</v>
      </c>
      <c r="M191" s="3">
        <v>14400</v>
      </c>
      <c r="N191" s="3">
        <v>14700</v>
      </c>
      <c r="O191" s="3">
        <v>13500</v>
      </c>
      <c r="P191" s="3">
        <v>13400</v>
      </c>
      <c r="Q191" s="3">
        <v>13500</v>
      </c>
      <c r="R191" s="4">
        <v>13400</v>
      </c>
      <c r="S191" s="4">
        <v>14000</v>
      </c>
      <c r="T191" s="4">
        <v>15000</v>
      </c>
      <c r="U191" s="4">
        <v>14100</v>
      </c>
      <c r="V191" s="4">
        <v>13800</v>
      </c>
      <c r="W191" s="4">
        <v>13900</v>
      </c>
      <c r="X191" s="4">
        <v>13900</v>
      </c>
      <c r="Y191" s="4">
        <v>14700</v>
      </c>
      <c r="Z191" s="4">
        <v>13900</v>
      </c>
      <c r="AA191" s="4">
        <v>12300</v>
      </c>
      <c r="AB191" s="4">
        <v>12000</v>
      </c>
      <c r="AC191" s="4">
        <v>12600</v>
      </c>
      <c r="AD191" s="4"/>
      <c r="AE191" s="4" t="s">
        <v>10</v>
      </c>
      <c r="AF191" s="4" t="s">
        <v>10</v>
      </c>
      <c r="AG191" s="4"/>
      <c r="AH191" s="4"/>
      <c r="AI191" s="4"/>
      <c r="AJ191" s="4"/>
      <c r="AK191" s="4">
        <v>44</v>
      </c>
      <c r="AL191" s="24"/>
    </row>
    <row r="192" spans="1:38" hidden="1" x14ac:dyDescent="0.3">
      <c r="A192" s="25" t="s">
        <v>139</v>
      </c>
      <c r="B192" s="1" t="s">
        <v>142</v>
      </c>
      <c r="C192" s="1"/>
      <c r="D192" s="1">
        <v>18900</v>
      </c>
      <c r="E192" s="1">
        <v>26600</v>
      </c>
      <c r="F192" s="1">
        <v>13900</v>
      </c>
      <c r="G192" s="1">
        <v>16600</v>
      </c>
      <c r="H192" s="1">
        <v>16700</v>
      </c>
      <c r="I192" s="1">
        <v>17600</v>
      </c>
      <c r="J192" s="1">
        <v>16800</v>
      </c>
      <c r="K192" s="1">
        <v>18500</v>
      </c>
      <c r="L192" s="1">
        <v>16500</v>
      </c>
      <c r="M192" s="1">
        <v>17000</v>
      </c>
      <c r="N192" s="1">
        <v>17500</v>
      </c>
      <c r="O192" s="1"/>
      <c r="P192" s="1"/>
      <c r="Q192" s="1"/>
      <c r="R192" s="2"/>
      <c r="S192" s="2" t="s">
        <v>8</v>
      </c>
      <c r="T192" s="2" t="s">
        <v>10</v>
      </c>
      <c r="U192" s="2" t="s">
        <v>8</v>
      </c>
      <c r="V192" s="2" t="s">
        <v>10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>
        <v>44</v>
      </c>
      <c r="AL192" s="26"/>
    </row>
    <row r="193" spans="1:38" x14ac:dyDescent="0.3">
      <c r="A193" s="23" t="s">
        <v>139</v>
      </c>
      <c r="B193" s="3" t="s">
        <v>142</v>
      </c>
      <c r="C193">
        <v>44</v>
      </c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>
        <v>16900</v>
      </c>
      <c r="P193" s="3">
        <v>16700</v>
      </c>
      <c r="Q193" s="3">
        <v>16700</v>
      </c>
      <c r="R193" s="4">
        <v>16800</v>
      </c>
      <c r="S193" s="4">
        <v>16700</v>
      </c>
      <c r="T193" s="4">
        <v>16500</v>
      </c>
      <c r="U193" s="4">
        <v>16300</v>
      </c>
      <c r="V193" s="4">
        <v>16100</v>
      </c>
      <c r="W193" s="4">
        <v>16100</v>
      </c>
      <c r="X193" s="4">
        <v>16400</v>
      </c>
      <c r="Y193" s="4">
        <v>15300</v>
      </c>
      <c r="Z193" s="4">
        <v>14900</v>
      </c>
      <c r="AA193" s="4">
        <v>14200</v>
      </c>
      <c r="AB193" s="4">
        <v>14200</v>
      </c>
      <c r="AC193" s="4">
        <v>13700</v>
      </c>
      <c r="AD193" s="4">
        <v>13500</v>
      </c>
      <c r="AE193" s="4">
        <v>13700</v>
      </c>
      <c r="AF193" s="4">
        <v>13500</v>
      </c>
      <c r="AG193" s="4">
        <v>13500</v>
      </c>
      <c r="AH193" s="4">
        <v>12700</v>
      </c>
      <c r="AI193" s="4">
        <v>12400</v>
      </c>
      <c r="AJ193" s="4"/>
      <c r="AK193" s="4"/>
      <c r="AL193" s="24"/>
    </row>
    <row r="194" spans="1:38" x14ac:dyDescent="0.3">
      <c r="A194" s="25" t="s">
        <v>139</v>
      </c>
      <c r="B194" s="1" t="s">
        <v>143</v>
      </c>
      <c r="C194" s="1">
        <v>520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>
        <v>19200</v>
      </c>
      <c r="S194" s="2">
        <v>19900</v>
      </c>
      <c r="T194" s="2">
        <v>19000</v>
      </c>
      <c r="U194" s="2">
        <v>18400</v>
      </c>
      <c r="V194" s="2">
        <v>18000</v>
      </c>
      <c r="W194" s="2">
        <v>17400</v>
      </c>
      <c r="X194" s="2">
        <v>16200</v>
      </c>
      <c r="Y194" s="2">
        <v>16400</v>
      </c>
      <c r="Z194" s="2">
        <v>18500</v>
      </c>
      <c r="AA194" s="2">
        <v>16600</v>
      </c>
      <c r="AB194" s="2">
        <v>15600</v>
      </c>
      <c r="AC194" s="2">
        <v>14500</v>
      </c>
      <c r="AD194" s="2"/>
      <c r="AE194" s="2" t="s">
        <v>10</v>
      </c>
      <c r="AF194" s="2" t="s">
        <v>10</v>
      </c>
      <c r="AG194" s="2"/>
      <c r="AH194" s="2"/>
      <c r="AI194" s="2"/>
      <c r="AJ194" s="2"/>
      <c r="AK194" s="2"/>
      <c r="AL194" s="26"/>
    </row>
    <row r="195" spans="1:38" x14ac:dyDescent="0.3">
      <c r="A195" s="23"/>
      <c r="B195" s="3"/>
      <c r="C195" s="3"/>
      <c r="D195" s="3"/>
      <c r="E195" s="3"/>
      <c r="F195" s="3"/>
      <c r="G195" s="3"/>
      <c r="H195" s="3"/>
      <c r="I195" s="3" t="s">
        <v>10</v>
      </c>
      <c r="J195" s="3" t="s">
        <v>10</v>
      </c>
      <c r="K195" s="3" t="s">
        <v>10</v>
      </c>
      <c r="L195" s="3"/>
      <c r="M195" s="3"/>
      <c r="N195" s="3"/>
      <c r="O195" s="3"/>
      <c r="P195" s="3"/>
      <c r="Q195" s="3"/>
      <c r="R195" s="4"/>
      <c r="S195" s="4" t="s">
        <v>8</v>
      </c>
      <c r="T195" s="4" t="s">
        <v>10</v>
      </c>
      <c r="U195" s="4" t="s">
        <v>8</v>
      </c>
      <c r="V195" s="4" t="s">
        <v>10</v>
      </c>
      <c r="W195" s="4"/>
      <c r="X195" s="4"/>
      <c r="Y195" s="4"/>
      <c r="Z195" s="4"/>
      <c r="AA195" s="4"/>
      <c r="AB195" s="4"/>
      <c r="AC195" s="4"/>
      <c r="AD195" s="4"/>
      <c r="AE195" s="4" t="s">
        <v>10</v>
      </c>
      <c r="AF195" s="4" t="s">
        <v>10</v>
      </c>
      <c r="AG195" s="4"/>
      <c r="AH195" s="4"/>
      <c r="AI195" s="4"/>
      <c r="AJ195" s="4"/>
      <c r="AK195" s="4"/>
      <c r="AL195" s="24"/>
    </row>
    <row r="196" spans="1:38" x14ac:dyDescent="0.3">
      <c r="A196" s="25" t="s">
        <v>144</v>
      </c>
      <c r="B196" s="1" t="s">
        <v>415</v>
      </c>
      <c r="C196" s="1">
        <v>459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>
        <v>9100</v>
      </c>
      <c r="AC196" s="2">
        <v>9400</v>
      </c>
      <c r="AD196" s="2">
        <v>11800</v>
      </c>
      <c r="AE196" s="2" t="s">
        <v>10</v>
      </c>
      <c r="AF196" s="2">
        <v>15700</v>
      </c>
      <c r="AG196" s="2"/>
      <c r="AH196" s="2">
        <v>15800</v>
      </c>
      <c r="AI196" s="2"/>
      <c r="AJ196" s="2">
        <v>19500</v>
      </c>
      <c r="AK196" s="2">
        <v>15</v>
      </c>
      <c r="AL196" s="26"/>
    </row>
    <row r="197" spans="1:38" x14ac:dyDescent="0.3">
      <c r="A197" s="23" t="s">
        <v>144</v>
      </c>
      <c r="B197" s="3" t="s">
        <v>17</v>
      </c>
      <c r="C197" s="3">
        <v>465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>
        <v>1800</v>
      </c>
      <c r="Q197" s="3">
        <v>1700</v>
      </c>
      <c r="R197" s="4">
        <v>2100</v>
      </c>
      <c r="S197" s="4">
        <v>2400</v>
      </c>
      <c r="T197" s="4">
        <v>2100</v>
      </c>
      <c r="U197" s="4">
        <v>2900</v>
      </c>
      <c r="V197" s="4">
        <v>3700</v>
      </c>
      <c r="W197" s="4">
        <v>5900</v>
      </c>
      <c r="X197" s="4">
        <v>5900</v>
      </c>
      <c r="Y197" s="4">
        <v>7000</v>
      </c>
      <c r="Z197" s="4">
        <v>6700</v>
      </c>
      <c r="AA197" s="4">
        <v>6600</v>
      </c>
      <c r="AB197" s="4">
        <v>8300</v>
      </c>
      <c r="AC197" s="4">
        <v>9000</v>
      </c>
      <c r="AD197" s="4">
        <v>8300</v>
      </c>
      <c r="AE197" s="4" t="s">
        <v>10</v>
      </c>
      <c r="AF197" s="4">
        <v>8200</v>
      </c>
      <c r="AG197" s="4"/>
      <c r="AH197" s="4">
        <v>11500</v>
      </c>
      <c r="AI197" s="4"/>
      <c r="AJ197" s="4">
        <v>16200</v>
      </c>
      <c r="AK197" s="4">
        <v>15</v>
      </c>
      <c r="AL197" s="24"/>
    </row>
    <row r="198" spans="1:38" x14ac:dyDescent="0.3">
      <c r="A198" s="2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 t="s">
        <v>8</v>
      </c>
      <c r="T198" s="2" t="s">
        <v>10</v>
      </c>
      <c r="U198" s="2" t="s">
        <v>8</v>
      </c>
      <c r="V198" s="2" t="s">
        <v>10</v>
      </c>
      <c r="W198" s="2"/>
      <c r="X198" s="2"/>
      <c r="Y198" s="2"/>
      <c r="Z198" s="2"/>
      <c r="AA198" s="2"/>
      <c r="AB198" s="2"/>
      <c r="AC198" s="2"/>
      <c r="AD198" s="2"/>
      <c r="AE198" s="2" t="s">
        <v>10</v>
      </c>
      <c r="AF198" s="2" t="s">
        <v>10</v>
      </c>
      <c r="AG198" s="2"/>
      <c r="AH198" s="2"/>
      <c r="AI198" s="2"/>
      <c r="AJ198" s="2"/>
      <c r="AK198" s="2"/>
      <c r="AL198" s="26"/>
    </row>
    <row r="199" spans="1:38" x14ac:dyDescent="0.3">
      <c r="A199" s="23" t="s">
        <v>145</v>
      </c>
      <c r="B199" s="3" t="s">
        <v>146</v>
      </c>
      <c r="C199" s="3">
        <v>625</v>
      </c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4"/>
      <c r="S199" s="4">
        <v>5400</v>
      </c>
      <c r="T199" s="4">
        <v>5600</v>
      </c>
      <c r="U199" s="4">
        <v>5200</v>
      </c>
      <c r="V199" s="4">
        <v>5100</v>
      </c>
      <c r="W199" s="4">
        <v>5800</v>
      </c>
      <c r="X199" s="4">
        <v>5900</v>
      </c>
      <c r="Y199" s="4">
        <v>6800</v>
      </c>
      <c r="Z199" s="4">
        <v>3400</v>
      </c>
      <c r="AA199" s="4"/>
      <c r="AB199" s="4">
        <v>4000</v>
      </c>
      <c r="AC199" s="4"/>
      <c r="AD199" s="4"/>
      <c r="AE199" s="4" t="s">
        <v>10</v>
      </c>
      <c r="AF199" s="4" t="s">
        <v>10</v>
      </c>
      <c r="AG199" s="4"/>
      <c r="AH199" s="4"/>
      <c r="AI199" s="4"/>
      <c r="AJ199" s="4"/>
      <c r="AK199" s="4">
        <v>29</v>
      </c>
      <c r="AL199" s="24"/>
    </row>
    <row r="200" spans="1:38" x14ac:dyDescent="0.3">
      <c r="A200" s="25" t="s">
        <v>145</v>
      </c>
      <c r="B200" s="1" t="s">
        <v>147</v>
      </c>
      <c r="C200" s="1">
        <v>626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>
        <v>8100</v>
      </c>
      <c r="T200" s="2">
        <v>8700</v>
      </c>
      <c r="U200" s="2">
        <v>9300</v>
      </c>
      <c r="V200" s="2">
        <v>8200</v>
      </c>
      <c r="W200" s="2">
        <v>8600</v>
      </c>
      <c r="X200" s="2">
        <v>8900</v>
      </c>
      <c r="Y200" s="2">
        <v>9800</v>
      </c>
      <c r="Z200" s="2">
        <v>8200</v>
      </c>
      <c r="AA200" s="2">
        <v>6800</v>
      </c>
      <c r="AB200" s="2">
        <v>6600</v>
      </c>
      <c r="AC200" s="2"/>
      <c r="AD200" s="2"/>
      <c r="AE200" s="2" t="s">
        <v>10</v>
      </c>
      <c r="AF200" s="2" t="s">
        <v>10</v>
      </c>
      <c r="AG200" s="2"/>
      <c r="AH200" s="2"/>
      <c r="AI200" s="2"/>
      <c r="AJ200" s="2"/>
      <c r="AK200" s="2">
        <v>29</v>
      </c>
      <c r="AL200" s="26"/>
    </row>
    <row r="201" spans="1:38" x14ac:dyDescent="0.3">
      <c r="A201" s="23" t="s">
        <v>145</v>
      </c>
      <c r="B201" s="3" t="s">
        <v>148</v>
      </c>
      <c r="C201" s="3">
        <v>627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4"/>
      <c r="S201" s="4">
        <v>7000</v>
      </c>
      <c r="T201" s="4">
        <v>7200</v>
      </c>
      <c r="U201" s="4">
        <v>6700</v>
      </c>
      <c r="V201" s="4">
        <v>6600</v>
      </c>
      <c r="W201" s="4">
        <v>7000</v>
      </c>
      <c r="X201" s="4">
        <v>6200</v>
      </c>
      <c r="Y201" s="4">
        <v>7600</v>
      </c>
      <c r="Z201" s="4">
        <v>6700</v>
      </c>
      <c r="AA201" s="4">
        <v>5000</v>
      </c>
      <c r="AB201" s="4">
        <v>4600</v>
      </c>
      <c r="AC201" s="4"/>
      <c r="AD201" s="4"/>
      <c r="AE201" s="4" t="s">
        <v>10</v>
      </c>
      <c r="AF201" s="4" t="s">
        <v>10</v>
      </c>
      <c r="AG201" s="4"/>
      <c r="AH201" s="4"/>
      <c r="AI201" s="4"/>
      <c r="AJ201" s="4"/>
      <c r="AK201" s="4">
        <v>29</v>
      </c>
      <c r="AL201" s="24"/>
    </row>
    <row r="202" spans="1:38" x14ac:dyDescent="0.3">
      <c r="A202" s="2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 t="s">
        <v>8</v>
      </c>
      <c r="T202" s="2" t="s">
        <v>10</v>
      </c>
      <c r="U202" s="2" t="s">
        <v>8</v>
      </c>
      <c r="V202" s="2" t="s">
        <v>10</v>
      </c>
      <c r="W202" s="2"/>
      <c r="X202" s="2"/>
      <c r="Y202" s="2"/>
      <c r="Z202" s="2"/>
      <c r="AA202" s="2"/>
      <c r="AB202" s="2"/>
      <c r="AC202" s="2"/>
      <c r="AD202" s="2"/>
      <c r="AE202" s="2" t="s">
        <v>10</v>
      </c>
      <c r="AF202" s="2" t="s">
        <v>10</v>
      </c>
      <c r="AG202" s="2"/>
      <c r="AH202" s="2"/>
      <c r="AI202" s="2"/>
      <c r="AJ202" s="2"/>
      <c r="AK202" s="2"/>
      <c r="AL202" s="26"/>
    </row>
    <row r="203" spans="1:38" x14ac:dyDescent="0.3">
      <c r="A203" s="23" t="s">
        <v>149</v>
      </c>
      <c r="B203" s="3" t="s">
        <v>150</v>
      </c>
      <c r="C203" s="3">
        <v>499</v>
      </c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>
        <v>1600</v>
      </c>
      <c r="Q203" s="3">
        <v>1500</v>
      </c>
      <c r="R203" s="4">
        <v>2100</v>
      </c>
      <c r="S203" s="4">
        <v>1500</v>
      </c>
      <c r="T203" s="4">
        <v>1100</v>
      </c>
      <c r="U203" s="4">
        <v>1300</v>
      </c>
      <c r="V203" s="4">
        <v>1500</v>
      </c>
      <c r="W203" s="4">
        <v>1600</v>
      </c>
      <c r="X203" s="4"/>
      <c r="Y203" s="4">
        <v>1800</v>
      </c>
      <c r="Z203" s="4">
        <v>1400</v>
      </c>
      <c r="AA203" s="4">
        <v>1200</v>
      </c>
      <c r="AB203" s="4">
        <v>1400</v>
      </c>
      <c r="AC203" s="4"/>
      <c r="AD203" s="4"/>
      <c r="AE203" s="4" t="s">
        <v>10</v>
      </c>
      <c r="AF203" s="4" t="s">
        <v>10</v>
      </c>
      <c r="AG203" s="4"/>
      <c r="AH203" s="4"/>
      <c r="AI203" s="4"/>
      <c r="AJ203" s="4"/>
      <c r="AK203" s="4">
        <v>41</v>
      </c>
      <c r="AL203" s="24"/>
    </row>
    <row r="204" spans="1:38" x14ac:dyDescent="0.3">
      <c r="A204" s="2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 t="s">
        <v>8</v>
      </c>
      <c r="T204" s="2" t="s">
        <v>10</v>
      </c>
      <c r="U204" s="2" t="s">
        <v>8</v>
      </c>
      <c r="V204" s="2" t="s">
        <v>10</v>
      </c>
      <c r="W204" s="2"/>
      <c r="X204" s="2"/>
      <c r="Y204" s="2"/>
      <c r="Z204" s="2"/>
      <c r="AA204" s="2"/>
      <c r="AB204" s="2"/>
      <c r="AC204" s="2"/>
      <c r="AD204" s="2"/>
      <c r="AE204" s="2" t="s">
        <v>10</v>
      </c>
      <c r="AF204" s="2" t="s">
        <v>10</v>
      </c>
      <c r="AG204" s="2"/>
      <c r="AH204" s="2"/>
      <c r="AI204" s="2"/>
      <c r="AJ204" s="2"/>
      <c r="AK204" s="2"/>
      <c r="AL204" s="26"/>
    </row>
    <row r="205" spans="1:38" x14ac:dyDescent="0.3">
      <c r="A205" s="23" t="s">
        <v>151</v>
      </c>
      <c r="B205" s="3" t="s">
        <v>82</v>
      </c>
      <c r="C205" s="3">
        <v>276</v>
      </c>
      <c r="D205" s="3"/>
      <c r="E205" s="3"/>
      <c r="F205" s="3"/>
      <c r="G205" s="3"/>
      <c r="H205" s="3"/>
      <c r="I205" s="3">
        <v>2600</v>
      </c>
      <c r="J205" s="3">
        <v>3000</v>
      </c>
      <c r="K205" s="3">
        <v>3700</v>
      </c>
      <c r="L205" s="3">
        <v>4400</v>
      </c>
      <c r="M205" s="3">
        <v>4200</v>
      </c>
      <c r="N205" s="3">
        <v>4400</v>
      </c>
      <c r="O205" s="3">
        <v>4100</v>
      </c>
      <c r="P205" s="3">
        <v>4600</v>
      </c>
      <c r="Q205" s="3">
        <v>4500</v>
      </c>
      <c r="R205" s="4">
        <v>5500</v>
      </c>
      <c r="S205" s="4">
        <v>6000</v>
      </c>
      <c r="T205" s="4" t="s">
        <v>23</v>
      </c>
      <c r="U205" s="4">
        <v>7700</v>
      </c>
      <c r="V205" s="4">
        <v>7500</v>
      </c>
      <c r="W205" s="4">
        <v>8500</v>
      </c>
      <c r="X205" s="4">
        <v>9000</v>
      </c>
      <c r="Y205" s="4">
        <v>8000</v>
      </c>
      <c r="Z205" s="4">
        <v>8100</v>
      </c>
      <c r="AA205" s="4">
        <v>6800</v>
      </c>
      <c r="AB205" s="4">
        <v>8000</v>
      </c>
      <c r="AC205" s="4">
        <v>6900</v>
      </c>
      <c r="AD205" s="4"/>
      <c r="AE205" s="4" t="s">
        <v>10</v>
      </c>
      <c r="AF205" s="4" t="s">
        <v>10</v>
      </c>
      <c r="AG205" s="4">
        <v>7200</v>
      </c>
      <c r="AH205" s="4"/>
      <c r="AI205" s="4">
        <v>7700</v>
      </c>
      <c r="AJ205" s="4"/>
      <c r="AK205" s="4">
        <v>31</v>
      </c>
      <c r="AL205" s="24"/>
    </row>
    <row r="206" spans="1:38" x14ac:dyDescent="0.3">
      <c r="A206" s="2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 t="s">
        <v>10</v>
      </c>
      <c r="W206" s="2"/>
      <c r="X206" s="2"/>
      <c r="Y206" s="2"/>
      <c r="Z206" s="2"/>
      <c r="AA206" s="2"/>
      <c r="AB206" s="2"/>
      <c r="AC206" s="2"/>
      <c r="AD206" s="2"/>
      <c r="AE206" s="2" t="s">
        <v>10</v>
      </c>
      <c r="AF206" s="2" t="s">
        <v>10</v>
      </c>
      <c r="AG206" s="2"/>
      <c r="AH206" s="2"/>
      <c r="AI206" s="2"/>
      <c r="AJ206" s="2"/>
      <c r="AK206" s="2"/>
      <c r="AL206" s="26"/>
    </row>
    <row r="207" spans="1:38" x14ac:dyDescent="0.3">
      <c r="A207" s="23" t="s">
        <v>152</v>
      </c>
      <c r="B207" s="3" t="s">
        <v>153</v>
      </c>
      <c r="C207" s="3">
        <v>630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4"/>
      <c r="S207" s="4"/>
      <c r="T207" s="4"/>
      <c r="U207" s="4"/>
      <c r="V207" s="4">
        <v>4700</v>
      </c>
      <c r="W207" s="4">
        <v>4900</v>
      </c>
      <c r="X207" s="4">
        <v>4800</v>
      </c>
      <c r="Y207" s="4">
        <v>4400</v>
      </c>
      <c r="Z207" s="4">
        <v>3100</v>
      </c>
      <c r="AA207" s="4">
        <v>4500</v>
      </c>
      <c r="AB207" s="4">
        <v>3400</v>
      </c>
      <c r="AC207" s="4"/>
      <c r="AD207" s="4"/>
      <c r="AE207" s="4" t="s">
        <v>10</v>
      </c>
      <c r="AF207" s="4" t="s">
        <v>10</v>
      </c>
      <c r="AG207" s="4"/>
      <c r="AH207" s="4"/>
      <c r="AI207" s="4"/>
      <c r="AJ207" s="4"/>
      <c r="AK207" s="4">
        <v>29</v>
      </c>
      <c r="AL207" s="24"/>
    </row>
    <row r="208" spans="1:38" x14ac:dyDescent="0.3">
      <c r="A208" s="25" t="s">
        <v>152</v>
      </c>
      <c r="B208" s="1" t="s">
        <v>154</v>
      </c>
      <c r="C208" s="1">
        <v>631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>
        <v>14100</v>
      </c>
      <c r="W208" s="2">
        <v>14800</v>
      </c>
      <c r="X208" s="2">
        <v>14900</v>
      </c>
      <c r="Y208" s="2">
        <v>16300</v>
      </c>
      <c r="Z208" s="2" t="s">
        <v>9</v>
      </c>
      <c r="AA208" s="2" t="s">
        <v>9</v>
      </c>
      <c r="AB208" s="2">
        <v>8200</v>
      </c>
      <c r="AC208" s="2"/>
      <c r="AD208" s="2"/>
      <c r="AE208" s="2" t="s">
        <v>10</v>
      </c>
      <c r="AF208" s="2" t="s">
        <v>10</v>
      </c>
      <c r="AG208" s="2"/>
      <c r="AH208" s="2"/>
      <c r="AI208" s="2"/>
      <c r="AJ208" s="2"/>
      <c r="AK208" s="2">
        <v>29</v>
      </c>
      <c r="AL208" s="26"/>
    </row>
    <row r="209" spans="1:42" x14ac:dyDescent="0.3">
      <c r="A209" s="2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4"/>
      <c r="S209" s="4" t="s">
        <v>8</v>
      </c>
      <c r="T209" s="4" t="s">
        <v>10</v>
      </c>
      <c r="U209" s="4" t="s">
        <v>8</v>
      </c>
      <c r="V209" s="4" t="s">
        <v>10</v>
      </c>
      <c r="W209" s="4"/>
      <c r="X209" s="4"/>
      <c r="Y209" s="4"/>
      <c r="Z209" s="4"/>
      <c r="AA209" s="4"/>
      <c r="AB209" s="4"/>
      <c r="AC209" s="4"/>
      <c r="AD209" s="4"/>
      <c r="AE209" s="4" t="s">
        <v>10</v>
      </c>
      <c r="AF209" s="4" t="s">
        <v>10</v>
      </c>
      <c r="AG209" s="4"/>
      <c r="AH209" s="4"/>
      <c r="AI209" s="4"/>
      <c r="AJ209" s="4"/>
      <c r="AK209" s="4"/>
      <c r="AL209" s="24"/>
    </row>
    <row r="210" spans="1:42" x14ac:dyDescent="0.3">
      <c r="A210" s="25" t="s">
        <v>155</v>
      </c>
      <c r="B210" s="1" t="s">
        <v>55</v>
      </c>
      <c r="C210" s="1">
        <v>611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>
        <v>5300</v>
      </c>
      <c r="T210" s="2">
        <v>5200</v>
      </c>
      <c r="U210" s="2">
        <v>6900</v>
      </c>
      <c r="V210" s="2">
        <v>8300</v>
      </c>
      <c r="W210" s="2">
        <v>9800</v>
      </c>
      <c r="X210" s="2">
        <v>10600</v>
      </c>
      <c r="Y210" s="2">
        <v>12000</v>
      </c>
      <c r="Z210" s="2">
        <v>7800</v>
      </c>
      <c r="AA210" s="2">
        <v>5400</v>
      </c>
      <c r="AB210" s="2">
        <v>5200</v>
      </c>
      <c r="AC210" s="2"/>
      <c r="AD210" s="2"/>
      <c r="AE210" s="2" t="s">
        <v>10</v>
      </c>
      <c r="AF210" s="2" t="s">
        <v>10</v>
      </c>
      <c r="AG210" s="2"/>
      <c r="AH210" s="2"/>
      <c r="AI210" s="2"/>
      <c r="AJ210" s="2"/>
      <c r="AK210" s="2">
        <v>29</v>
      </c>
      <c r="AL210" s="26"/>
    </row>
    <row r="211" spans="1:42" x14ac:dyDescent="0.3">
      <c r="A211" s="23" t="s">
        <v>155</v>
      </c>
      <c r="B211" s="3" t="s">
        <v>156</v>
      </c>
      <c r="C211" s="3">
        <v>612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4"/>
      <c r="S211" s="4">
        <v>8200</v>
      </c>
      <c r="T211" s="4">
        <v>8400</v>
      </c>
      <c r="U211" s="4">
        <v>8700</v>
      </c>
      <c r="V211" s="4">
        <v>9700</v>
      </c>
      <c r="W211" s="4">
        <v>11000</v>
      </c>
      <c r="X211" s="4">
        <v>10300</v>
      </c>
      <c r="Y211" s="4">
        <v>12700</v>
      </c>
      <c r="Z211" s="4">
        <v>8300</v>
      </c>
      <c r="AA211" s="4">
        <v>6400</v>
      </c>
      <c r="AB211" s="4">
        <v>5400</v>
      </c>
      <c r="AC211" s="4"/>
      <c r="AD211" s="4"/>
      <c r="AE211" s="4" t="s">
        <v>10</v>
      </c>
      <c r="AF211" s="4" t="s">
        <v>10</v>
      </c>
      <c r="AG211" s="4"/>
      <c r="AH211" s="4"/>
      <c r="AI211" s="4"/>
      <c r="AJ211" s="4"/>
      <c r="AK211" s="4">
        <v>29</v>
      </c>
      <c r="AL211" s="24"/>
    </row>
    <row r="212" spans="1:42" x14ac:dyDescent="0.3">
      <c r="A212" s="25" t="s">
        <v>155</v>
      </c>
      <c r="B212" s="1" t="s">
        <v>148</v>
      </c>
      <c r="C212" s="1">
        <v>613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>
        <v>1400</v>
      </c>
      <c r="T212" s="2">
        <v>1300</v>
      </c>
      <c r="U212" s="2">
        <v>1400</v>
      </c>
      <c r="V212" s="2">
        <v>1400</v>
      </c>
      <c r="W212" s="2">
        <v>2000</v>
      </c>
      <c r="X212" s="2">
        <v>2000</v>
      </c>
      <c r="Y212" s="2">
        <v>2900</v>
      </c>
      <c r="Z212" s="2">
        <v>1800</v>
      </c>
      <c r="AA212" s="2">
        <v>2500</v>
      </c>
      <c r="AB212" s="2">
        <v>2300</v>
      </c>
      <c r="AC212" s="2"/>
      <c r="AD212" s="2"/>
      <c r="AE212" s="2" t="s">
        <v>10</v>
      </c>
      <c r="AF212" s="2" t="s">
        <v>10</v>
      </c>
      <c r="AG212" s="2"/>
      <c r="AH212" s="2"/>
      <c r="AI212" s="2"/>
      <c r="AJ212" s="2"/>
      <c r="AK212" s="2">
        <v>29</v>
      </c>
      <c r="AL212" s="26"/>
    </row>
    <row r="213" spans="1:42" x14ac:dyDescent="0.3">
      <c r="A213" s="2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 t="s">
        <v>10</v>
      </c>
      <c r="AF213" s="4" t="s">
        <v>10</v>
      </c>
      <c r="AG213" s="4"/>
      <c r="AH213" s="4"/>
      <c r="AI213" s="4"/>
      <c r="AJ213" s="4"/>
      <c r="AK213" s="4"/>
      <c r="AL213" s="24"/>
    </row>
    <row r="214" spans="1:42" x14ac:dyDescent="0.3">
      <c r="A214" s="25" t="s">
        <v>157</v>
      </c>
      <c r="B214" s="1" t="s">
        <v>148</v>
      </c>
      <c r="C214" s="1">
        <v>629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>
        <v>1000</v>
      </c>
      <c r="T214" s="2">
        <v>1000</v>
      </c>
      <c r="U214" s="2">
        <v>1100</v>
      </c>
      <c r="V214" s="2">
        <v>1500</v>
      </c>
      <c r="W214" s="2">
        <v>2300</v>
      </c>
      <c r="X214" s="2">
        <v>6400</v>
      </c>
      <c r="Y214" s="2">
        <v>6200</v>
      </c>
      <c r="Z214" s="2">
        <v>7700</v>
      </c>
      <c r="AA214" s="2">
        <v>4700</v>
      </c>
      <c r="AB214" s="2">
        <v>4400</v>
      </c>
      <c r="AC214" s="2"/>
      <c r="AD214" s="2"/>
      <c r="AE214" s="2" t="s">
        <v>10</v>
      </c>
      <c r="AF214" s="2" t="s">
        <v>10</v>
      </c>
      <c r="AG214" s="2"/>
      <c r="AH214" s="2"/>
      <c r="AI214" s="2"/>
      <c r="AJ214" s="2"/>
      <c r="AK214" s="2">
        <v>18</v>
      </c>
      <c r="AL214" s="26"/>
    </row>
    <row r="215" spans="1:42" x14ac:dyDescent="0.3">
      <c r="A215" s="23"/>
      <c r="B215" s="3"/>
      <c r="C215" s="3"/>
      <c r="D215" s="3"/>
      <c r="E215" s="3"/>
      <c r="F215" s="3"/>
      <c r="G215" s="3"/>
      <c r="H215" s="3"/>
      <c r="I215" s="3" t="s">
        <v>10</v>
      </c>
      <c r="J215" s="3" t="s">
        <v>10</v>
      </c>
      <c r="K215" s="3" t="s">
        <v>10</v>
      </c>
      <c r="L215" s="3"/>
      <c r="M215" s="3"/>
      <c r="N215" s="3"/>
      <c r="O215" s="3"/>
      <c r="P215" s="3"/>
      <c r="Q215" s="3"/>
      <c r="R215" s="4"/>
      <c r="S215" s="4" t="s">
        <v>8</v>
      </c>
      <c r="T215" s="4" t="s">
        <v>10</v>
      </c>
      <c r="U215" s="4" t="s">
        <v>8</v>
      </c>
      <c r="V215" s="4" t="s">
        <v>10</v>
      </c>
      <c r="W215" s="4"/>
      <c r="X215" s="4"/>
      <c r="Y215" s="4"/>
      <c r="Z215" s="4"/>
      <c r="AA215" s="4"/>
      <c r="AB215" s="4"/>
      <c r="AC215" s="4"/>
      <c r="AD215" s="4"/>
      <c r="AE215" s="4" t="s">
        <v>10</v>
      </c>
      <c r="AF215" s="4" t="s">
        <v>10</v>
      </c>
      <c r="AG215" s="4"/>
      <c r="AH215" s="4"/>
      <c r="AI215" s="4"/>
      <c r="AJ215" s="4"/>
      <c r="AK215" s="4"/>
      <c r="AL215" s="24"/>
    </row>
    <row r="216" spans="1:42" x14ac:dyDescent="0.3">
      <c r="A216" s="25" t="s">
        <v>158</v>
      </c>
      <c r="B216" s="1" t="s">
        <v>17</v>
      </c>
      <c r="C216" s="1">
        <v>511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>
        <v>25600</v>
      </c>
      <c r="Q216" s="1">
        <v>21600</v>
      </c>
      <c r="R216" s="2">
        <v>23500</v>
      </c>
      <c r="S216" s="2">
        <v>20000</v>
      </c>
      <c r="T216" s="2">
        <v>19600</v>
      </c>
      <c r="U216" s="2">
        <v>23000</v>
      </c>
      <c r="V216" s="2">
        <v>23600</v>
      </c>
      <c r="W216" s="2">
        <v>27900</v>
      </c>
      <c r="X216" s="2">
        <v>27700</v>
      </c>
      <c r="Y216" s="2">
        <v>32000</v>
      </c>
      <c r="Z216" s="2">
        <v>26400</v>
      </c>
      <c r="AA216" s="2">
        <v>21300</v>
      </c>
      <c r="AB216" s="2">
        <v>22500</v>
      </c>
      <c r="AC216" s="2">
        <v>19800</v>
      </c>
      <c r="AD216" s="2"/>
      <c r="AE216" s="2" t="s">
        <v>10</v>
      </c>
      <c r="AF216" s="2" t="s">
        <v>10</v>
      </c>
      <c r="AG216" s="2">
        <v>20700</v>
      </c>
      <c r="AH216" s="2"/>
      <c r="AI216" s="2">
        <v>23300</v>
      </c>
      <c r="AJ216" s="2"/>
      <c r="AK216" s="2">
        <v>9</v>
      </c>
      <c r="AL216" s="26"/>
    </row>
    <row r="217" spans="1:42" x14ac:dyDescent="0.3">
      <c r="A217" s="23" t="s">
        <v>158</v>
      </c>
      <c r="B217" s="3" t="s">
        <v>159</v>
      </c>
      <c r="C217" s="3">
        <v>280</v>
      </c>
      <c r="D217" s="3">
        <v>12200</v>
      </c>
      <c r="E217" s="3">
        <v>14300</v>
      </c>
      <c r="F217" s="3">
        <v>14300</v>
      </c>
      <c r="G217" s="3">
        <v>18200</v>
      </c>
      <c r="H217" s="3">
        <v>21200</v>
      </c>
      <c r="I217" s="3">
        <v>21700</v>
      </c>
      <c r="J217" s="3">
        <v>18900</v>
      </c>
      <c r="K217" s="3">
        <v>18000</v>
      </c>
      <c r="L217" s="3">
        <v>17000</v>
      </c>
      <c r="M217" s="3">
        <v>14100</v>
      </c>
      <c r="N217" s="3">
        <v>14800</v>
      </c>
      <c r="O217" s="3">
        <v>15200</v>
      </c>
      <c r="P217" s="3">
        <v>28200</v>
      </c>
      <c r="Q217" s="3">
        <v>24500</v>
      </c>
      <c r="R217" s="4">
        <v>24500</v>
      </c>
      <c r="S217" s="4">
        <v>23700</v>
      </c>
      <c r="T217" s="4">
        <v>24100</v>
      </c>
      <c r="U217" s="4">
        <v>26300</v>
      </c>
      <c r="V217" s="4">
        <v>27700</v>
      </c>
      <c r="W217" s="4">
        <v>29100</v>
      </c>
      <c r="X217" s="4">
        <v>31800</v>
      </c>
      <c r="Y217" s="4">
        <v>34700</v>
      </c>
      <c r="Z217" s="4">
        <v>29100</v>
      </c>
      <c r="AA217" s="4">
        <v>26600</v>
      </c>
      <c r="AB217" s="4">
        <v>22300</v>
      </c>
      <c r="AC217" s="4">
        <v>22100</v>
      </c>
      <c r="AD217" s="4"/>
      <c r="AE217" s="4" t="s">
        <v>10</v>
      </c>
      <c r="AF217" s="4" t="s">
        <v>10</v>
      </c>
      <c r="AG217" s="4"/>
      <c r="AH217" s="4"/>
      <c r="AI217" s="4"/>
      <c r="AJ217" s="4"/>
      <c r="AK217" s="4">
        <v>9</v>
      </c>
      <c r="AL217" s="24"/>
    </row>
    <row r="218" spans="1:42" x14ac:dyDescent="0.3">
      <c r="A218" s="25" t="s">
        <v>158</v>
      </c>
      <c r="B218" s="1" t="s">
        <v>148</v>
      </c>
      <c r="C218" s="1">
        <v>278</v>
      </c>
      <c r="D218" s="1">
        <v>21900</v>
      </c>
      <c r="E218" s="1">
        <v>21700</v>
      </c>
      <c r="F218" s="1">
        <v>22300</v>
      </c>
      <c r="G218" s="1">
        <v>21700</v>
      </c>
      <c r="H218" s="1">
        <v>22200</v>
      </c>
      <c r="I218" s="1">
        <v>22600</v>
      </c>
      <c r="J218" s="1">
        <v>19900</v>
      </c>
      <c r="K218" s="1">
        <v>21200</v>
      </c>
      <c r="L218" s="1">
        <v>18800</v>
      </c>
      <c r="M218" s="1">
        <v>15800</v>
      </c>
      <c r="N218" s="1">
        <v>17500</v>
      </c>
      <c r="O218" s="1">
        <v>18400</v>
      </c>
      <c r="P218" s="1">
        <v>24700</v>
      </c>
      <c r="Q218" s="1">
        <v>25000</v>
      </c>
      <c r="R218" s="2">
        <v>25400</v>
      </c>
      <c r="S218" s="2">
        <v>21100</v>
      </c>
      <c r="T218" s="2">
        <v>20000</v>
      </c>
      <c r="U218" s="2">
        <v>24600</v>
      </c>
      <c r="V218" s="2">
        <v>25100</v>
      </c>
      <c r="W218" s="2">
        <v>26600</v>
      </c>
      <c r="X218" s="2">
        <v>26400</v>
      </c>
      <c r="Y218" s="2">
        <v>30700</v>
      </c>
      <c r="Z218" s="2">
        <v>26000</v>
      </c>
      <c r="AA218" s="2">
        <v>23800</v>
      </c>
      <c r="AB218" s="2">
        <v>22200</v>
      </c>
      <c r="AC218" s="2">
        <v>18400</v>
      </c>
      <c r="AD218" s="2"/>
      <c r="AE218" s="2" t="s">
        <v>10</v>
      </c>
      <c r="AF218" s="2" t="s">
        <v>10</v>
      </c>
      <c r="AG218" s="2"/>
      <c r="AH218" s="2"/>
      <c r="AI218" s="2"/>
      <c r="AJ218" s="2"/>
      <c r="AK218" s="2">
        <v>28</v>
      </c>
      <c r="AL218" s="26"/>
    </row>
    <row r="219" spans="1:42" x14ac:dyDescent="0.3">
      <c r="A219" s="23" t="s">
        <v>158</v>
      </c>
      <c r="B219" s="3" t="s">
        <v>466</v>
      </c>
      <c r="C219" s="57">
        <v>28</v>
      </c>
      <c r="D219" s="3"/>
      <c r="E219" s="3"/>
      <c r="F219" s="3"/>
      <c r="G219" s="3"/>
      <c r="H219" s="3"/>
      <c r="I219" s="3" t="s">
        <v>10</v>
      </c>
      <c r="J219" s="3" t="s">
        <v>10</v>
      </c>
      <c r="K219" s="3">
        <v>20900</v>
      </c>
      <c r="L219" s="3">
        <v>19600</v>
      </c>
      <c r="M219" s="3">
        <v>17500</v>
      </c>
      <c r="N219" s="3">
        <v>18200</v>
      </c>
      <c r="O219" s="3">
        <v>20700</v>
      </c>
      <c r="P219" s="3">
        <v>23200</v>
      </c>
      <c r="Q219" s="3">
        <v>24100</v>
      </c>
      <c r="R219" s="4">
        <v>25100</v>
      </c>
      <c r="S219" s="4">
        <v>24600</v>
      </c>
      <c r="T219" s="4">
        <v>25800</v>
      </c>
      <c r="U219" s="4">
        <v>25900</v>
      </c>
      <c r="V219" s="4">
        <v>25400</v>
      </c>
      <c r="W219" s="4">
        <v>26900</v>
      </c>
      <c r="X219" s="4">
        <v>26200</v>
      </c>
      <c r="Y219" s="4">
        <v>31400</v>
      </c>
      <c r="Z219" s="4">
        <v>32000</v>
      </c>
      <c r="AA219" s="4" t="s">
        <v>9</v>
      </c>
      <c r="AB219" s="4">
        <v>22700</v>
      </c>
      <c r="AC219" s="4">
        <v>19300</v>
      </c>
      <c r="AD219" s="4">
        <v>19000</v>
      </c>
      <c r="AE219" s="4">
        <v>19400</v>
      </c>
      <c r="AF219" s="4">
        <v>21700</v>
      </c>
      <c r="AG219" s="4">
        <v>23000</v>
      </c>
      <c r="AH219" s="4">
        <v>24500</v>
      </c>
      <c r="AI219" s="4">
        <v>23700</v>
      </c>
      <c r="AJ219" s="4">
        <v>24900</v>
      </c>
      <c r="AK219" s="4"/>
      <c r="AL219" s="24"/>
    </row>
    <row r="220" spans="1:42" x14ac:dyDescent="0.3">
      <c r="A220" s="25" t="s">
        <v>158</v>
      </c>
      <c r="B220" s="1" t="s">
        <v>146</v>
      </c>
      <c r="C220" s="1">
        <v>282</v>
      </c>
      <c r="D220" s="1">
        <v>21300</v>
      </c>
      <c r="E220" s="1">
        <v>20900</v>
      </c>
      <c r="F220" s="1">
        <v>20800</v>
      </c>
      <c r="G220" s="1">
        <v>22200</v>
      </c>
      <c r="H220" s="1">
        <v>26100</v>
      </c>
      <c r="I220" s="1">
        <v>23800</v>
      </c>
      <c r="J220" s="1">
        <v>23300</v>
      </c>
      <c r="K220" s="1">
        <v>23800</v>
      </c>
      <c r="L220" s="1">
        <v>21500</v>
      </c>
      <c r="M220" s="1">
        <v>16100</v>
      </c>
      <c r="N220" s="1">
        <v>19400</v>
      </c>
      <c r="O220" s="1">
        <v>20700</v>
      </c>
      <c r="P220" s="1">
        <v>23300</v>
      </c>
      <c r="Q220" s="1">
        <v>23600</v>
      </c>
      <c r="R220" s="2">
        <v>23700</v>
      </c>
      <c r="S220" s="2">
        <v>23200</v>
      </c>
      <c r="T220" s="2">
        <v>24300</v>
      </c>
      <c r="U220" s="2">
        <v>23300</v>
      </c>
      <c r="V220" s="2">
        <v>23300</v>
      </c>
      <c r="W220" s="2">
        <v>26200</v>
      </c>
      <c r="X220" s="2">
        <v>26600</v>
      </c>
      <c r="Y220" s="2">
        <v>31400</v>
      </c>
      <c r="Z220" s="2">
        <v>27300</v>
      </c>
      <c r="AA220" s="2">
        <v>22600</v>
      </c>
      <c r="AB220" s="2">
        <v>18600</v>
      </c>
      <c r="AC220" s="2"/>
      <c r="AD220" s="2"/>
      <c r="AE220" s="2" t="s">
        <v>10</v>
      </c>
      <c r="AF220" s="2" t="s">
        <v>10</v>
      </c>
      <c r="AG220" s="2"/>
      <c r="AH220" s="2"/>
      <c r="AI220" s="2"/>
      <c r="AJ220" s="2"/>
      <c r="AK220" s="2">
        <v>28</v>
      </c>
      <c r="AL220" s="26"/>
    </row>
    <row r="221" spans="1:42" x14ac:dyDescent="0.3">
      <c r="A221" s="23" t="s">
        <v>158</v>
      </c>
      <c r="B221" s="3" t="s">
        <v>55</v>
      </c>
      <c r="C221" s="3">
        <v>279</v>
      </c>
      <c r="D221" s="3">
        <v>16200</v>
      </c>
      <c r="E221" s="3">
        <v>14900</v>
      </c>
      <c r="F221" s="3">
        <v>15000</v>
      </c>
      <c r="G221" s="3">
        <v>18000</v>
      </c>
      <c r="H221" s="3">
        <v>19000</v>
      </c>
      <c r="I221" s="3">
        <v>19600</v>
      </c>
      <c r="J221" s="3">
        <v>19900</v>
      </c>
      <c r="K221" s="3">
        <v>19900</v>
      </c>
      <c r="L221" s="3">
        <v>16900</v>
      </c>
      <c r="M221" s="3">
        <v>11600</v>
      </c>
      <c r="N221" s="3">
        <v>12500</v>
      </c>
      <c r="O221" s="3">
        <v>16500</v>
      </c>
      <c r="P221" s="3">
        <v>19700</v>
      </c>
      <c r="Q221" s="3">
        <v>19700</v>
      </c>
      <c r="R221" s="4">
        <v>20100</v>
      </c>
      <c r="S221" s="4">
        <v>17900</v>
      </c>
      <c r="T221" s="4">
        <v>20900</v>
      </c>
      <c r="U221" s="4">
        <v>20400</v>
      </c>
      <c r="V221" s="4">
        <v>20800</v>
      </c>
      <c r="W221" s="4">
        <v>25400</v>
      </c>
      <c r="X221" s="4">
        <v>23600</v>
      </c>
      <c r="Y221" s="4">
        <v>26600</v>
      </c>
      <c r="Z221" s="4">
        <v>20800</v>
      </c>
      <c r="AA221" s="4">
        <v>17200</v>
      </c>
      <c r="AB221" s="4">
        <v>13300</v>
      </c>
      <c r="AC221" s="4"/>
      <c r="AD221" s="4"/>
      <c r="AE221" s="4" t="s">
        <v>10</v>
      </c>
      <c r="AF221" s="4" t="s">
        <v>10</v>
      </c>
      <c r="AG221" s="4"/>
      <c r="AH221" s="4"/>
      <c r="AI221" s="4"/>
      <c r="AJ221" s="4"/>
      <c r="AK221" s="4">
        <v>28</v>
      </c>
      <c r="AL221" s="24"/>
    </row>
    <row r="222" spans="1:42" x14ac:dyDescent="0.3">
      <c r="A222" s="25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 t="s">
        <v>8</v>
      </c>
      <c r="T222" s="2" t="s">
        <v>10</v>
      </c>
      <c r="U222" s="2" t="s">
        <v>8</v>
      </c>
      <c r="V222" s="2" t="s">
        <v>10</v>
      </c>
      <c r="W222" s="2"/>
      <c r="X222" s="2"/>
      <c r="Y222" s="2"/>
      <c r="Z222" s="2"/>
      <c r="AA222" s="2"/>
      <c r="AB222" s="2"/>
      <c r="AC222" s="2"/>
      <c r="AD222" s="2"/>
      <c r="AE222" s="2" t="s">
        <v>10</v>
      </c>
      <c r="AF222" s="2" t="s">
        <v>10</v>
      </c>
      <c r="AG222" s="2"/>
      <c r="AH222" s="2"/>
      <c r="AI222" s="2"/>
      <c r="AJ222" s="2"/>
      <c r="AK222" s="2"/>
      <c r="AL222" s="26"/>
    </row>
    <row r="223" spans="1:42" s="11" customFormat="1" x14ac:dyDescent="0.3">
      <c r="A223" s="23" t="s">
        <v>160</v>
      </c>
      <c r="B223" s="3" t="s">
        <v>64</v>
      </c>
      <c r="C223" s="3">
        <v>510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>
        <v>4100</v>
      </c>
      <c r="Q223" s="3">
        <v>4300</v>
      </c>
      <c r="R223" s="4">
        <v>4300</v>
      </c>
      <c r="S223" s="4">
        <v>4900</v>
      </c>
      <c r="T223" s="4">
        <v>3800</v>
      </c>
      <c r="U223" s="4">
        <v>4800</v>
      </c>
      <c r="V223" s="4">
        <v>4800</v>
      </c>
      <c r="W223" s="4">
        <v>4600</v>
      </c>
      <c r="X223" s="4">
        <v>4100</v>
      </c>
      <c r="Y223" s="4"/>
      <c r="Z223" s="4">
        <v>4700</v>
      </c>
      <c r="AA223" s="4">
        <v>5300</v>
      </c>
      <c r="AB223" s="4">
        <v>6000</v>
      </c>
      <c r="AC223" s="4">
        <v>6600</v>
      </c>
      <c r="AD223" s="4"/>
      <c r="AE223" s="4" t="s">
        <v>10</v>
      </c>
      <c r="AF223" s="4" t="s">
        <v>10</v>
      </c>
      <c r="AG223" s="4">
        <v>6500</v>
      </c>
      <c r="AH223" s="4"/>
      <c r="AI223" s="4"/>
      <c r="AJ223" s="4"/>
      <c r="AK223" s="4">
        <v>12</v>
      </c>
      <c r="AL223" s="24"/>
      <c r="AM223"/>
      <c r="AN223"/>
      <c r="AO223"/>
      <c r="AP223" s="8"/>
    </row>
    <row r="224" spans="1:42" ht="13.95" customHeight="1" x14ac:dyDescent="0.3">
      <c r="A224" s="25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 t="s">
        <v>8</v>
      </c>
      <c r="T224" s="2" t="s">
        <v>10</v>
      </c>
      <c r="U224" s="2" t="s">
        <v>8</v>
      </c>
      <c r="V224" s="2" t="s">
        <v>10</v>
      </c>
      <c r="W224" s="2"/>
      <c r="X224" s="2"/>
      <c r="Y224" s="2"/>
      <c r="Z224" s="2"/>
      <c r="AA224" s="2"/>
      <c r="AB224" s="2"/>
      <c r="AC224" s="2"/>
      <c r="AD224" s="2"/>
      <c r="AE224" s="2" t="s">
        <v>10</v>
      </c>
      <c r="AF224" s="2" t="s">
        <v>10</v>
      </c>
      <c r="AG224" s="2"/>
      <c r="AH224" s="2"/>
      <c r="AI224" s="2"/>
      <c r="AJ224" s="2"/>
      <c r="AK224" s="2"/>
      <c r="AL224" s="26"/>
    </row>
    <row r="225" spans="1:38" hidden="1" x14ac:dyDescent="0.3">
      <c r="A225" s="23" t="s">
        <v>161</v>
      </c>
      <c r="B225" s="3" t="s">
        <v>89</v>
      </c>
      <c r="C225" s="3"/>
      <c r="D225" s="3">
        <v>8200</v>
      </c>
      <c r="E225" s="3">
        <v>9300</v>
      </c>
      <c r="F225" s="3">
        <v>11300</v>
      </c>
      <c r="G225" s="3">
        <v>9700</v>
      </c>
      <c r="H225" s="3">
        <v>10500</v>
      </c>
      <c r="I225" s="3">
        <v>9400</v>
      </c>
      <c r="J225" s="3">
        <v>11000</v>
      </c>
      <c r="K225" s="3">
        <v>8900</v>
      </c>
      <c r="L225" s="3">
        <v>9900</v>
      </c>
      <c r="M225" s="3">
        <v>9000</v>
      </c>
      <c r="N225" s="3">
        <v>7300</v>
      </c>
      <c r="O225" s="3">
        <v>8300</v>
      </c>
      <c r="P225" s="3"/>
      <c r="Q225" s="3"/>
      <c r="R225" s="4"/>
      <c r="S225" s="4" t="s">
        <v>8</v>
      </c>
      <c r="T225" s="4" t="s">
        <v>10</v>
      </c>
      <c r="U225" s="4" t="s">
        <v>8</v>
      </c>
      <c r="V225" s="4" t="s">
        <v>10</v>
      </c>
      <c r="W225" s="4"/>
      <c r="X225" s="4"/>
      <c r="Y225" s="4"/>
      <c r="Z225" s="4"/>
      <c r="AA225" s="4"/>
      <c r="AB225" s="4"/>
      <c r="AC225" s="4"/>
      <c r="AD225" s="4"/>
      <c r="AE225" s="4" t="s">
        <v>10</v>
      </c>
      <c r="AF225" s="4" t="s">
        <v>10</v>
      </c>
      <c r="AG225" s="4"/>
      <c r="AH225" s="4"/>
      <c r="AI225" s="4"/>
      <c r="AJ225" s="4"/>
      <c r="AK225" s="4"/>
      <c r="AL225" s="24"/>
    </row>
    <row r="226" spans="1:38" x14ac:dyDescent="0.3">
      <c r="A226" s="25" t="s">
        <v>161</v>
      </c>
      <c r="B226" s="1" t="s">
        <v>162</v>
      </c>
      <c r="C226" s="1">
        <v>284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>
        <v>11500</v>
      </c>
      <c r="Q226" s="1">
        <v>9300</v>
      </c>
      <c r="R226" s="2">
        <v>10800</v>
      </c>
      <c r="S226" s="2">
        <v>10900</v>
      </c>
      <c r="T226" s="2">
        <v>9900</v>
      </c>
      <c r="U226" s="2">
        <v>9800</v>
      </c>
      <c r="V226" s="2">
        <v>9800</v>
      </c>
      <c r="W226" s="2">
        <v>10700</v>
      </c>
      <c r="X226" s="2">
        <v>10500</v>
      </c>
      <c r="Y226" s="2">
        <v>10300</v>
      </c>
      <c r="Z226" s="2">
        <v>11600</v>
      </c>
      <c r="AA226" s="2">
        <v>11300</v>
      </c>
      <c r="AB226" s="2">
        <v>7200</v>
      </c>
      <c r="AC226" s="2">
        <v>8900</v>
      </c>
      <c r="AD226" s="2">
        <v>10200</v>
      </c>
      <c r="AE226" s="2" t="s">
        <v>10</v>
      </c>
      <c r="AF226" s="2">
        <v>7600</v>
      </c>
      <c r="AG226" s="2"/>
      <c r="AH226" s="2">
        <v>13100</v>
      </c>
      <c r="AI226" s="2"/>
      <c r="AJ226" s="2">
        <v>13100</v>
      </c>
      <c r="AK226" s="2">
        <v>46</v>
      </c>
      <c r="AL226" s="26"/>
    </row>
    <row r="227" spans="1:38" x14ac:dyDescent="0.3">
      <c r="A227" s="23" t="s">
        <v>161</v>
      </c>
      <c r="B227" s="3" t="s">
        <v>423</v>
      </c>
      <c r="C227" s="3">
        <v>283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>
        <v>13600</v>
      </c>
      <c r="AD227" s="4"/>
      <c r="AE227" s="4" t="s">
        <v>10</v>
      </c>
      <c r="AF227" s="4" t="s">
        <v>10</v>
      </c>
      <c r="AG227" s="4"/>
      <c r="AH227" s="4"/>
      <c r="AI227" s="4"/>
      <c r="AJ227" s="4"/>
      <c r="AK227" s="4">
        <v>46</v>
      </c>
      <c r="AL227" s="24"/>
    </row>
    <row r="228" spans="1:38" x14ac:dyDescent="0.3">
      <c r="A228" s="25" t="s">
        <v>161</v>
      </c>
      <c r="B228" s="1" t="s">
        <v>163</v>
      </c>
      <c r="C228" s="56">
        <v>39</v>
      </c>
      <c r="D228" s="1"/>
      <c r="E228" s="1"/>
      <c r="F228" s="1"/>
      <c r="G228" s="1"/>
      <c r="H228" s="1"/>
      <c r="I228" s="1">
        <v>10500</v>
      </c>
      <c r="J228" s="1">
        <v>10800</v>
      </c>
      <c r="K228" s="1">
        <v>11100</v>
      </c>
      <c r="L228" s="1">
        <v>11400</v>
      </c>
      <c r="M228" s="1">
        <v>12500</v>
      </c>
      <c r="N228" s="1">
        <v>11700</v>
      </c>
      <c r="O228" s="1">
        <v>13200</v>
      </c>
      <c r="P228" s="1">
        <v>15200</v>
      </c>
      <c r="Q228" s="1">
        <v>15700</v>
      </c>
      <c r="R228" s="2">
        <v>16900</v>
      </c>
      <c r="S228" s="2">
        <v>16900</v>
      </c>
      <c r="T228" s="2">
        <v>17500</v>
      </c>
      <c r="U228" s="2">
        <v>16600</v>
      </c>
      <c r="V228" s="2">
        <v>17100</v>
      </c>
      <c r="W228" s="2">
        <v>17200</v>
      </c>
      <c r="X228" s="2">
        <v>15700</v>
      </c>
      <c r="Y228" s="2">
        <v>15200</v>
      </c>
      <c r="Z228" s="2">
        <v>14500</v>
      </c>
      <c r="AA228" s="2" t="s">
        <v>9</v>
      </c>
      <c r="AB228" s="2"/>
      <c r="AC228" s="2"/>
      <c r="AD228" s="2">
        <v>18600</v>
      </c>
      <c r="AE228" s="2">
        <v>19200</v>
      </c>
      <c r="AF228" s="2">
        <v>19800</v>
      </c>
      <c r="AG228" s="2">
        <v>20500</v>
      </c>
      <c r="AH228" s="2">
        <v>21900</v>
      </c>
      <c r="AI228" s="2">
        <v>22600</v>
      </c>
      <c r="AJ228" s="2">
        <v>23000</v>
      </c>
      <c r="AK228" s="2"/>
      <c r="AL228" s="26"/>
    </row>
    <row r="229" spans="1:38" hidden="1" x14ac:dyDescent="0.3">
      <c r="A229" s="23" t="s">
        <v>161</v>
      </c>
      <c r="B229" s="3" t="s">
        <v>90</v>
      </c>
      <c r="C229" s="3"/>
      <c r="D229" s="3">
        <v>9700</v>
      </c>
      <c r="E229" s="3">
        <v>12800</v>
      </c>
      <c r="F229" s="3">
        <v>13900</v>
      </c>
      <c r="G229" s="3">
        <v>11400</v>
      </c>
      <c r="H229" s="3">
        <v>13400</v>
      </c>
      <c r="I229" s="3">
        <v>12300</v>
      </c>
      <c r="J229" s="3">
        <v>13000</v>
      </c>
      <c r="K229" s="3">
        <v>13000</v>
      </c>
      <c r="L229" s="3">
        <v>12900</v>
      </c>
      <c r="M229" s="3">
        <v>14000</v>
      </c>
      <c r="N229" s="3">
        <v>9400</v>
      </c>
      <c r="O229" s="3"/>
      <c r="P229" s="3"/>
      <c r="Q229" s="3"/>
      <c r="R229" s="4"/>
      <c r="S229" s="4" t="s">
        <v>8</v>
      </c>
      <c r="T229" s="4" t="s">
        <v>10</v>
      </c>
      <c r="U229" s="4" t="s">
        <v>8</v>
      </c>
      <c r="V229" s="4" t="s">
        <v>10</v>
      </c>
      <c r="W229" s="4"/>
      <c r="X229" s="4"/>
      <c r="Y229" s="4"/>
      <c r="Z229" s="4"/>
      <c r="AA229" s="4"/>
      <c r="AB229" s="4"/>
      <c r="AC229" s="4" t="e">
        <v>#N/A</v>
      </c>
      <c r="AD229" s="4" t="e">
        <v>#N/A</v>
      </c>
      <c r="AE229" s="4" t="s">
        <v>10</v>
      </c>
      <c r="AF229" s="4" t="s">
        <v>10</v>
      </c>
      <c r="AG229" s="4" t="e">
        <v>#N/A</v>
      </c>
      <c r="AH229" s="4"/>
      <c r="AI229" s="4"/>
      <c r="AJ229" s="4"/>
      <c r="AK229" s="4"/>
      <c r="AL229" s="24"/>
    </row>
    <row r="230" spans="1:38" ht="13.95" customHeight="1" x14ac:dyDescent="0.3">
      <c r="A230" s="28" t="s">
        <v>161</v>
      </c>
      <c r="B230" s="18" t="s">
        <v>357</v>
      </c>
      <c r="C230" s="18">
        <v>285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>
        <v>12700</v>
      </c>
      <c r="P230" s="18">
        <v>15100</v>
      </c>
      <c r="Q230" s="18">
        <v>16300</v>
      </c>
      <c r="R230" s="19">
        <v>16700</v>
      </c>
      <c r="S230" s="19">
        <v>18300</v>
      </c>
      <c r="T230" s="19">
        <v>18600</v>
      </c>
      <c r="U230" s="19">
        <v>18400</v>
      </c>
      <c r="V230" s="19">
        <v>19500</v>
      </c>
      <c r="W230" s="19">
        <v>22400</v>
      </c>
      <c r="X230" s="19"/>
      <c r="Y230" s="19"/>
      <c r="Z230" s="19"/>
      <c r="AA230" s="19"/>
      <c r="AB230" s="19"/>
      <c r="AC230" s="19">
        <v>21700</v>
      </c>
      <c r="AD230" s="19"/>
      <c r="AE230" s="19" t="s">
        <v>10</v>
      </c>
      <c r="AF230" s="19" t="s">
        <v>10</v>
      </c>
      <c r="AG230" s="19"/>
      <c r="AH230" s="19"/>
      <c r="AI230" s="19"/>
      <c r="AJ230" s="19"/>
      <c r="AK230" s="19">
        <v>46</v>
      </c>
      <c r="AL230" s="29"/>
    </row>
    <row r="231" spans="1:38" hidden="1" x14ac:dyDescent="0.3">
      <c r="A231" s="23" t="s">
        <v>161</v>
      </c>
      <c r="B231" s="3" t="s">
        <v>49</v>
      </c>
      <c r="C231" s="3"/>
      <c r="D231" s="3">
        <v>15300</v>
      </c>
      <c r="E231" s="3">
        <v>21200</v>
      </c>
      <c r="F231" s="3">
        <v>23200</v>
      </c>
      <c r="G231" s="3">
        <v>21100</v>
      </c>
      <c r="H231" s="3">
        <v>26400</v>
      </c>
      <c r="I231" s="3">
        <v>25900</v>
      </c>
      <c r="J231" s="3">
        <v>27400</v>
      </c>
      <c r="K231" s="3">
        <v>27100</v>
      </c>
      <c r="L231" s="3">
        <v>29200</v>
      </c>
      <c r="M231" s="3">
        <v>28900</v>
      </c>
      <c r="N231" s="3">
        <v>25400</v>
      </c>
      <c r="O231" s="3"/>
      <c r="P231" s="3"/>
      <c r="Q231" s="3"/>
      <c r="R231" s="4"/>
      <c r="S231" s="4" t="s">
        <v>8</v>
      </c>
      <c r="T231" s="4" t="s">
        <v>10</v>
      </c>
      <c r="U231" s="4" t="s">
        <v>8</v>
      </c>
      <c r="V231" s="4" t="s">
        <v>10</v>
      </c>
      <c r="W231" s="4"/>
      <c r="X231" s="4"/>
      <c r="Y231" s="4"/>
      <c r="Z231" s="4"/>
      <c r="AA231" s="4" t="e">
        <v>#N/A</v>
      </c>
      <c r="AB231" s="4"/>
      <c r="AC231" s="4" t="e">
        <v>#N/A</v>
      </c>
      <c r="AD231" s="4" t="e">
        <v>#N/A</v>
      </c>
      <c r="AE231" s="4" t="s">
        <v>10</v>
      </c>
      <c r="AF231" s="4" t="s">
        <v>10</v>
      </c>
      <c r="AG231" s="4" t="e">
        <v>#N/A</v>
      </c>
      <c r="AH231" s="4"/>
      <c r="AI231" s="4"/>
      <c r="AJ231" s="4"/>
      <c r="AK231" s="4">
        <v>6</v>
      </c>
      <c r="AL231" s="24"/>
    </row>
    <row r="232" spans="1:38" x14ac:dyDescent="0.3">
      <c r="A232" s="25" t="s">
        <v>161</v>
      </c>
      <c r="B232" s="1" t="s">
        <v>49</v>
      </c>
      <c r="C232" s="56">
        <v>46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>
        <v>28100</v>
      </c>
      <c r="P232" s="1">
        <v>32900</v>
      </c>
      <c r="Q232" s="1">
        <v>32400</v>
      </c>
      <c r="R232" s="2">
        <v>34600</v>
      </c>
      <c r="S232" s="2">
        <v>37100</v>
      </c>
      <c r="T232" s="2">
        <v>39900</v>
      </c>
      <c r="U232" s="2">
        <v>40700</v>
      </c>
      <c r="V232" s="2">
        <v>39400</v>
      </c>
      <c r="W232" s="2">
        <v>35900</v>
      </c>
      <c r="X232" s="2">
        <v>32700</v>
      </c>
      <c r="Y232" s="2">
        <v>34800</v>
      </c>
      <c r="Z232" s="2">
        <v>35200</v>
      </c>
      <c r="AA232" s="2">
        <v>33500</v>
      </c>
      <c r="AB232" s="2">
        <v>35900</v>
      </c>
      <c r="AC232" s="2">
        <v>39100</v>
      </c>
      <c r="AD232" s="2">
        <v>37800</v>
      </c>
      <c r="AE232" s="2">
        <v>40800</v>
      </c>
      <c r="AF232" s="2">
        <v>37600</v>
      </c>
      <c r="AG232" s="2">
        <v>38900</v>
      </c>
      <c r="AH232" s="2">
        <v>40600</v>
      </c>
      <c r="AI232" s="2">
        <v>42000</v>
      </c>
      <c r="AJ232" s="2">
        <v>42700</v>
      </c>
      <c r="AK232" s="2"/>
      <c r="AL232" s="26"/>
    </row>
    <row r="233" spans="1:38" x14ac:dyDescent="0.3">
      <c r="A233" s="23"/>
      <c r="B233" s="3"/>
      <c r="C233" s="3"/>
      <c r="D233" s="3"/>
      <c r="E233" s="3"/>
      <c r="F233" s="3"/>
      <c r="G233" s="3"/>
      <c r="H233" s="3"/>
      <c r="I233" s="3" t="s">
        <v>10</v>
      </c>
      <c r="J233" s="3" t="s">
        <v>10</v>
      </c>
      <c r="K233" s="3" t="s">
        <v>10</v>
      </c>
      <c r="L233" s="3"/>
      <c r="M233" s="3"/>
      <c r="N233" s="3"/>
      <c r="O233" s="3"/>
      <c r="P233" s="3"/>
      <c r="Q233" s="3"/>
      <c r="R233" s="4"/>
      <c r="S233" s="4" t="s">
        <v>8</v>
      </c>
      <c r="T233" s="4" t="s">
        <v>10</v>
      </c>
      <c r="U233" s="4" t="s">
        <v>8</v>
      </c>
      <c r="V233" s="4" t="s">
        <v>10</v>
      </c>
      <c r="W233" s="4"/>
      <c r="X233" s="4"/>
      <c r="Y233" s="4"/>
      <c r="Z233" s="4"/>
      <c r="AA233" s="4"/>
      <c r="AB233" s="4"/>
      <c r="AC233" s="4"/>
      <c r="AD233" s="4"/>
      <c r="AE233" s="4" t="s">
        <v>10</v>
      </c>
      <c r="AF233" s="4" t="s">
        <v>10</v>
      </c>
      <c r="AG233" s="4"/>
      <c r="AH233" s="4"/>
      <c r="AI233" s="4"/>
      <c r="AJ233" s="4"/>
      <c r="AK233" s="4"/>
      <c r="AL233" s="24"/>
    </row>
    <row r="234" spans="1:38" x14ac:dyDescent="0.3">
      <c r="A234" s="25" t="s">
        <v>164</v>
      </c>
      <c r="B234" s="1" t="s">
        <v>165</v>
      </c>
      <c r="C234" s="1">
        <v>476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>
        <v>300</v>
      </c>
      <c r="Q234" s="1">
        <v>400</v>
      </c>
      <c r="R234" s="2">
        <v>400</v>
      </c>
      <c r="S234" s="2">
        <v>400</v>
      </c>
      <c r="T234" s="2">
        <v>600</v>
      </c>
      <c r="U234" s="2">
        <v>500</v>
      </c>
      <c r="V234" s="2">
        <v>600</v>
      </c>
      <c r="W234" s="2"/>
      <c r="X234" s="2">
        <v>1100</v>
      </c>
      <c r="Y234" s="2">
        <v>2700</v>
      </c>
      <c r="Z234" s="2">
        <v>1200</v>
      </c>
      <c r="AA234" s="2">
        <v>1100</v>
      </c>
      <c r="AB234" s="2">
        <v>1400</v>
      </c>
      <c r="AC234" s="2"/>
      <c r="AD234" s="2"/>
      <c r="AE234" s="2" t="s">
        <v>10</v>
      </c>
      <c r="AF234" s="2" t="s">
        <v>10</v>
      </c>
      <c r="AG234" s="2"/>
      <c r="AH234" s="2"/>
      <c r="AI234" s="2"/>
      <c r="AJ234" s="2"/>
      <c r="AK234" s="2">
        <v>6</v>
      </c>
      <c r="AL234" s="26"/>
    </row>
    <row r="235" spans="1:38" x14ac:dyDescent="0.3">
      <c r="A235" s="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4"/>
      <c r="S235" s="4" t="s">
        <v>8</v>
      </c>
      <c r="T235" s="4" t="s">
        <v>10</v>
      </c>
      <c r="U235" s="4" t="s">
        <v>8</v>
      </c>
      <c r="V235" s="4" t="s">
        <v>10</v>
      </c>
      <c r="W235" s="4"/>
      <c r="X235" s="4"/>
      <c r="Y235" s="4"/>
      <c r="Z235" s="4"/>
      <c r="AA235" s="4"/>
      <c r="AB235" s="4"/>
      <c r="AC235" s="4"/>
      <c r="AD235" s="4"/>
      <c r="AE235" s="4" t="s">
        <v>10</v>
      </c>
      <c r="AF235" s="4" t="s">
        <v>10</v>
      </c>
      <c r="AG235" s="4"/>
      <c r="AH235" s="4"/>
      <c r="AI235" s="4"/>
      <c r="AJ235" s="4"/>
      <c r="AK235" s="4"/>
      <c r="AL235" s="24"/>
    </row>
    <row r="236" spans="1:38" x14ac:dyDescent="0.3">
      <c r="A236" s="25" t="s">
        <v>166</v>
      </c>
      <c r="B236" s="1" t="s">
        <v>12</v>
      </c>
      <c r="C236" s="1">
        <v>290</v>
      </c>
      <c r="D236" s="1"/>
      <c r="E236" s="1"/>
      <c r="F236" s="1"/>
      <c r="G236" s="1"/>
      <c r="H236" s="1"/>
      <c r="I236" s="1">
        <v>1500</v>
      </c>
      <c r="J236" s="1">
        <v>1300</v>
      </c>
      <c r="K236" s="1">
        <v>1400</v>
      </c>
      <c r="L236" s="1">
        <v>1400</v>
      </c>
      <c r="M236" s="1">
        <v>1600</v>
      </c>
      <c r="N236" s="1">
        <v>1700</v>
      </c>
      <c r="O236" s="1">
        <v>1700</v>
      </c>
      <c r="P236" s="1">
        <v>2300</v>
      </c>
      <c r="Q236" s="1">
        <v>2700</v>
      </c>
      <c r="R236" s="2">
        <v>2500</v>
      </c>
      <c r="S236" s="2">
        <v>2600</v>
      </c>
      <c r="T236" s="2">
        <v>6000</v>
      </c>
      <c r="U236" s="2">
        <v>9300</v>
      </c>
      <c r="V236" s="2">
        <v>9900</v>
      </c>
      <c r="W236" s="2">
        <v>13900</v>
      </c>
      <c r="X236" s="2">
        <v>15400</v>
      </c>
      <c r="Y236" s="2">
        <v>9200</v>
      </c>
      <c r="Z236" s="2">
        <v>17700</v>
      </c>
      <c r="AA236" s="2">
        <v>15600</v>
      </c>
      <c r="AB236" s="2">
        <v>14900</v>
      </c>
      <c r="AC236" s="2">
        <v>17700</v>
      </c>
      <c r="AD236" s="2">
        <v>17300</v>
      </c>
      <c r="AE236" s="2">
        <v>20200</v>
      </c>
      <c r="AF236" s="2">
        <v>17600</v>
      </c>
      <c r="AG236" s="2">
        <v>18300</v>
      </c>
      <c r="AH236" s="2">
        <v>19100</v>
      </c>
      <c r="AI236" s="2">
        <v>21500</v>
      </c>
      <c r="AJ236" s="2">
        <v>20400</v>
      </c>
      <c r="AK236" s="2">
        <v>21</v>
      </c>
      <c r="AL236" s="26"/>
    </row>
    <row r="237" spans="1:38" x14ac:dyDescent="0.3">
      <c r="A237" s="23" t="s">
        <v>166</v>
      </c>
      <c r="B237" s="3" t="s">
        <v>167</v>
      </c>
      <c r="C237" s="3">
        <v>289</v>
      </c>
      <c r="D237" s="3"/>
      <c r="E237" s="3"/>
      <c r="F237" s="3"/>
      <c r="G237" s="3">
        <v>3100</v>
      </c>
      <c r="H237" s="3">
        <v>3000</v>
      </c>
      <c r="I237" s="3">
        <v>3200</v>
      </c>
      <c r="J237" s="3">
        <v>3400</v>
      </c>
      <c r="K237" s="3">
        <v>3400</v>
      </c>
      <c r="L237" s="3">
        <v>3600</v>
      </c>
      <c r="M237" s="3">
        <v>2500</v>
      </c>
      <c r="N237" s="3">
        <v>4100</v>
      </c>
      <c r="O237" s="3">
        <v>4800</v>
      </c>
      <c r="P237" s="3">
        <v>5100</v>
      </c>
      <c r="Q237" s="3">
        <v>4700</v>
      </c>
      <c r="R237" s="4">
        <v>5800</v>
      </c>
      <c r="S237" s="4">
        <v>7200</v>
      </c>
      <c r="T237" s="4">
        <v>7700</v>
      </c>
      <c r="U237" s="4">
        <v>12400</v>
      </c>
      <c r="V237" s="4">
        <v>11200</v>
      </c>
      <c r="W237" s="4">
        <v>13700</v>
      </c>
      <c r="X237" s="4">
        <v>14600</v>
      </c>
      <c r="Y237" s="4">
        <v>15900</v>
      </c>
      <c r="Z237" s="4">
        <v>15100</v>
      </c>
      <c r="AA237" s="4">
        <v>10200</v>
      </c>
      <c r="AB237" s="4">
        <v>9500</v>
      </c>
      <c r="AC237" s="4">
        <v>12700</v>
      </c>
      <c r="AD237" s="4">
        <v>14700</v>
      </c>
      <c r="AE237" s="4">
        <v>15800</v>
      </c>
      <c r="AF237" s="4">
        <v>13600</v>
      </c>
      <c r="AG237" s="4">
        <v>13600</v>
      </c>
      <c r="AH237" s="4">
        <v>15100</v>
      </c>
      <c r="AI237" s="4">
        <v>14800</v>
      </c>
      <c r="AJ237" s="4">
        <v>15500</v>
      </c>
      <c r="AK237" s="4">
        <v>22</v>
      </c>
      <c r="AL237" s="24"/>
    </row>
    <row r="238" spans="1:38" x14ac:dyDescent="0.3">
      <c r="A238" s="25" t="s">
        <v>166</v>
      </c>
      <c r="B238" s="1" t="s">
        <v>455</v>
      </c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>
        <v>7800</v>
      </c>
      <c r="AI238" s="2"/>
      <c r="AJ238" s="2"/>
      <c r="AK238" s="2"/>
      <c r="AL238" s="26"/>
    </row>
    <row r="239" spans="1:38" x14ac:dyDescent="0.3">
      <c r="A239" s="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24"/>
    </row>
    <row r="240" spans="1:38" x14ac:dyDescent="0.3">
      <c r="A240" s="25" t="s">
        <v>436</v>
      </c>
      <c r="B240" s="1" t="s">
        <v>168</v>
      </c>
      <c r="C240" s="56">
        <v>17</v>
      </c>
      <c r="D240" s="1"/>
      <c r="E240" s="1">
        <v>34100</v>
      </c>
      <c r="F240" s="1"/>
      <c r="G240" s="1"/>
      <c r="H240" s="1"/>
      <c r="I240" s="1">
        <v>34000</v>
      </c>
      <c r="J240" s="1">
        <v>33800</v>
      </c>
      <c r="K240" s="1">
        <v>34400</v>
      </c>
      <c r="L240" s="1">
        <v>31900</v>
      </c>
      <c r="M240" s="1">
        <v>34200</v>
      </c>
      <c r="N240" s="1" t="s">
        <v>169</v>
      </c>
      <c r="O240" s="1">
        <v>32600</v>
      </c>
      <c r="P240" s="1">
        <v>32500</v>
      </c>
      <c r="Q240" s="1">
        <v>25600</v>
      </c>
      <c r="R240" s="2">
        <v>23200</v>
      </c>
      <c r="S240" s="2">
        <v>22800</v>
      </c>
      <c r="T240" s="2">
        <v>23100</v>
      </c>
      <c r="U240" s="2">
        <v>25100</v>
      </c>
      <c r="V240" s="2">
        <v>25700</v>
      </c>
      <c r="W240" s="2">
        <v>27900</v>
      </c>
      <c r="X240" s="2">
        <v>27200</v>
      </c>
      <c r="Y240" s="2">
        <v>28300</v>
      </c>
      <c r="Z240" s="2">
        <v>23200</v>
      </c>
      <c r="AA240" s="2">
        <v>23900</v>
      </c>
      <c r="AB240" s="2">
        <v>21200</v>
      </c>
      <c r="AC240" s="2">
        <v>20700</v>
      </c>
      <c r="AD240" s="2">
        <v>20000</v>
      </c>
      <c r="AE240" s="2">
        <v>17900</v>
      </c>
      <c r="AF240" s="2">
        <v>18400</v>
      </c>
      <c r="AG240" s="2">
        <v>20600</v>
      </c>
      <c r="AH240" s="2">
        <v>21500</v>
      </c>
      <c r="AI240" s="2">
        <v>22000</v>
      </c>
      <c r="AJ240" s="2">
        <v>22200</v>
      </c>
      <c r="AK240" s="2"/>
      <c r="AL240" s="26"/>
    </row>
    <row r="241" spans="1:42" x14ac:dyDescent="0.3">
      <c r="A241" s="23" t="s">
        <v>436</v>
      </c>
      <c r="B241" s="3" t="s">
        <v>170</v>
      </c>
      <c r="C241" s="3">
        <v>291</v>
      </c>
      <c r="D241" s="3">
        <v>25700</v>
      </c>
      <c r="E241" s="3">
        <v>29300</v>
      </c>
      <c r="F241" s="3">
        <v>30500</v>
      </c>
      <c r="G241" s="3">
        <v>32500</v>
      </c>
      <c r="H241" s="3">
        <v>34800</v>
      </c>
      <c r="I241" s="3">
        <v>36500</v>
      </c>
      <c r="J241" s="3">
        <v>35500</v>
      </c>
      <c r="K241" s="3">
        <v>36000</v>
      </c>
      <c r="L241" s="3">
        <v>36000</v>
      </c>
      <c r="M241" s="3">
        <v>34000</v>
      </c>
      <c r="N241" s="3">
        <v>31500</v>
      </c>
      <c r="O241" s="3">
        <v>29700</v>
      </c>
      <c r="P241" s="3">
        <v>31900</v>
      </c>
      <c r="Q241" s="3">
        <v>24500</v>
      </c>
      <c r="R241" s="4">
        <v>22100</v>
      </c>
      <c r="S241" s="4">
        <v>21600</v>
      </c>
      <c r="T241" s="4">
        <v>23000</v>
      </c>
      <c r="U241" s="4">
        <v>23700</v>
      </c>
      <c r="V241" s="4">
        <v>25700</v>
      </c>
      <c r="W241" s="4">
        <v>25800</v>
      </c>
      <c r="X241" s="4">
        <v>25600</v>
      </c>
      <c r="Y241" s="4">
        <v>26100</v>
      </c>
      <c r="Z241" s="4">
        <v>23300</v>
      </c>
      <c r="AA241" s="4">
        <v>21000</v>
      </c>
      <c r="AB241" s="4">
        <v>21300</v>
      </c>
      <c r="AC241" s="4"/>
      <c r="AD241" s="4"/>
      <c r="AE241" s="4" t="s">
        <v>10</v>
      </c>
      <c r="AF241" s="4" t="s">
        <v>10</v>
      </c>
      <c r="AG241" s="4"/>
      <c r="AH241" s="4"/>
      <c r="AI241" s="4"/>
      <c r="AJ241" s="4"/>
      <c r="AK241" s="4">
        <v>17</v>
      </c>
      <c r="AL241" s="24"/>
    </row>
    <row r="242" spans="1:42" s="11" customFormat="1" x14ac:dyDescent="0.3">
      <c r="A242" s="25" t="s">
        <v>436</v>
      </c>
      <c r="B242" s="1" t="s">
        <v>171</v>
      </c>
      <c r="C242" s="1">
        <v>292</v>
      </c>
      <c r="D242" s="1"/>
      <c r="E242" s="1"/>
      <c r="F242" s="1"/>
      <c r="G242" s="1"/>
      <c r="H242" s="1"/>
      <c r="I242" s="1">
        <v>33000</v>
      </c>
      <c r="J242" s="1">
        <v>37800</v>
      </c>
      <c r="K242" s="1">
        <v>34000</v>
      </c>
      <c r="L242" s="1">
        <v>34900</v>
      </c>
      <c r="M242" s="1">
        <v>30100</v>
      </c>
      <c r="N242" s="1">
        <v>32100</v>
      </c>
      <c r="O242" s="1">
        <v>31700</v>
      </c>
      <c r="P242" s="1">
        <v>29600</v>
      </c>
      <c r="Q242" s="1">
        <v>24200</v>
      </c>
      <c r="R242" s="2">
        <v>22100</v>
      </c>
      <c r="S242" s="2">
        <v>21000</v>
      </c>
      <c r="T242" s="2">
        <v>23200</v>
      </c>
      <c r="U242" s="2">
        <v>24900</v>
      </c>
      <c r="V242" s="2">
        <v>28600</v>
      </c>
      <c r="W242" s="2">
        <v>26600</v>
      </c>
      <c r="X242" s="2">
        <v>25400</v>
      </c>
      <c r="Y242" s="2">
        <v>26500</v>
      </c>
      <c r="Z242" s="2">
        <v>27000</v>
      </c>
      <c r="AA242" s="2">
        <v>20600</v>
      </c>
      <c r="AB242" s="2">
        <v>22500</v>
      </c>
      <c r="AC242" s="2">
        <v>23200</v>
      </c>
      <c r="AD242" s="2">
        <v>22500</v>
      </c>
      <c r="AE242" s="2" t="s">
        <v>10</v>
      </c>
      <c r="AF242" s="2">
        <v>20900</v>
      </c>
      <c r="AG242" s="2">
        <v>20900</v>
      </c>
      <c r="AH242" s="2">
        <v>20900</v>
      </c>
      <c r="AI242" s="2">
        <v>23800</v>
      </c>
      <c r="AJ242" s="2">
        <v>21300</v>
      </c>
      <c r="AK242" s="2">
        <v>17</v>
      </c>
      <c r="AL242" s="26"/>
      <c r="AM242"/>
      <c r="AN242"/>
      <c r="AO242"/>
      <c r="AP242" s="8"/>
    </row>
    <row r="243" spans="1:42" x14ac:dyDescent="0.3">
      <c r="A243" s="23" t="s">
        <v>436</v>
      </c>
      <c r="B243" s="3" t="s">
        <v>172</v>
      </c>
      <c r="C243" s="3">
        <v>293</v>
      </c>
      <c r="D243" s="3">
        <v>14700</v>
      </c>
      <c r="E243" s="3">
        <v>20800</v>
      </c>
      <c r="F243" s="3">
        <v>21000</v>
      </c>
      <c r="G243" s="3">
        <v>25500</v>
      </c>
      <c r="H243" s="3">
        <v>26200</v>
      </c>
      <c r="I243" s="3">
        <v>28600</v>
      </c>
      <c r="J243" s="3">
        <v>26600</v>
      </c>
      <c r="K243" s="3">
        <v>33800</v>
      </c>
      <c r="L243" s="3">
        <v>26000</v>
      </c>
      <c r="M243" s="3">
        <v>24100</v>
      </c>
      <c r="N243" s="3">
        <v>23800</v>
      </c>
      <c r="O243" s="3">
        <v>24400</v>
      </c>
      <c r="P243" s="3">
        <v>22600</v>
      </c>
      <c r="Q243" s="3">
        <v>21200</v>
      </c>
      <c r="R243" s="4">
        <v>18300</v>
      </c>
      <c r="S243" s="4">
        <v>17900</v>
      </c>
      <c r="T243" s="4">
        <v>19700</v>
      </c>
      <c r="U243" s="4">
        <v>19600</v>
      </c>
      <c r="V243" s="4">
        <v>22900</v>
      </c>
      <c r="W243" s="4">
        <v>22000</v>
      </c>
      <c r="X243" s="4">
        <v>21600</v>
      </c>
      <c r="Y243" s="4">
        <v>22900</v>
      </c>
      <c r="Z243" s="4">
        <v>20900</v>
      </c>
      <c r="AA243" s="4">
        <v>17900</v>
      </c>
      <c r="AB243" s="4">
        <v>18800</v>
      </c>
      <c r="AC243" s="4"/>
      <c r="AD243" s="4"/>
      <c r="AE243" s="4" t="s">
        <v>10</v>
      </c>
      <c r="AF243" s="4" t="s">
        <v>10</v>
      </c>
      <c r="AG243" s="4"/>
      <c r="AH243" s="4"/>
      <c r="AI243" s="4"/>
      <c r="AJ243" s="4"/>
      <c r="AK243" s="4">
        <v>17</v>
      </c>
      <c r="AL243" s="24"/>
    </row>
    <row r="244" spans="1:42" x14ac:dyDescent="0.3">
      <c r="A244" s="2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 t="s">
        <v>10</v>
      </c>
      <c r="AF244" s="2" t="s">
        <v>10</v>
      </c>
      <c r="AG244" s="2"/>
      <c r="AH244" s="2"/>
      <c r="AI244" s="2"/>
      <c r="AJ244" s="2"/>
      <c r="AK244" s="2"/>
      <c r="AL244" s="26"/>
    </row>
    <row r="245" spans="1:42" x14ac:dyDescent="0.3">
      <c r="A245" s="23" t="s">
        <v>173</v>
      </c>
      <c r="B245" s="3" t="s">
        <v>17</v>
      </c>
      <c r="C245" s="3">
        <v>294</v>
      </c>
      <c r="D245" s="3"/>
      <c r="E245" s="3"/>
      <c r="F245" s="3"/>
      <c r="G245" s="3"/>
      <c r="H245" s="3"/>
      <c r="I245" s="3">
        <v>10800</v>
      </c>
      <c r="J245" s="3">
        <v>11600</v>
      </c>
      <c r="K245" s="3">
        <v>13100</v>
      </c>
      <c r="L245" s="3">
        <v>10800</v>
      </c>
      <c r="M245" s="3">
        <v>11300</v>
      </c>
      <c r="N245" s="3">
        <v>10100</v>
      </c>
      <c r="O245" s="3">
        <v>8900</v>
      </c>
      <c r="P245" s="3">
        <v>8700</v>
      </c>
      <c r="Q245" s="3">
        <v>7500</v>
      </c>
      <c r="R245" s="4">
        <v>7600</v>
      </c>
      <c r="S245" s="4">
        <v>8000</v>
      </c>
      <c r="T245" s="4">
        <v>8000</v>
      </c>
      <c r="U245" s="4">
        <v>6700</v>
      </c>
      <c r="V245" s="4">
        <v>7600</v>
      </c>
      <c r="W245" s="4">
        <v>8000</v>
      </c>
      <c r="X245" s="4"/>
      <c r="Y245" s="4">
        <v>7200</v>
      </c>
      <c r="Z245" s="4">
        <v>7500</v>
      </c>
      <c r="AA245" s="4">
        <v>5900</v>
      </c>
      <c r="AB245" s="4">
        <v>5000</v>
      </c>
      <c r="AC245" s="4"/>
      <c r="AD245" s="4"/>
      <c r="AE245" s="4" t="s">
        <v>10</v>
      </c>
      <c r="AF245" s="4" t="s">
        <v>10</v>
      </c>
      <c r="AG245" s="4"/>
      <c r="AH245" s="4"/>
      <c r="AI245" s="4"/>
      <c r="AJ245" s="4"/>
      <c r="AK245" s="4">
        <v>28</v>
      </c>
      <c r="AL245" s="24"/>
    </row>
    <row r="246" spans="1:42" x14ac:dyDescent="0.3">
      <c r="A246" s="25" t="s">
        <v>173</v>
      </c>
      <c r="B246" s="1" t="s">
        <v>138</v>
      </c>
      <c r="C246" s="1">
        <v>624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>
        <v>9400</v>
      </c>
      <c r="T246" s="2">
        <v>9500</v>
      </c>
      <c r="U246" s="2">
        <v>8200</v>
      </c>
      <c r="V246" s="2">
        <v>8400</v>
      </c>
      <c r="W246" s="2">
        <v>9900</v>
      </c>
      <c r="X246" s="2">
        <v>9300</v>
      </c>
      <c r="Y246" s="2">
        <v>8000</v>
      </c>
      <c r="Z246" s="2"/>
      <c r="AA246" s="2">
        <v>6600</v>
      </c>
      <c r="AB246" s="2">
        <v>5700</v>
      </c>
      <c r="AC246" s="2"/>
      <c r="AD246" s="2"/>
      <c r="AE246" s="2" t="s">
        <v>10</v>
      </c>
      <c r="AF246" s="2" t="s">
        <v>10</v>
      </c>
      <c r="AG246" s="2"/>
      <c r="AH246" s="2"/>
      <c r="AI246" s="2"/>
      <c r="AJ246" s="2"/>
      <c r="AK246" s="2">
        <v>28</v>
      </c>
      <c r="AL246" s="26"/>
    </row>
    <row r="247" spans="1:42" x14ac:dyDescent="0.3">
      <c r="A247" s="23" t="s">
        <v>173</v>
      </c>
      <c r="B247" s="3" t="s">
        <v>154</v>
      </c>
      <c r="C247" s="3">
        <v>297</v>
      </c>
      <c r="D247" s="3"/>
      <c r="E247" s="3"/>
      <c r="F247" s="3"/>
      <c r="G247" s="3"/>
      <c r="H247" s="3"/>
      <c r="I247" s="3">
        <v>15000</v>
      </c>
      <c r="J247" s="3">
        <v>15400</v>
      </c>
      <c r="K247" s="3">
        <v>14100</v>
      </c>
      <c r="L247" s="3">
        <v>17500</v>
      </c>
      <c r="M247" s="3">
        <v>12700</v>
      </c>
      <c r="N247" s="3">
        <v>12000</v>
      </c>
      <c r="O247" s="3">
        <v>12000</v>
      </c>
      <c r="P247" s="3">
        <v>14100</v>
      </c>
      <c r="Q247" s="3">
        <v>12000</v>
      </c>
      <c r="R247" s="4">
        <v>12100</v>
      </c>
      <c r="S247" s="4">
        <v>11100</v>
      </c>
      <c r="T247" s="4">
        <v>12400</v>
      </c>
      <c r="U247" s="4" t="s">
        <v>23</v>
      </c>
      <c r="V247" s="4">
        <v>11500</v>
      </c>
      <c r="W247" s="4"/>
      <c r="X247" s="4"/>
      <c r="Y247" s="4">
        <v>10000</v>
      </c>
      <c r="Z247" s="4">
        <v>13700</v>
      </c>
      <c r="AA247" s="4" t="s">
        <v>9</v>
      </c>
      <c r="AB247" s="4">
        <v>10000</v>
      </c>
      <c r="AC247" s="4"/>
      <c r="AD247" s="4"/>
      <c r="AE247" s="4" t="s">
        <v>10</v>
      </c>
      <c r="AF247" s="4" t="s">
        <v>10</v>
      </c>
      <c r="AG247" s="4"/>
      <c r="AH247" s="4"/>
      <c r="AI247" s="4"/>
      <c r="AJ247" s="4"/>
      <c r="AK247" s="4">
        <v>28</v>
      </c>
      <c r="AL247" s="24"/>
    </row>
    <row r="248" spans="1:42" x14ac:dyDescent="0.3">
      <c r="A248" s="2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 t="s">
        <v>10</v>
      </c>
      <c r="AF248" s="2" t="s">
        <v>10</v>
      </c>
      <c r="AG248" s="2"/>
      <c r="AH248" s="2"/>
      <c r="AI248" s="2"/>
      <c r="AJ248" s="2"/>
      <c r="AK248" s="2"/>
      <c r="AL248" s="26"/>
    </row>
    <row r="249" spans="1:42" x14ac:dyDescent="0.3">
      <c r="A249" s="23" t="s">
        <v>174</v>
      </c>
      <c r="B249" s="3" t="s">
        <v>175</v>
      </c>
      <c r="C249" s="3">
        <v>298</v>
      </c>
      <c r="D249" s="3">
        <v>6000</v>
      </c>
      <c r="E249" s="3">
        <v>7400</v>
      </c>
      <c r="F249" s="3">
        <v>6800</v>
      </c>
      <c r="G249" s="3">
        <v>7200</v>
      </c>
      <c r="H249" s="3">
        <v>8700</v>
      </c>
      <c r="I249" s="3">
        <v>8200</v>
      </c>
      <c r="J249" s="3">
        <v>7700</v>
      </c>
      <c r="K249" s="3">
        <v>7300</v>
      </c>
      <c r="L249" s="3">
        <v>4700</v>
      </c>
      <c r="M249" s="3">
        <v>6600</v>
      </c>
      <c r="N249" s="3">
        <v>7900</v>
      </c>
      <c r="O249" s="3">
        <v>7700</v>
      </c>
      <c r="P249" s="3">
        <v>7000</v>
      </c>
      <c r="Q249" s="3">
        <v>7400</v>
      </c>
      <c r="R249" s="4">
        <v>8200</v>
      </c>
      <c r="S249" s="4">
        <v>7000</v>
      </c>
      <c r="T249" s="4">
        <v>7500</v>
      </c>
      <c r="U249" s="4">
        <v>7400</v>
      </c>
      <c r="V249" s="4">
        <v>7200</v>
      </c>
      <c r="W249" s="4">
        <v>7600</v>
      </c>
      <c r="X249" s="4">
        <v>6000</v>
      </c>
      <c r="Y249" s="4">
        <v>7500</v>
      </c>
      <c r="Z249" s="4">
        <v>6500</v>
      </c>
      <c r="AA249" s="4">
        <v>6100</v>
      </c>
      <c r="AB249" s="4">
        <v>6100</v>
      </c>
      <c r="AC249" s="4"/>
      <c r="AD249" s="4">
        <v>5700</v>
      </c>
      <c r="AE249" s="4" t="s">
        <v>10</v>
      </c>
      <c r="AF249" s="4">
        <v>6000</v>
      </c>
      <c r="AG249" s="4"/>
      <c r="AH249" s="4">
        <v>6500</v>
      </c>
      <c r="AI249" s="4"/>
      <c r="AJ249" s="4">
        <v>6800</v>
      </c>
      <c r="AK249" s="4">
        <v>64</v>
      </c>
      <c r="AL249" s="24"/>
    </row>
    <row r="250" spans="1:42" x14ac:dyDescent="0.3">
      <c r="A250" s="25"/>
      <c r="B250" s="1"/>
      <c r="C250" s="1"/>
      <c r="D250" s="1"/>
      <c r="E250" s="1"/>
      <c r="F250" s="1"/>
      <c r="G250" s="1"/>
      <c r="H250" s="1"/>
      <c r="I250" s="1" t="s">
        <v>10</v>
      </c>
      <c r="J250" s="1" t="s">
        <v>10</v>
      </c>
      <c r="K250" s="1" t="s">
        <v>10</v>
      </c>
      <c r="L250" s="1"/>
      <c r="M250" s="1"/>
      <c r="N250" s="1"/>
      <c r="O250" s="1"/>
      <c r="P250" s="1"/>
      <c r="Q250" s="1"/>
      <c r="R250" s="2"/>
      <c r="S250" s="2" t="s">
        <v>8</v>
      </c>
      <c r="T250" s="2" t="s">
        <v>10</v>
      </c>
      <c r="U250" s="2" t="s">
        <v>8</v>
      </c>
      <c r="V250" s="2" t="s">
        <v>10</v>
      </c>
      <c r="W250" s="2"/>
      <c r="X250" s="2"/>
      <c r="Y250" s="2"/>
      <c r="Z250" s="2"/>
      <c r="AA250" s="2"/>
      <c r="AB250" s="2"/>
      <c r="AC250" s="2"/>
      <c r="AD250" s="2"/>
      <c r="AE250" s="2" t="s">
        <v>10</v>
      </c>
      <c r="AF250" s="2" t="s">
        <v>10</v>
      </c>
      <c r="AG250" s="2"/>
      <c r="AH250" s="2"/>
      <c r="AI250" s="2"/>
      <c r="AJ250" s="2"/>
      <c r="AK250" s="2"/>
      <c r="AL250" s="26"/>
    </row>
    <row r="251" spans="1:42" x14ac:dyDescent="0.3">
      <c r="A251" s="23" t="s">
        <v>176</v>
      </c>
      <c r="B251" s="3" t="s">
        <v>30</v>
      </c>
      <c r="C251" s="3">
        <v>500</v>
      </c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>
        <v>100</v>
      </c>
      <c r="Q251" s="3">
        <v>200</v>
      </c>
      <c r="R251" s="4">
        <v>200</v>
      </c>
      <c r="S251" s="4">
        <v>100</v>
      </c>
      <c r="T251" s="4" t="s">
        <v>177</v>
      </c>
      <c r="U251" s="4">
        <v>200</v>
      </c>
      <c r="V251" s="4">
        <v>200</v>
      </c>
      <c r="W251" s="4">
        <v>200</v>
      </c>
      <c r="X251" s="4">
        <v>200</v>
      </c>
      <c r="Y251" s="4">
        <v>200</v>
      </c>
      <c r="Z251" s="4">
        <v>200</v>
      </c>
      <c r="AA251" s="4">
        <v>200</v>
      </c>
      <c r="AB251" s="4"/>
      <c r="AC251" s="4"/>
      <c r="AD251" s="4"/>
      <c r="AE251" s="4" t="s">
        <v>10</v>
      </c>
      <c r="AF251" s="4" t="s">
        <v>10</v>
      </c>
      <c r="AG251" s="4"/>
      <c r="AH251" s="4"/>
      <c r="AI251" s="4"/>
      <c r="AJ251" s="4"/>
      <c r="AK251" s="4">
        <v>49</v>
      </c>
      <c r="AL251" s="24"/>
    </row>
    <row r="252" spans="1:42" x14ac:dyDescent="0.3">
      <c r="A252" s="2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 t="s">
        <v>8</v>
      </c>
      <c r="T252" s="2" t="s">
        <v>10</v>
      </c>
      <c r="U252" s="2" t="s">
        <v>8</v>
      </c>
      <c r="V252" s="2" t="s">
        <v>10</v>
      </c>
      <c r="W252" s="2"/>
      <c r="X252" s="2"/>
      <c r="Y252" s="2"/>
      <c r="Z252" s="2"/>
      <c r="AA252" s="2"/>
      <c r="AB252" s="2"/>
      <c r="AC252" s="2"/>
      <c r="AD252" s="2"/>
      <c r="AE252" s="2" t="s">
        <v>10</v>
      </c>
      <c r="AF252" s="2" t="s">
        <v>10</v>
      </c>
      <c r="AG252" s="2"/>
      <c r="AH252" s="2"/>
      <c r="AI252" s="2"/>
      <c r="AJ252" s="2"/>
      <c r="AK252" s="2"/>
      <c r="AL252" s="26"/>
    </row>
    <row r="253" spans="1:42" x14ac:dyDescent="0.3">
      <c r="A253" s="23" t="s">
        <v>178</v>
      </c>
      <c r="B253" s="3" t="s">
        <v>179</v>
      </c>
      <c r="C253" s="3">
        <v>299</v>
      </c>
      <c r="D253" s="3"/>
      <c r="E253" s="3"/>
      <c r="F253" s="3"/>
      <c r="G253" s="3"/>
      <c r="H253" s="3"/>
      <c r="I253" s="3">
        <v>12000</v>
      </c>
      <c r="J253" s="3">
        <v>13300</v>
      </c>
      <c r="K253" s="3">
        <v>14200</v>
      </c>
      <c r="L253" s="3">
        <v>13500</v>
      </c>
      <c r="M253" s="3">
        <v>13600</v>
      </c>
      <c r="N253" s="3">
        <v>14500</v>
      </c>
      <c r="O253" s="3">
        <v>13200</v>
      </c>
      <c r="P253" s="3">
        <v>13600</v>
      </c>
      <c r="Q253" s="3">
        <v>12900</v>
      </c>
      <c r="R253" s="4">
        <v>11700</v>
      </c>
      <c r="S253" s="4">
        <v>13700</v>
      </c>
      <c r="T253" s="4">
        <v>12000</v>
      </c>
      <c r="U253" s="4">
        <v>12800</v>
      </c>
      <c r="V253" s="4">
        <v>12800</v>
      </c>
      <c r="W253" s="4">
        <v>13100</v>
      </c>
      <c r="X253" s="4">
        <v>13100</v>
      </c>
      <c r="Y253" s="4">
        <v>14400</v>
      </c>
      <c r="Z253" s="4">
        <v>13100</v>
      </c>
      <c r="AA253" s="4">
        <v>9300</v>
      </c>
      <c r="AB253" s="4">
        <v>10000</v>
      </c>
      <c r="AC253" s="4">
        <v>14600</v>
      </c>
      <c r="AD253" s="4"/>
      <c r="AE253" s="4" t="s">
        <v>10</v>
      </c>
      <c r="AF253" s="4" t="s">
        <v>10</v>
      </c>
      <c r="AG253" s="4"/>
      <c r="AH253" s="4"/>
      <c r="AI253" s="4"/>
      <c r="AJ253" s="4"/>
      <c r="AK253" s="4">
        <v>44</v>
      </c>
      <c r="AL253" s="24"/>
    </row>
    <row r="254" spans="1:42" x14ac:dyDescent="0.3">
      <c r="A254" s="25" t="s">
        <v>178</v>
      </c>
      <c r="B254" s="1" t="s">
        <v>180</v>
      </c>
      <c r="C254" s="1">
        <v>300</v>
      </c>
      <c r="D254" s="1"/>
      <c r="E254" s="1"/>
      <c r="F254" s="1"/>
      <c r="G254" s="1">
        <v>10200</v>
      </c>
      <c r="H254" s="1">
        <v>11100</v>
      </c>
      <c r="I254" s="1">
        <v>8300</v>
      </c>
      <c r="J254" s="1">
        <v>8800</v>
      </c>
      <c r="K254" s="1">
        <v>8600</v>
      </c>
      <c r="L254" s="1">
        <v>8700</v>
      </c>
      <c r="M254" s="1">
        <v>8800</v>
      </c>
      <c r="N254" s="1">
        <v>9600</v>
      </c>
      <c r="O254" s="1">
        <v>9000</v>
      </c>
      <c r="P254" s="1">
        <v>9400</v>
      </c>
      <c r="Q254" s="1">
        <v>10300</v>
      </c>
      <c r="R254" s="2">
        <v>9300</v>
      </c>
      <c r="S254" s="2">
        <v>10300</v>
      </c>
      <c r="T254" s="2">
        <v>10200</v>
      </c>
      <c r="U254" s="2">
        <v>9500</v>
      </c>
      <c r="V254" s="2">
        <v>10100</v>
      </c>
      <c r="W254" s="2">
        <v>10600</v>
      </c>
      <c r="X254" s="2">
        <v>10500</v>
      </c>
      <c r="Y254" s="2">
        <v>11600</v>
      </c>
      <c r="Z254" s="2">
        <v>10900</v>
      </c>
      <c r="AA254" s="2">
        <v>7200</v>
      </c>
      <c r="AB254" s="2">
        <v>8400</v>
      </c>
      <c r="AC254" s="2">
        <v>12000</v>
      </c>
      <c r="AD254" s="2"/>
      <c r="AE254" s="2" t="s">
        <v>10</v>
      </c>
      <c r="AF254" s="2" t="s">
        <v>10</v>
      </c>
      <c r="AG254" s="2"/>
      <c r="AH254" s="2"/>
      <c r="AI254" s="2"/>
      <c r="AJ254" s="2"/>
      <c r="AK254" s="2">
        <v>44</v>
      </c>
      <c r="AL254" s="26"/>
    </row>
    <row r="255" spans="1:42" x14ac:dyDescent="0.3">
      <c r="A255" s="23" t="s">
        <v>178</v>
      </c>
      <c r="B255" s="3" t="s">
        <v>181</v>
      </c>
      <c r="C255" s="3">
        <v>225</v>
      </c>
      <c r="D255" s="3">
        <v>7000</v>
      </c>
      <c r="E255" s="3">
        <v>5800</v>
      </c>
      <c r="F255" s="3">
        <v>5300</v>
      </c>
      <c r="G255" s="3">
        <v>5600</v>
      </c>
      <c r="H255" s="3">
        <v>5400</v>
      </c>
      <c r="I255" s="3">
        <v>6200</v>
      </c>
      <c r="J255" s="3">
        <v>5800</v>
      </c>
      <c r="K255" s="3">
        <v>5900</v>
      </c>
      <c r="L255" s="3">
        <v>6100</v>
      </c>
      <c r="M255" s="3">
        <v>6500</v>
      </c>
      <c r="N255" s="3">
        <v>6900</v>
      </c>
      <c r="O255" s="3">
        <v>6500</v>
      </c>
      <c r="P255" s="3">
        <v>6800</v>
      </c>
      <c r="Q255" s="3">
        <v>7700</v>
      </c>
      <c r="R255" s="4">
        <v>7100</v>
      </c>
      <c r="S255" s="4">
        <v>8100</v>
      </c>
      <c r="T255" s="4">
        <v>7400</v>
      </c>
      <c r="U255" s="4">
        <v>7500</v>
      </c>
      <c r="V255" s="4">
        <v>7700</v>
      </c>
      <c r="W255" s="4">
        <v>7900</v>
      </c>
      <c r="X255" s="4">
        <v>8000</v>
      </c>
      <c r="Y255" s="4">
        <v>7500</v>
      </c>
      <c r="Z255" s="4">
        <v>7900</v>
      </c>
      <c r="AA255" s="4">
        <v>5900</v>
      </c>
      <c r="AB255" s="4">
        <v>6300</v>
      </c>
      <c r="AC255" s="4">
        <v>8600</v>
      </c>
      <c r="AD255" s="4"/>
      <c r="AE255" s="4" t="s">
        <v>10</v>
      </c>
      <c r="AF255" s="4" t="s">
        <v>10</v>
      </c>
      <c r="AG255" s="4"/>
      <c r="AH255" s="4"/>
      <c r="AI255" s="4"/>
      <c r="AJ255" s="4"/>
      <c r="AK255" s="4">
        <v>44</v>
      </c>
      <c r="AL255" s="24"/>
    </row>
    <row r="256" spans="1:42" x14ac:dyDescent="0.3">
      <c r="A256" s="2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 t="s">
        <v>8</v>
      </c>
      <c r="T256" s="2" t="s">
        <v>10</v>
      </c>
      <c r="U256" s="2" t="s">
        <v>8</v>
      </c>
      <c r="V256" s="2" t="s">
        <v>10</v>
      </c>
      <c r="W256" s="2"/>
      <c r="X256" s="2"/>
      <c r="Y256" s="2"/>
      <c r="Z256" s="2"/>
      <c r="AA256" s="2"/>
      <c r="AB256" s="2"/>
      <c r="AC256" s="2"/>
      <c r="AD256" s="2"/>
      <c r="AE256" s="2" t="s">
        <v>10</v>
      </c>
      <c r="AF256" s="2" t="s">
        <v>10</v>
      </c>
      <c r="AG256" s="2"/>
      <c r="AH256" s="2"/>
      <c r="AI256" s="2"/>
      <c r="AJ256" s="2"/>
      <c r="AK256" s="2"/>
      <c r="AL256" s="26"/>
    </row>
    <row r="257" spans="1:38" x14ac:dyDescent="0.3">
      <c r="A257" s="23" t="s">
        <v>182</v>
      </c>
      <c r="B257" s="3" t="s">
        <v>49</v>
      </c>
      <c r="C257" s="3">
        <v>617</v>
      </c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4"/>
      <c r="S257" s="4">
        <v>1800</v>
      </c>
      <c r="T257" s="4">
        <v>1700</v>
      </c>
      <c r="U257" s="4">
        <v>1700</v>
      </c>
      <c r="V257" s="4">
        <v>1700</v>
      </c>
      <c r="W257" s="4">
        <v>2000</v>
      </c>
      <c r="X257" s="4">
        <v>900</v>
      </c>
      <c r="Y257" s="4">
        <v>1900</v>
      </c>
      <c r="Z257" s="4">
        <v>2100</v>
      </c>
      <c r="AA257" s="4">
        <v>1700</v>
      </c>
      <c r="AB257" s="4">
        <v>1700</v>
      </c>
      <c r="AC257" s="4"/>
      <c r="AD257" s="4"/>
      <c r="AE257" s="4" t="s">
        <v>10</v>
      </c>
      <c r="AF257" s="4" t="s">
        <v>10</v>
      </c>
      <c r="AG257" s="4"/>
      <c r="AH257" s="4"/>
      <c r="AI257" s="4"/>
      <c r="AJ257" s="4"/>
      <c r="AK257" s="4">
        <v>29</v>
      </c>
      <c r="AL257" s="24"/>
    </row>
    <row r="258" spans="1:38" x14ac:dyDescent="0.3">
      <c r="A258" s="2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 t="s">
        <v>8</v>
      </c>
      <c r="T258" s="2" t="s">
        <v>10</v>
      </c>
      <c r="U258" s="2" t="s">
        <v>8</v>
      </c>
      <c r="V258" s="2" t="s">
        <v>10</v>
      </c>
      <c r="W258" s="2"/>
      <c r="X258" s="2"/>
      <c r="Y258" s="2"/>
      <c r="Z258" s="2"/>
      <c r="AA258" s="2"/>
      <c r="AB258" s="2"/>
      <c r="AC258" s="2"/>
      <c r="AD258" s="2"/>
      <c r="AE258" s="2" t="s">
        <v>10</v>
      </c>
      <c r="AF258" s="2" t="s">
        <v>10</v>
      </c>
      <c r="AG258" s="2"/>
      <c r="AH258" s="2"/>
      <c r="AI258" s="2"/>
      <c r="AJ258" s="2"/>
      <c r="AK258" s="2"/>
      <c r="AL258" s="26"/>
    </row>
    <row r="259" spans="1:38" x14ac:dyDescent="0.3">
      <c r="A259" s="23" t="s">
        <v>183</v>
      </c>
      <c r="B259" s="3" t="s">
        <v>184</v>
      </c>
      <c r="C259" s="57">
        <v>6</v>
      </c>
      <c r="D259" s="3"/>
      <c r="E259" s="3"/>
      <c r="F259" s="3"/>
      <c r="G259" s="3"/>
      <c r="H259" s="3"/>
      <c r="I259" s="3">
        <v>20100</v>
      </c>
      <c r="J259" s="3">
        <v>19300</v>
      </c>
      <c r="K259" s="3">
        <v>18000</v>
      </c>
      <c r="L259" s="3">
        <v>18000</v>
      </c>
      <c r="M259" s="3">
        <v>18600</v>
      </c>
      <c r="N259" s="3">
        <v>18600</v>
      </c>
      <c r="O259" s="3">
        <v>19600</v>
      </c>
      <c r="P259" s="3">
        <v>20900</v>
      </c>
      <c r="Q259" s="3">
        <v>21700</v>
      </c>
      <c r="R259" s="4">
        <v>22800</v>
      </c>
      <c r="S259" s="4">
        <v>20800</v>
      </c>
      <c r="T259" s="4">
        <v>22000</v>
      </c>
      <c r="U259" s="4">
        <v>23700</v>
      </c>
      <c r="V259" s="4">
        <v>24600</v>
      </c>
      <c r="W259" s="4">
        <v>22800</v>
      </c>
      <c r="X259" s="4">
        <v>26200</v>
      </c>
      <c r="Y259" s="4">
        <v>25000</v>
      </c>
      <c r="Z259" s="4">
        <v>24400</v>
      </c>
      <c r="AA259" s="4">
        <v>23700</v>
      </c>
      <c r="AB259" s="4">
        <v>24300</v>
      </c>
      <c r="AC259" s="4">
        <v>26000</v>
      </c>
      <c r="AD259" s="4">
        <v>23800</v>
      </c>
      <c r="AE259" s="4">
        <v>26200</v>
      </c>
      <c r="AF259" s="4">
        <v>24000</v>
      </c>
      <c r="AG259" s="4">
        <v>24800</v>
      </c>
      <c r="AH259" s="4">
        <v>26200</v>
      </c>
      <c r="AI259" s="4">
        <v>27000</v>
      </c>
      <c r="AJ259" s="4">
        <v>27100</v>
      </c>
      <c r="AK259" s="4"/>
      <c r="AL259" s="24"/>
    </row>
    <row r="260" spans="1:38" x14ac:dyDescent="0.3">
      <c r="A260" s="25" t="s">
        <v>183</v>
      </c>
      <c r="B260" s="1" t="s">
        <v>185</v>
      </c>
      <c r="C260" s="1">
        <v>451</v>
      </c>
      <c r="D260" s="1"/>
      <c r="E260" s="1"/>
      <c r="F260" s="1"/>
      <c r="G260" s="1"/>
      <c r="H260" s="1"/>
      <c r="I260" s="1" t="s">
        <v>10</v>
      </c>
      <c r="J260" s="1" t="s">
        <v>10</v>
      </c>
      <c r="K260" s="1" t="s">
        <v>10</v>
      </c>
      <c r="L260" s="1" t="s">
        <v>8</v>
      </c>
      <c r="M260" s="1">
        <v>4700</v>
      </c>
      <c r="N260" s="1">
        <v>5400</v>
      </c>
      <c r="O260" s="1">
        <v>5400</v>
      </c>
      <c r="P260" s="1">
        <v>6600</v>
      </c>
      <c r="Q260" s="1">
        <v>6300</v>
      </c>
      <c r="R260" s="2">
        <v>6200</v>
      </c>
      <c r="S260" s="2">
        <v>6100</v>
      </c>
      <c r="T260" s="2">
        <v>6200</v>
      </c>
      <c r="U260" s="2">
        <v>7400</v>
      </c>
      <c r="V260" s="2">
        <v>8200</v>
      </c>
      <c r="W260" s="2">
        <v>9700</v>
      </c>
      <c r="X260" s="2">
        <v>11000</v>
      </c>
      <c r="Y260" s="2">
        <v>11500</v>
      </c>
      <c r="Z260" s="2">
        <v>11000</v>
      </c>
      <c r="AA260" s="2">
        <v>9800</v>
      </c>
      <c r="AB260" s="2">
        <v>9400</v>
      </c>
      <c r="AC260" s="2">
        <v>9600</v>
      </c>
      <c r="AD260" s="2">
        <v>10000</v>
      </c>
      <c r="AE260" s="2">
        <v>10900</v>
      </c>
      <c r="AF260" s="2">
        <v>10100</v>
      </c>
      <c r="AG260" s="2">
        <v>10400</v>
      </c>
      <c r="AH260" s="2">
        <v>11600</v>
      </c>
      <c r="AI260" s="2">
        <v>11800</v>
      </c>
      <c r="AJ260" s="2">
        <v>11700</v>
      </c>
      <c r="AK260" s="2">
        <v>6</v>
      </c>
      <c r="AL260" s="26"/>
    </row>
    <row r="261" spans="1:38" x14ac:dyDescent="0.3">
      <c r="A261" s="23" t="s">
        <v>183</v>
      </c>
      <c r="B261" s="3" t="s">
        <v>414</v>
      </c>
      <c r="C261" s="3">
        <v>455</v>
      </c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4"/>
      <c r="S261" s="4"/>
      <c r="T261" s="4"/>
      <c r="U261" s="4"/>
      <c r="V261" s="4"/>
      <c r="W261" s="4"/>
      <c r="X261" s="4"/>
      <c r="Y261" s="4"/>
      <c r="Z261" s="4"/>
      <c r="AA261" s="4">
        <v>4900</v>
      </c>
      <c r="AB261" s="4">
        <v>4500</v>
      </c>
      <c r="AC261" s="4">
        <v>4900</v>
      </c>
      <c r="AD261" s="4"/>
      <c r="AE261" s="4" t="s">
        <v>10</v>
      </c>
      <c r="AF261" s="4" t="s">
        <v>10</v>
      </c>
      <c r="AG261" s="4"/>
      <c r="AH261" s="4"/>
      <c r="AI261" s="4"/>
      <c r="AJ261" s="4"/>
      <c r="AK261" s="4">
        <v>6</v>
      </c>
      <c r="AL261" s="24"/>
    </row>
    <row r="262" spans="1:38" x14ac:dyDescent="0.3">
      <c r="A262" s="25" t="s">
        <v>183</v>
      </c>
      <c r="B262" s="1" t="s">
        <v>186</v>
      </c>
      <c r="C262" s="1">
        <v>456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>
        <v>2100</v>
      </c>
      <c r="AA262" s="2">
        <v>1800</v>
      </c>
      <c r="AB262" s="2">
        <v>1400</v>
      </c>
      <c r="AC262" s="2">
        <v>1600</v>
      </c>
      <c r="AD262" s="2"/>
      <c r="AE262" s="2" t="s">
        <v>10</v>
      </c>
      <c r="AF262" s="2" t="s">
        <v>10</v>
      </c>
      <c r="AG262" s="2"/>
      <c r="AH262" s="2"/>
      <c r="AI262" s="2"/>
      <c r="AJ262" s="2"/>
      <c r="AK262" s="2">
        <v>6</v>
      </c>
      <c r="AL262" s="26"/>
    </row>
    <row r="263" spans="1:38" x14ac:dyDescent="0.3">
      <c r="A263" s="2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4"/>
      <c r="S263" s="4" t="s">
        <v>8</v>
      </c>
      <c r="T263" s="4" t="s">
        <v>10</v>
      </c>
      <c r="U263" s="4" t="s">
        <v>8</v>
      </c>
      <c r="V263" s="4" t="s">
        <v>10</v>
      </c>
      <c r="W263" s="4"/>
      <c r="X263" s="4"/>
      <c r="Y263" s="4"/>
      <c r="Z263" s="4"/>
      <c r="AA263" s="4"/>
      <c r="AB263" s="4"/>
      <c r="AC263" s="4"/>
      <c r="AD263" s="4"/>
      <c r="AE263" s="4" t="s">
        <v>10</v>
      </c>
      <c r="AF263" s="4" t="s">
        <v>10</v>
      </c>
      <c r="AG263" s="4"/>
      <c r="AH263" s="4"/>
      <c r="AI263" s="4"/>
      <c r="AJ263" s="4"/>
      <c r="AK263" s="4"/>
      <c r="AL263" s="24"/>
    </row>
    <row r="264" spans="1:38" x14ac:dyDescent="0.3">
      <c r="A264" s="25" t="s">
        <v>187</v>
      </c>
      <c r="B264" s="1" t="s">
        <v>95</v>
      </c>
      <c r="C264" s="1">
        <v>301</v>
      </c>
      <c r="D264" s="1"/>
      <c r="E264" s="1"/>
      <c r="F264" s="1"/>
      <c r="G264" s="1"/>
      <c r="H264" s="1"/>
      <c r="I264" s="1">
        <v>3500</v>
      </c>
      <c r="J264" s="1">
        <v>3800</v>
      </c>
      <c r="K264" s="1">
        <v>4300</v>
      </c>
      <c r="L264" s="1">
        <v>3900</v>
      </c>
      <c r="M264" s="1">
        <v>3800</v>
      </c>
      <c r="N264" s="1">
        <v>3900</v>
      </c>
      <c r="O264" s="1">
        <v>3400</v>
      </c>
      <c r="P264" s="1">
        <v>3500</v>
      </c>
      <c r="Q264" s="1">
        <v>3400</v>
      </c>
      <c r="R264" s="2">
        <v>3300</v>
      </c>
      <c r="S264" s="2">
        <v>4500</v>
      </c>
      <c r="T264" s="2">
        <v>5000</v>
      </c>
      <c r="U264" s="2">
        <v>4700</v>
      </c>
      <c r="V264" s="2">
        <v>4700</v>
      </c>
      <c r="W264" s="2">
        <v>6400</v>
      </c>
      <c r="X264" s="2">
        <v>6400</v>
      </c>
      <c r="Y264" s="2">
        <v>3600</v>
      </c>
      <c r="Z264" s="2">
        <v>5200</v>
      </c>
      <c r="AA264" s="2">
        <v>3800</v>
      </c>
      <c r="AB264" s="2">
        <v>3900</v>
      </c>
      <c r="AC264" s="2">
        <v>3200</v>
      </c>
      <c r="AD264" s="2"/>
      <c r="AE264" s="2" t="s">
        <v>10</v>
      </c>
      <c r="AF264" s="2" t="s">
        <v>10</v>
      </c>
      <c r="AG264" s="2"/>
      <c r="AH264" s="2"/>
      <c r="AI264" s="2"/>
      <c r="AJ264" s="2"/>
      <c r="AK264" s="2">
        <v>45</v>
      </c>
      <c r="AL264" s="26"/>
    </row>
    <row r="265" spans="1:38" x14ac:dyDescent="0.3">
      <c r="A265" s="2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 t="s">
        <v>10</v>
      </c>
      <c r="AF265" s="4" t="s">
        <v>10</v>
      </c>
      <c r="AG265" s="4"/>
      <c r="AH265" s="4"/>
      <c r="AI265" s="4"/>
      <c r="AJ265" s="4"/>
      <c r="AK265" s="4"/>
      <c r="AL265" s="24"/>
    </row>
    <row r="266" spans="1:38" x14ac:dyDescent="0.3">
      <c r="A266" s="25" t="s">
        <v>437</v>
      </c>
      <c r="B266" s="1" t="s">
        <v>188</v>
      </c>
      <c r="C266" s="1">
        <v>209</v>
      </c>
      <c r="D266" s="1"/>
      <c r="E266" s="1">
        <v>13300</v>
      </c>
      <c r="F266" s="1">
        <v>13400</v>
      </c>
      <c r="G266" s="1">
        <v>21100</v>
      </c>
      <c r="H266" s="1">
        <v>20100</v>
      </c>
      <c r="I266" s="1">
        <v>17800</v>
      </c>
      <c r="J266" s="1">
        <v>10500</v>
      </c>
      <c r="K266" s="1">
        <v>11200</v>
      </c>
      <c r="L266" s="1">
        <v>11200</v>
      </c>
      <c r="M266" s="1">
        <v>10600</v>
      </c>
      <c r="N266" s="1">
        <v>11600</v>
      </c>
      <c r="O266" s="1">
        <v>11100</v>
      </c>
      <c r="P266" s="1">
        <v>12200</v>
      </c>
      <c r="Q266" s="1">
        <v>12200</v>
      </c>
      <c r="R266" s="2">
        <v>13300</v>
      </c>
      <c r="S266" s="2">
        <v>12300</v>
      </c>
      <c r="T266" s="2">
        <v>14900</v>
      </c>
      <c r="U266" s="2">
        <v>14300</v>
      </c>
      <c r="V266" s="2">
        <v>17600</v>
      </c>
      <c r="W266" s="2">
        <v>21100</v>
      </c>
      <c r="X266" s="2">
        <v>28200</v>
      </c>
      <c r="Y266" s="2">
        <v>31800</v>
      </c>
      <c r="Z266" s="2">
        <v>31400</v>
      </c>
      <c r="AA266" s="2">
        <v>24100</v>
      </c>
      <c r="AB266" s="2">
        <v>25000</v>
      </c>
      <c r="AC266" s="2"/>
      <c r="AD266" s="2"/>
      <c r="AE266" s="2" t="s">
        <v>10</v>
      </c>
      <c r="AF266" s="2" t="s">
        <v>10</v>
      </c>
      <c r="AG266" s="2"/>
      <c r="AH266" s="2"/>
      <c r="AI266" s="2"/>
      <c r="AJ266" s="2"/>
      <c r="AK266" s="2">
        <v>21</v>
      </c>
      <c r="AL266" s="26"/>
    </row>
    <row r="267" spans="1:38" x14ac:dyDescent="0.3">
      <c r="A267" s="23" t="s">
        <v>437</v>
      </c>
      <c r="B267" s="3" t="s">
        <v>148</v>
      </c>
      <c r="C267" s="3">
        <v>210</v>
      </c>
      <c r="D267" s="3">
        <v>12000</v>
      </c>
      <c r="E267" s="3">
        <v>14300</v>
      </c>
      <c r="F267" s="3">
        <v>14400</v>
      </c>
      <c r="G267" s="3">
        <v>17800</v>
      </c>
      <c r="H267" s="3">
        <v>17800</v>
      </c>
      <c r="I267" s="3">
        <v>15500</v>
      </c>
      <c r="J267" s="3">
        <v>8600</v>
      </c>
      <c r="K267" s="3">
        <v>9500</v>
      </c>
      <c r="L267" s="3">
        <v>9000</v>
      </c>
      <c r="M267" s="3">
        <v>8500</v>
      </c>
      <c r="N267" s="3">
        <v>10000</v>
      </c>
      <c r="O267" s="3">
        <v>10200</v>
      </c>
      <c r="P267" s="3">
        <v>9800</v>
      </c>
      <c r="Q267" s="3">
        <v>9500</v>
      </c>
      <c r="R267" s="4">
        <v>11300</v>
      </c>
      <c r="S267" s="4">
        <v>10600</v>
      </c>
      <c r="T267" s="4">
        <v>11900</v>
      </c>
      <c r="U267" s="4">
        <v>13100</v>
      </c>
      <c r="V267" s="4">
        <v>13900</v>
      </c>
      <c r="W267" s="4">
        <v>21600</v>
      </c>
      <c r="X267" s="4">
        <v>22300</v>
      </c>
      <c r="Y267" s="4">
        <v>22900</v>
      </c>
      <c r="Z267" s="4">
        <v>23300</v>
      </c>
      <c r="AA267" s="4">
        <v>18900</v>
      </c>
      <c r="AB267" s="4">
        <v>20700</v>
      </c>
      <c r="AC267" s="4"/>
      <c r="AD267" s="4"/>
      <c r="AE267" s="4" t="s">
        <v>10</v>
      </c>
      <c r="AF267" s="4" t="s">
        <v>10</v>
      </c>
      <c r="AG267" s="4"/>
      <c r="AH267" s="4"/>
      <c r="AI267" s="4"/>
      <c r="AJ267" s="4"/>
      <c r="AK267" s="4">
        <v>21</v>
      </c>
      <c r="AL267" s="24"/>
    </row>
    <row r="268" spans="1:38" x14ac:dyDescent="0.3">
      <c r="A268" s="25" t="s">
        <v>437</v>
      </c>
      <c r="B268" s="1" t="s">
        <v>148</v>
      </c>
      <c r="C268" s="1">
        <v>90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>
        <v>25900</v>
      </c>
      <c r="AI268" s="2">
        <v>28800</v>
      </c>
      <c r="AJ268" s="2"/>
      <c r="AK268" s="2"/>
      <c r="AL268" s="26"/>
    </row>
    <row r="269" spans="1:38" x14ac:dyDescent="0.3">
      <c r="A269" s="23" t="s">
        <v>437</v>
      </c>
      <c r="B269" s="3" t="s">
        <v>189</v>
      </c>
      <c r="C269" s="3">
        <v>212</v>
      </c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4"/>
      <c r="S269" s="4" t="s">
        <v>8</v>
      </c>
      <c r="T269" s="4" t="s">
        <v>10</v>
      </c>
      <c r="U269" s="4" t="s">
        <v>8</v>
      </c>
      <c r="V269" s="4" t="s">
        <v>10</v>
      </c>
      <c r="W269" s="4">
        <v>14700</v>
      </c>
      <c r="X269" s="4">
        <v>19400</v>
      </c>
      <c r="Y269" s="4">
        <v>25100</v>
      </c>
      <c r="Z269" s="4">
        <v>20000</v>
      </c>
      <c r="AA269" s="4">
        <v>20100</v>
      </c>
      <c r="AB269" s="4">
        <v>21400</v>
      </c>
      <c r="AC269" s="4"/>
      <c r="AD269" s="4"/>
      <c r="AE269" s="4" t="s">
        <v>10</v>
      </c>
      <c r="AF269" s="4" t="s">
        <v>10</v>
      </c>
      <c r="AG269" s="4"/>
      <c r="AH269" s="4"/>
      <c r="AI269" s="4"/>
      <c r="AJ269" s="4"/>
      <c r="AK269" s="4">
        <v>21</v>
      </c>
      <c r="AL269" s="24"/>
    </row>
    <row r="270" spans="1:38" x14ac:dyDescent="0.3">
      <c r="A270" s="25" t="s">
        <v>437</v>
      </c>
      <c r="B270" s="1" t="s">
        <v>190</v>
      </c>
      <c r="C270" s="1">
        <v>222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>
        <v>9400</v>
      </c>
      <c r="X270" s="2">
        <v>11100</v>
      </c>
      <c r="Y270" s="2">
        <v>13700</v>
      </c>
      <c r="Z270" s="2">
        <v>12900</v>
      </c>
      <c r="AA270" s="2">
        <v>10700</v>
      </c>
      <c r="AB270" s="2">
        <v>11400</v>
      </c>
      <c r="AC270" s="2">
        <v>12000</v>
      </c>
      <c r="AD270" s="2"/>
      <c r="AE270" s="2" t="s">
        <v>10</v>
      </c>
      <c r="AF270" s="2" t="s">
        <v>10</v>
      </c>
      <c r="AG270" s="2"/>
      <c r="AH270" s="2"/>
      <c r="AI270" s="2"/>
      <c r="AJ270" s="2"/>
      <c r="AK270" s="2">
        <v>21</v>
      </c>
      <c r="AL270" s="26"/>
    </row>
    <row r="271" spans="1:38" x14ac:dyDescent="0.3">
      <c r="A271" s="23" t="s">
        <v>437</v>
      </c>
      <c r="B271" s="3" t="s">
        <v>191</v>
      </c>
      <c r="C271" s="57">
        <v>21</v>
      </c>
      <c r="D271" s="3"/>
      <c r="E271" s="3"/>
      <c r="F271" s="3"/>
      <c r="G271" s="3"/>
      <c r="H271" s="3"/>
      <c r="I271" s="3">
        <v>4900</v>
      </c>
      <c r="J271" s="3">
        <v>5100</v>
      </c>
      <c r="K271" s="3">
        <v>5000</v>
      </c>
      <c r="L271" s="3">
        <v>5300</v>
      </c>
      <c r="M271" s="3">
        <v>5700</v>
      </c>
      <c r="N271" s="3">
        <v>6600</v>
      </c>
      <c r="O271" s="3">
        <v>7200</v>
      </c>
      <c r="P271" s="3">
        <v>7800</v>
      </c>
      <c r="Q271" s="3">
        <v>8900</v>
      </c>
      <c r="R271" s="4">
        <v>8200</v>
      </c>
      <c r="S271" s="4">
        <v>8600</v>
      </c>
      <c r="T271" s="4">
        <v>9700</v>
      </c>
      <c r="U271" s="4">
        <v>11700</v>
      </c>
      <c r="V271" s="4">
        <v>13300</v>
      </c>
      <c r="W271" s="4">
        <v>15400</v>
      </c>
      <c r="X271" s="4">
        <v>18000</v>
      </c>
      <c r="Y271" s="4">
        <v>20700</v>
      </c>
      <c r="Z271" s="4">
        <v>21900</v>
      </c>
      <c r="AA271" s="4">
        <v>19900</v>
      </c>
      <c r="AB271" s="4">
        <v>18000</v>
      </c>
      <c r="AC271" s="4">
        <v>21300</v>
      </c>
      <c r="AD271" s="4">
        <v>21900</v>
      </c>
      <c r="AE271" s="4">
        <v>25200</v>
      </c>
      <c r="AF271" s="4">
        <v>23800</v>
      </c>
      <c r="AG271" s="4">
        <v>25100</v>
      </c>
      <c r="AH271" s="4">
        <v>26700</v>
      </c>
      <c r="AI271" s="4">
        <v>28000</v>
      </c>
      <c r="AJ271" s="4">
        <v>26100</v>
      </c>
      <c r="AK271" s="4"/>
      <c r="AL271" s="24"/>
    </row>
    <row r="272" spans="1:38" x14ac:dyDescent="0.3">
      <c r="A272" s="25" t="s">
        <v>437</v>
      </c>
      <c r="B272" s="1" t="s">
        <v>251</v>
      </c>
      <c r="C272" s="1">
        <v>199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>
        <v>12900</v>
      </c>
      <c r="AD272" s="2"/>
      <c r="AE272" s="2" t="s">
        <v>10</v>
      </c>
      <c r="AF272" s="2" t="s">
        <v>10</v>
      </c>
      <c r="AG272" s="2"/>
      <c r="AH272" s="2"/>
      <c r="AI272" s="2"/>
      <c r="AJ272" s="2"/>
      <c r="AK272" s="2">
        <v>21</v>
      </c>
      <c r="AL272" s="26"/>
    </row>
    <row r="273" spans="1:42" x14ac:dyDescent="0.3">
      <c r="A273" s="23" t="s">
        <v>437</v>
      </c>
      <c r="B273" s="3" t="s">
        <v>192</v>
      </c>
      <c r="C273" s="3">
        <v>213</v>
      </c>
      <c r="D273" s="3"/>
      <c r="E273" s="3"/>
      <c r="F273" s="3"/>
      <c r="G273" s="3"/>
      <c r="H273" s="3"/>
      <c r="I273" s="3">
        <v>4100</v>
      </c>
      <c r="J273" s="3">
        <v>3900</v>
      </c>
      <c r="K273" s="3">
        <v>4300</v>
      </c>
      <c r="L273" s="3">
        <v>4200</v>
      </c>
      <c r="M273" s="3">
        <v>5200</v>
      </c>
      <c r="N273" s="3">
        <v>5600</v>
      </c>
      <c r="O273" s="3">
        <v>5200</v>
      </c>
      <c r="P273" s="3">
        <v>5300</v>
      </c>
      <c r="Q273" s="3">
        <v>4900</v>
      </c>
      <c r="R273" s="4">
        <v>5600</v>
      </c>
      <c r="S273" s="4">
        <v>5600</v>
      </c>
      <c r="T273" s="4">
        <v>6400</v>
      </c>
      <c r="U273" s="4">
        <v>7900</v>
      </c>
      <c r="V273" s="4">
        <v>9000</v>
      </c>
      <c r="W273" s="4">
        <v>11600</v>
      </c>
      <c r="X273" s="4">
        <v>12700</v>
      </c>
      <c r="Y273" s="4">
        <v>14800</v>
      </c>
      <c r="Z273" s="4">
        <v>9800</v>
      </c>
      <c r="AA273" s="4">
        <v>10200</v>
      </c>
      <c r="AB273" s="4">
        <v>9300</v>
      </c>
      <c r="AC273" s="4">
        <v>9700</v>
      </c>
      <c r="AD273" s="4"/>
      <c r="AE273" s="4" t="s">
        <v>10</v>
      </c>
      <c r="AF273" s="4" t="s">
        <v>10</v>
      </c>
      <c r="AG273" s="4"/>
      <c r="AH273" s="4"/>
      <c r="AI273" s="4"/>
      <c r="AJ273" s="4"/>
      <c r="AK273" s="4">
        <v>21</v>
      </c>
      <c r="AL273" s="24"/>
    </row>
    <row r="274" spans="1:42" x14ac:dyDescent="0.3">
      <c r="A274" s="25"/>
      <c r="B274" s="1"/>
      <c r="C274" s="1"/>
      <c r="D274" s="1"/>
      <c r="E274" s="1"/>
      <c r="F274" s="1"/>
      <c r="G274" s="1"/>
      <c r="H274" s="1"/>
      <c r="I274" s="1" t="s">
        <v>10</v>
      </c>
      <c r="J274" s="1" t="s">
        <v>10</v>
      </c>
      <c r="K274" s="1" t="s">
        <v>10</v>
      </c>
      <c r="L274" s="1"/>
      <c r="M274" s="1"/>
      <c r="N274" s="1"/>
      <c r="O274" s="1"/>
      <c r="P274" s="1"/>
      <c r="Q274" s="1"/>
      <c r="R274" s="2"/>
      <c r="S274" s="2" t="s">
        <v>8</v>
      </c>
      <c r="T274" s="2" t="s">
        <v>10</v>
      </c>
      <c r="U274" s="2" t="s">
        <v>8</v>
      </c>
      <c r="V274" s="2" t="s">
        <v>10</v>
      </c>
      <c r="W274" s="2"/>
      <c r="X274" s="2"/>
      <c r="Y274" s="2"/>
      <c r="Z274" s="2"/>
      <c r="AA274" s="2"/>
      <c r="AB274" s="2"/>
      <c r="AC274" s="2"/>
      <c r="AD274" s="2"/>
      <c r="AE274" s="2" t="s">
        <v>10</v>
      </c>
      <c r="AF274" s="2" t="s">
        <v>10</v>
      </c>
      <c r="AG274" s="2"/>
      <c r="AH274" s="2"/>
      <c r="AI274" s="2"/>
      <c r="AJ274" s="2"/>
      <c r="AK274" s="2"/>
      <c r="AL274" s="26"/>
    </row>
    <row r="275" spans="1:42" x14ac:dyDescent="0.3">
      <c r="A275" s="23" t="s">
        <v>193</v>
      </c>
      <c r="B275" s="3" t="s">
        <v>194</v>
      </c>
      <c r="C275" s="57">
        <v>63</v>
      </c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4"/>
      <c r="S275" s="4"/>
      <c r="T275" s="4"/>
      <c r="U275" s="4"/>
      <c r="V275" s="4"/>
      <c r="W275" s="4"/>
      <c r="X275" s="4"/>
      <c r="Y275" s="4"/>
      <c r="Z275" s="4"/>
      <c r="AA275" s="4">
        <v>7900</v>
      </c>
      <c r="AB275" s="4">
        <v>8900</v>
      </c>
      <c r="AC275" s="4">
        <v>8200</v>
      </c>
      <c r="AD275" s="4">
        <v>8300</v>
      </c>
      <c r="AE275" s="4">
        <v>9300</v>
      </c>
      <c r="AF275" s="4">
        <v>9900</v>
      </c>
      <c r="AG275" s="4">
        <v>11000</v>
      </c>
      <c r="AH275" s="4">
        <v>13200</v>
      </c>
      <c r="AI275" s="4">
        <v>13000</v>
      </c>
      <c r="AJ275" s="4">
        <v>14200</v>
      </c>
      <c r="AK275" s="4"/>
      <c r="AL275" s="24"/>
    </row>
    <row r="276" spans="1:42" x14ac:dyDescent="0.3">
      <c r="A276" s="25" t="s">
        <v>193</v>
      </c>
      <c r="B276" s="1" t="s">
        <v>25</v>
      </c>
      <c r="C276" s="1">
        <v>529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  <c r="AA276" s="2">
        <v>18200</v>
      </c>
      <c r="AB276" s="2"/>
      <c r="AC276" s="2"/>
      <c r="AD276" s="2"/>
      <c r="AE276" s="2" t="s">
        <v>10</v>
      </c>
      <c r="AF276" s="2" t="s">
        <v>10</v>
      </c>
      <c r="AG276" s="2"/>
      <c r="AH276" s="2"/>
      <c r="AI276" s="2"/>
      <c r="AJ276" s="2"/>
      <c r="AK276" s="2">
        <v>63</v>
      </c>
      <c r="AL276" s="26"/>
    </row>
    <row r="277" spans="1:42" x14ac:dyDescent="0.3">
      <c r="A277" s="23" t="s">
        <v>193</v>
      </c>
      <c r="B277" s="3" t="s">
        <v>46</v>
      </c>
      <c r="C277" s="3">
        <v>492</v>
      </c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>
        <v>800</v>
      </c>
      <c r="Q277" s="3">
        <v>700</v>
      </c>
      <c r="R277" s="4">
        <v>900</v>
      </c>
      <c r="S277" s="4">
        <v>1000</v>
      </c>
      <c r="T277" s="4">
        <v>3800</v>
      </c>
      <c r="U277" s="4">
        <v>4400</v>
      </c>
      <c r="V277" s="4" t="s">
        <v>23</v>
      </c>
      <c r="W277" s="4">
        <v>12400</v>
      </c>
      <c r="X277" s="4">
        <v>13200</v>
      </c>
      <c r="Y277" s="4">
        <v>19600</v>
      </c>
      <c r="Z277" s="4">
        <v>15600</v>
      </c>
      <c r="AA277" s="4">
        <v>16200</v>
      </c>
      <c r="AB277" s="4">
        <v>14300</v>
      </c>
      <c r="AC277" s="4">
        <v>15300</v>
      </c>
      <c r="AD277" s="4"/>
      <c r="AE277" s="4" t="s">
        <v>10</v>
      </c>
      <c r="AF277" s="4" t="s">
        <v>10</v>
      </c>
      <c r="AG277" s="4"/>
      <c r="AH277" s="4"/>
      <c r="AI277" s="4"/>
      <c r="AJ277" s="4">
        <v>22200</v>
      </c>
      <c r="AK277" s="4">
        <v>63</v>
      </c>
      <c r="AL277" s="24"/>
    </row>
    <row r="278" spans="1:42" x14ac:dyDescent="0.3">
      <c r="A278" s="2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 t="s">
        <v>8</v>
      </c>
      <c r="T278" s="2" t="s">
        <v>10</v>
      </c>
      <c r="U278" s="2" t="s">
        <v>8</v>
      </c>
      <c r="V278" s="2" t="s">
        <v>10</v>
      </c>
      <c r="W278" s="2"/>
      <c r="X278" s="2"/>
      <c r="Y278" s="2"/>
      <c r="Z278" s="2"/>
      <c r="AA278" s="2"/>
      <c r="AB278" s="2"/>
      <c r="AC278" s="2"/>
      <c r="AD278" s="2"/>
      <c r="AE278" s="2" t="s">
        <v>10</v>
      </c>
      <c r="AF278" s="2" t="s">
        <v>10</v>
      </c>
      <c r="AG278" s="2"/>
      <c r="AH278" s="2"/>
      <c r="AI278" s="2"/>
      <c r="AJ278" s="2"/>
      <c r="AK278" s="2"/>
      <c r="AL278" s="26"/>
    </row>
    <row r="279" spans="1:42" x14ac:dyDescent="0.3">
      <c r="A279" s="23" t="s">
        <v>195</v>
      </c>
      <c r="B279" s="3" t="s">
        <v>196</v>
      </c>
      <c r="C279" s="3">
        <v>303</v>
      </c>
      <c r="D279" s="3">
        <v>2400</v>
      </c>
      <c r="E279" s="3">
        <v>4700</v>
      </c>
      <c r="F279" s="3">
        <v>4000</v>
      </c>
      <c r="G279" s="3">
        <v>6600</v>
      </c>
      <c r="H279" s="3">
        <v>5800</v>
      </c>
      <c r="I279" s="3">
        <v>5700</v>
      </c>
      <c r="J279" s="3">
        <v>5600</v>
      </c>
      <c r="K279" s="3">
        <v>5600</v>
      </c>
      <c r="L279" s="3">
        <v>6500</v>
      </c>
      <c r="M279" s="3">
        <v>5500</v>
      </c>
      <c r="N279" s="3">
        <v>5300</v>
      </c>
      <c r="O279" s="3">
        <v>5700</v>
      </c>
      <c r="P279" s="3">
        <v>5700</v>
      </c>
      <c r="Q279" s="3">
        <v>6200</v>
      </c>
      <c r="R279" s="4">
        <v>8300</v>
      </c>
      <c r="S279" s="4">
        <v>6500</v>
      </c>
      <c r="T279" s="4">
        <v>6200</v>
      </c>
      <c r="U279" s="4">
        <v>7600</v>
      </c>
      <c r="V279" s="4">
        <v>9300</v>
      </c>
      <c r="W279" s="4">
        <v>8800</v>
      </c>
      <c r="X279" s="4">
        <v>7900</v>
      </c>
      <c r="Y279" s="4">
        <v>7500</v>
      </c>
      <c r="Z279" s="4">
        <v>4700</v>
      </c>
      <c r="AA279" s="4">
        <v>6800</v>
      </c>
      <c r="AB279" s="4">
        <v>7900</v>
      </c>
      <c r="AC279" s="4">
        <v>7400</v>
      </c>
      <c r="AD279" s="4">
        <v>7400</v>
      </c>
      <c r="AE279" s="4" t="s">
        <v>10</v>
      </c>
      <c r="AF279" s="4">
        <v>6800</v>
      </c>
      <c r="AG279" s="4"/>
      <c r="AH279" s="4">
        <v>7100</v>
      </c>
      <c r="AI279" s="4"/>
      <c r="AJ279" s="4">
        <v>7200</v>
      </c>
      <c r="AK279" s="4">
        <v>35</v>
      </c>
      <c r="AL279" s="24"/>
    </row>
    <row r="280" spans="1:42" s="11" customFormat="1" x14ac:dyDescent="0.3">
      <c r="A280" s="25"/>
      <c r="B280" s="1"/>
      <c r="C280" s="1"/>
      <c r="D280" s="1"/>
      <c r="E280" s="1"/>
      <c r="F280" s="1"/>
      <c r="G280" s="1"/>
      <c r="H280" s="1"/>
      <c r="I280" s="1" t="s">
        <v>10</v>
      </c>
      <c r="J280" s="1" t="s">
        <v>10</v>
      </c>
      <c r="K280" s="1" t="s">
        <v>10</v>
      </c>
      <c r="L280" s="1"/>
      <c r="M280" s="1"/>
      <c r="N280" s="1"/>
      <c r="O280" s="1"/>
      <c r="P280" s="1"/>
      <c r="Q280" s="1"/>
      <c r="R280" s="2"/>
      <c r="S280" s="2" t="s">
        <v>8</v>
      </c>
      <c r="T280" s="2" t="s">
        <v>10</v>
      </c>
      <c r="U280" s="2" t="s">
        <v>8</v>
      </c>
      <c r="V280" s="2" t="s">
        <v>10</v>
      </c>
      <c r="W280" s="2"/>
      <c r="X280" s="2"/>
      <c r="Y280" s="2"/>
      <c r="Z280" s="2"/>
      <c r="AA280" s="2"/>
      <c r="AB280" s="2"/>
      <c r="AC280" s="2"/>
      <c r="AD280" s="2"/>
      <c r="AE280" s="2" t="s">
        <v>10</v>
      </c>
      <c r="AF280" s="2" t="s">
        <v>10</v>
      </c>
      <c r="AG280" s="2"/>
      <c r="AH280" s="2"/>
      <c r="AI280" s="2"/>
      <c r="AJ280" s="2"/>
      <c r="AK280" s="2"/>
      <c r="AL280" s="26"/>
      <c r="AM280"/>
      <c r="AN280"/>
      <c r="AO280"/>
      <c r="AP280" s="8"/>
    </row>
    <row r="281" spans="1:42" x14ac:dyDescent="0.3">
      <c r="A281" s="23" t="s">
        <v>197</v>
      </c>
      <c r="B281" s="3" t="s">
        <v>49</v>
      </c>
      <c r="C281" s="3">
        <v>304</v>
      </c>
      <c r="D281" s="3"/>
      <c r="E281" s="3"/>
      <c r="F281" s="3"/>
      <c r="G281" s="3"/>
      <c r="H281" s="3"/>
      <c r="I281" s="3">
        <v>8400</v>
      </c>
      <c r="J281" s="3">
        <v>7500</v>
      </c>
      <c r="K281" s="3">
        <v>7800</v>
      </c>
      <c r="L281" s="3">
        <v>8200</v>
      </c>
      <c r="M281" s="3">
        <v>7800</v>
      </c>
      <c r="N281" s="3">
        <v>8700</v>
      </c>
      <c r="O281" s="3">
        <v>8000</v>
      </c>
      <c r="P281" s="3">
        <v>8000</v>
      </c>
      <c r="Q281" s="3">
        <v>10300</v>
      </c>
      <c r="R281" s="4">
        <v>10800</v>
      </c>
      <c r="S281" s="4">
        <v>10000</v>
      </c>
      <c r="T281" s="4">
        <v>8100</v>
      </c>
      <c r="U281" s="4">
        <v>10900</v>
      </c>
      <c r="V281" s="4">
        <v>10300</v>
      </c>
      <c r="W281" s="4">
        <v>10300</v>
      </c>
      <c r="X281" s="4">
        <v>10300</v>
      </c>
      <c r="Y281" s="4">
        <v>11200</v>
      </c>
      <c r="Z281" s="4">
        <v>10100</v>
      </c>
      <c r="AA281" s="4">
        <v>9300</v>
      </c>
      <c r="AB281" s="4">
        <v>9400</v>
      </c>
      <c r="AC281" s="4">
        <v>9800</v>
      </c>
      <c r="AD281" s="4"/>
      <c r="AE281" s="4" t="s">
        <v>10</v>
      </c>
      <c r="AF281" s="4" t="s">
        <v>10</v>
      </c>
      <c r="AG281" s="4"/>
      <c r="AH281" s="4"/>
      <c r="AI281" s="4"/>
      <c r="AJ281" s="4"/>
      <c r="AK281" s="4">
        <v>25</v>
      </c>
      <c r="AL281" s="24"/>
    </row>
    <row r="282" spans="1:42" x14ac:dyDescent="0.3">
      <c r="A282" s="25"/>
      <c r="B282" s="1"/>
      <c r="C282" s="1"/>
      <c r="D282" s="1"/>
      <c r="E282" s="1"/>
      <c r="F282" s="1"/>
      <c r="G282" s="1"/>
      <c r="H282" s="1"/>
      <c r="I282" s="1" t="s">
        <v>10</v>
      </c>
      <c r="J282" s="1" t="s">
        <v>10</v>
      </c>
      <c r="K282" s="1" t="s">
        <v>10</v>
      </c>
      <c r="L282" s="1"/>
      <c r="M282" s="1"/>
      <c r="N282" s="1"/>
      <c r="O282" s="1"/>
      <c r="P282" s="1"/>
      <c r="Q282" s="1"/>
      <c r="R282" s="2"/>
      <c r="S282" s="2" t="s">
        <v>8</v>
      </c>
      <c r="T282" s="2" t="s">
        <v>10</v>
      </c>
      <c r="U282" s="2" t="s">
        <v>8</v>
      </c>
      <c r="V282" s="2" t="s">
        <v>10</v>
      </c>
      <c r="W282" s="2"/>
      <c r="X282" s="2"/>
      <c r="Y282" s="2"/>
      <c r="Z282" s="2"/>
      <c r="AA282" s="2"/>
      <c r="AB282" s="2"/>
      <c r="AC282" s="2"/>
      <c r="AD282" s="2"/>
      <c r="AE282" s="2" t="s">
        <v>10</v>
      </c>
      <c r="AF282" s="2" t="s">
        <v>10</v>
      </c>
      <c r="AG282" s="2"/>
      <c r="AH282" s="2"/>
      <c r="AI282" s="2"/>
      <c r="AJ282" s="2"/>
      <c r="AK282" s="2"/>
      <c r="AL282" s="26"/>
    </row>
    <row r="283" spans="1:42" x14ac:dyDescent="0.3">
      <c r="A283" s="23" t="s">
        <v>198</v>
      </c>
      <c r="B283" s="3" t="s">
        <v>199</v>
      </c>
      <c r="C283" s="3">
        <v>306</v>
      </c>
      <c r="D283" s="3">
        <v>10300</v>
      </c>
      <c r="E283" s="3">
        <v>9700</v>
      </c>
      <c r="F283" s="3">
        <v>10600</v>
      </c>
      <c r="G283" s="3">
        <v>10900</v>
      </c>
      <c r="H283" s="3">
        <v>13900</v>
      </c>
      <c r="I283" s="3">
        <v>12900</v>
      </c>
      <c r="J283" s="3">
        <v>11900</v>
      </c>
      <c r="K283" s="3">
        <v>11500</v>
      </c>
      <c r="L283" s="3">
        <v>11500</v>
      </c>
      <c r="M283" s="3">
        <v>10800</v>
      </c>
      <c r="N283" s="3">
        <v>11300</v>
      </c>
      <c r="O283" s="3">
        <v>11600</v>
      </c>
      <c r="P283" s="3">
        <v>12600</v>
      </c>
      <c r="Q283" s="3">
        <v>12000</v>
      </c>
      <c r="R283" s="4">
        <v>12700</v>
      </c>
      <c r="S283" s="4">
        <v>11700</v>
      </c>
      <c r="T283" s="4">
        <v>12500</v>
      </c>
      <c r="U283" s="4">
        <v>12900</v>
      </c>
      <c r="V283" s="4">
        <v>13500</v>
      </c>
      <c r="W283" s="4">
        <v>13600</v>
      </c>
      <c r="X283" s="4">
        <v>14300</v>
      </c>
      <c r="Y283" s="4">
        <v>15200</v>
      </c>
      <c r="Z283" s="4">
        <v>15100</v>
      </c>
      <c r="AA283" s="4">
        <v>13500</v>
      </c>
      <c r="AB283" s="4">
        <v>12500</v>
      </c>
      <c r="AC283" s="4">
        <v>12400</v>
      </c>
      <c r="AD283" s="4">
        <v>12500</v>
      </c>
      <c r="AE283" s="4">
        <v>14100</v>
      </c>
      <c r="AF283" s="4">
        <v>12700</v>
      </c>
      <c r="AG283" s="4">
        <v>13400</v>
      </c>
      <c r="AH283" s="4">
        <v>14100</v>
      </c>
      <c r="AI283" s="4">
        <v>14500</v>
      </c>
      <c r="AJ283" s="4">
        <v>14100</v>
      </c>
      <c r="AK283" s="4">
        <v>6</v>
      </c>
      <c r="AL283" s="24"/>
    </row>
    <row r="284" spans="1:42" x14ac:dyDescent="0.3">
      <c r="A284" s="25" t="s">
        <v>198</v>
      </c>
      <c r="B284" s="1" t="s">
        <v>463</v>
      </c>
      <c r="C284" s="56">
        <v>69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>
        <v>8900</v>
      </c>
      <c r="AJ284" s="2">
        <v>9000</v>
      </c>
      <c r="AK284" s="2"/>
      <c r="AL284" s="26"/>
    </row>
    <row r="285" spans="1:42" x14ac:dyDescent="0.3">
      <c r="A285" s="23" t="s">
        <v>198</v>
      </c>
      <c r="B285" s="3" t="s">
        <v>425</v>
      </c>
      <c r="C285" s="3">
        <v>327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>
        <v>6200</v>
      </c>
      <c r="AD285" s="4"/>
      <c r="AE285" s="4" t="s">
        <v>10</v>
      </c>
      <c r="AF285" s="4" t="s">
        <v>10</v>
      </c>
      <c r="AG285" s="4"/>
      <c r="AH285" s="4"/>
      <c r="AI285" s="4"/>
      <c r="AJ285" s="4"/>
      <c r="AK285" s="4">
        <v>6</v>
      </c>
      <c r="AL285" s="24"/>
    </row>
    <row r="286" spans="1:42" x14ac:dyDescent="0.3">
      <c r="A286" s="25" t="s">
        <v>198</v>
      </c>
      <c r="B286" s="1" t="s">
        <v>60</v>
      </c>
      <c r="C286" s="1">
        <v>305</v>
      </c>
      <c r="D286" s="1">
        <v>2500</v>
      </c>
      <c r="E286" s="1">
        <v>3600</v>
      </c>
      <c r="F286" s="1">
        <v>4500</v>
      </c>
      <c r="G286" s="1">
        <v>4200</v>
      </c>
      <c r="H286" s="1">
        <v>3500</v>
      </c>
      <c r="I286" s="1">
        <v>3700</v>
      </c>
      <c r="J286" s="1">
        <v>3900</v>
      </c>
      <c r="K286" s="1">
        <v>3700</v>
      </c>
      <c r="L286" s="1">
        <v>4200</v>
      </c>
      <c r="M286" s="1">
        <v>3600</v>
      </c>
      <c r="N286" s="1">
        <v>4100</v>
      </c>
      <c r="O286" s="1">
        <v>4300</v>
      </c>
      <c r="P286" s="1">
        <v>4600</v>
      </c>
      <c r="Q286" s="1">
        <v>4900</v>
      </c>
      <c r="R286" s="2">
        <v>5100</v>
      </c>
      <c r="S286" s="2">
        <v>4900</v>
      </c>
      <c r="T286" s="2">
        <v>5100</v>
      </c>
      <c r="U286" s="2">
        <v>5600</v>
      </c>
      <c r="V286" s="2">
        <v>5500</v>
      </c>
      <c r="W286" s="2">
        <v>6000</v>
      </c>
      <c r="X286" s="2">
        <v>6800</v>
      </c>
      <c r="Y286" s="2">
        <v>8500</v>
      </c>
      <c r="Z286" s="2">
        <v>7600</v>
      </c>
      <c r="AA286" s="2">
        <v>6800</v>
      </c>
      <c r="AB286" s="2">
        <v>6600</v>
      </c>
      <c r="AC286" s="2">
        <v>6600</v>
      </c>
      <c r="AD286" s="2">
        <v>7300</v>
      </c>
      <c r="AE286" s="2">
        <v>8100</v>
      </c>
      <c r="AF286" s="2">
        <v>7400</v>
      </c>
      <c r="AG286" s="2">
        <v>7600</v>
      </c>
      <c r="AH286" s="2">
        <v>8200</v>
      </c>
      <c r="AI286" s="2">
        <v>8800</v>
      </c>
      <c r="AJ286" s="2">
        <v>9200</v>
      </c>
      <c r="AK286" s="2">
        <v>6</v>
      </c>
      <c r="AL286" s="26"/>
    </row>
    <row r="287" spans="1:42" x14ac:dyDescent="0.3">
      <c r="A287" s="2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4"/>
      <c r="S287" s="4"/>
      <c r="T287" s="4" t="s">
        <v>10</v>
      </c>
      <c r="U287" s="4" t="s">
        <v>8</v>
      </c>
      <c r="V287" s="4" t="s">
        <v>10</v>
      </c>
      <c r="W287" s="4"/>
      <c r="X287" s="4"/>
      <c r="Y287" s="4"/>
      <c r="Z287" s="4"/>
      <c r="AA287" s="4"/>
      <c r="AB287" s="4"/>
      <c r="AC287" s="4"/>
      <c r="AD287" s="4"/>
      <c r="AE287" s="4" t="s">
        <v>10</v>
      </c>
      <c r="AF287" s="4" t="s">
        <v>10</v>
      </c>
      <c r="AG287" s="4"/>
      <c r="AH287" s="4"/>
      <c r="AI287" s="4"/>
      <c r="AJ287" s="4"/>
      <c r="AK287" s="4"/>
      <c r="AL287" s="24"/>
    </row>
    <row r="288" spans="1:42" x14ac:dyDescent="0.3">
      <c r="A288" s="25" t="s">
        <v>200</v>
      </c>
      <c r="B288" s="1" t="s">
        <v>201</v>
      </c>
      <c r="C288" s="1">
        <v>497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>
        <v>700</v>
      </c>
      <c r="Q288" s="1">
        <v>800</v>
      </c>
      <c r="R288" s="2">
        <v>900</v>
      </c>
      <c r="S288" s="2">
        <v>1200</v>
      </c>
      <c r="T288" s="2">
        <v>1200</v>
      </c>
      <c r="U288" s="2">
        <v>800</v>
      </c>
      <c r="V288" s="2">
        <v>1300</v>
      </c>
      <c r="W288" s="2">
        <v>1200</v>
      </c>
      <c r="X288" s="2">
        <v>1700</v>
      </c>
      <c r="Y288" s="2">
        <v>1300</v>
      </c>
      <c r="Z288" s="2">
        <v>1200</v>
      </c>
      <c r="AA288" s="2">
        <v>600</v>
      </c>
      <c r="AB288" s="2">
        <v>1200</v>
      </c>
      <c r="AC288" s="2">
        <v>1100</v>
      </c>
      <c r="AD288" s="2"/>
      <c r="AE288" s="2" t="s">
        <v>10</v>
      </c>
      <c r="AF288" s="2" t="s">
        <v>10</v>
      </c>
      <c r="AG288" s="2"/>
      <c r="AH288" s="2"/>
      <c r="AI288" s="2"/>
      <c r="AJ288" s="2"/>
      <c r="AK288" s="2">
        <v>36</v>
      </c>
      <c r="AL288" s="26"/>
    </row>
    <row r="289" spans="1:38" x14ac:dyDescent="0.3">
      <c r="A289" s="23" t="s">
        <v>200</v>
      </c>
      <c r="B289" s="3" t="s">
        <v>32</v>
      </c>
      <c r="C289" s="3">
        <v>498</v>
      </c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>
        <v>2900</v>
      </c>
      <c r="Q289" s="3">
        <v>3400</v>
      </c>
      <c r="R289" s="4">
        <v>3300</v>
      </c>
      <c r="S289" s="4">
        <v>3200</v>
      </c>
      <c r="T289" s="4">
        <v>3300</v>
      </c>
      <c r="U289" s="4">
        <v>2900</v>
      </c>
      <c r="V289" s="4">
        <v>3100</v>
      </c>
      <c r="W289" s="4">
        <v>3200</v>
      </c>
      <c r="X289" s="4">
        <v>3800</v>
      </c>
      <c r="Y289" s="4">
        <v>3900</v>
      </c>
      <c r="Z289" s="4">
        <v>4500</v>
      </c>
      <c r="AA289" s="4">
        <v>1700</v>
      </c>
      <c r="AB289" s="4">
        <v>3900</v>
      </c>
      <c r="AC289" s="4">
        <v>3300</v>
      </c>
      <c r="AD289" s="4">
        <v>3600</v>
      </c>
      <c r="AE289" s="4" t="s">
        <v>10</v>
      </c>
      <c r="AF289" s="4">
        <v>3600</v>
      </c>
      <c r="AG289" s="4"/>
      <c r="AH289" s="4">
        <v>4500</v>
      </c>
      <c r="AI289" s="4"/>
      <c r="AJ289" s="4">
        <v>4700</v>
      </c>
      <c r="AK289" s="4">
        <v>36</v>
      </c>
      <c r="AL289" s="24"/>
    </row>
    <row r="290" spans="1:38" x14ac:dyDescent="0.3">
      <c r="A290" s="2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 t="s">
        <v>8</v>
      </c>
      <c r="T290" s="2" t="s">
        <v>10</v>
      </c>
      <c r="U290" s="2" t="s">
        <v>8</v>
      </c>
      <c r="V290" s="2" t="s">
        <v>10</v>
      </c>
      <c r="W290" s="2"/>
      <c r="X290" s="2"/>
      <c r="Y290" s="2"/>
      <c r="Z290" s="2"/>
      <c r="AA290" s="2"/>
      <c r="AB290" s="2"/>
      <c r="AC290" s="2"/>
      <c r="AD290" s="2"/>
      <c r="AE290" s="2" t="s">
        <v>10</v>
      </c>
      <c r="AF290" s="2" t="s">
        <v>10</v>
      </c>
      <c r="AG290" s="2"/>
      <c r="AH290" s="2"/>
      <c r="AI290" s="2"/>
      <c r="AJ290" s="2"/>
      <c r="AK290" s="2"/>
      <c r="AL290" s="26"/>
    </row>
    <row r="291" spans="1:38" x14ac:dyDescent="0.3">
      <c r="A291" s="23" t="s">
        <v>202</v>
      </c>
      <c r="B291" s="3" t="s">
        <v>203</v>
      </c>
      <c r="C291" s="3">
        <v>308</v>
      </c>
      <c r="D291" s="3"/>
      <c r="E291" s="3"/>
      <c r="F291" s="3"/>
      <c r="G291" s="3"/>
      <c r="H291" s="3"/>
      <c r="I291" s="3">
        <v>3200</v>
      </c>
      <c r="J291" s="3">
        <v>3400</v>
      </c>
      <c r="K291" s="3">
        <v>2600</v>
      </c>
      <c r="L291" s="3">
        <v>4000</v>
      </c>
      <c r="M291" s="3">
        <v>3500</v>
      </c>
      <c r="N291" s="3">
        <v>2800</v>
      </c>
      <c r="O291" s="3">
        <v>3200</v>
      </c>
      <c r="P291" s="3">
        <v>3500</v>
      </c>
      <c r="Q291" s="3">
        <v>3700</v>
      </c>
      <c r="R291" s="4">
        <v>4100</v>
      </c>
      <c r="S291" s="4">
        <v>3600</v>
      </c>
      <c r="T291" s="4">
        <v>3400</v>
      </c>
      <c r="U291" s="4">
        <v>3300</v>
      </c>
      <c r="V291" s="4">
        <v>3800</v>
      </c>
      <c r="W291" s="4">
        <v>3900</v>
      </c>
      <c r="X291" s="4">
        <v>4000</v>
      </c>
      <c r="Y291" s="4">
        <v>4000</v>
      </c>
      <c r="Z291" s="4">
        <v>3600</v>
      </c>
      <c r="AA291" s="4">
        <v>1500</v>
      </c>
      <c r="AB291" s="4">
        <v>4300</v>
      </c>
      <c r="AC291" s="4">
        <v>3900</v>
      </c>
      <c r="AD291" s="4">
        <v>3400</v>
      </c>
      <c r="AE291" s="4" t="s">
        <v>10</v>
      </c>
      <c r="AF291" s="4">
        <v>4300</v>
      </c>
      <c r="AG291" s="4"/>
      <c r="AH291" s="4">
        <v>5300</v>
      </c>
      <c r="AI291" s="4"/>
      <c r="AJ291" s="4">
        <v>4500</v>
      </c>
      <c r="AK291" s="4">
        <v>38</v>
      </c>
      <c r="AL291" s="24"/>
    </row>
    <row r="292" spans="1:38" x14ac:dyDescent="0.3">
      <c r="A292" s="25" t="s">
        <v>202</v>
      </c>
      <c r="B292" s="1" t="s">
        <v>162</v>
      </c>
      <c r="C292" s="1">
        <v>307</v>
      </c>
      <c r="D292" s="1"/>
      <c r="E292" s="1"/>
      <c r="F292" s="1"/>
      <c r="G292" s="1"/>
      <c r="H292" s="1"/>
      <c r="I292" s="1">
        <v>1600</v>
      </c>
      <c r="J292" s="1">
        <v>1800</v>
      </c>
      <c r="K292" s="1">
        <v>2000</v>
      </c>
      <c r="L292" s="1">
        <v>2300</v>
      </c>
      <c r="M292" s="1">
        <v>2200</v>
      </c>
      <c r="N292" s="1">
        <v>2500</v>
      </c>
      <c r="O292" s="1">
        <v>1900</v>
      </c>
      <c r="P292" s="1">
        <v>1600</v>
      </c>
      <c r="Q292" s="1">
        <v>1600</v>
      </c>
      <c r="R292" s="2">
        <v>3000</v>
      </c>
      <c r="S292" s="2">
        <v>2500</v>
      </c>
      <c r="T292" s="2">
        <v>2100</v>
      </c>
      <c r="U292" s="2">
        <v>2000</v>
      </c>
      <c r="V292" s="2">
        <v>2000</v>
      </c>
      <c r="W292" s="2">
        <v>2100</v>
      </c>
      <c r="X292" s="2">
        <v>2500</v>
      </c>
      <c r="Y292" s="2">
        <v>2100</v>
      </c>
      <c r="Z292" s="2">
        <v>2600</v>
      </c>
      <c r="AA292" s="2">
        <v>1100</v>
      </c>
      <c r="AB292" s="2">
        <v>1900</v>
      </c>
      <c r="AC292" s="2">
        <v>1900</v>
      </c>
      <c r="AD292" s="2"/>
      <c r="AE292" s="2" t="s">
        <v>10</v>
      </c>
      <c r="AF292" s="2" t="s">
        <v>10</v>
      </c>
      <c r="AG292" s="2"/>
      <c r="AH292" s="2"/>
      <c r="AI292" s="2"/>
      <c r="AJ292" s="2"/>
      <c r="AK292" s="2">
        <v>38</v>
      </c>
      <c r="AL292" s="26"/>
    </row>
    <row r="293" spans="1:38" ht="13.2" customHeight="1" x14ac:dyDescent="0.3">
      <c r="A293" s="2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4"/>
      <c r="S293" s="4" t="s">
        <v>8</v>
      </c>
      <c r="T293" s="4" t="s">
        <v>10</v>
      </c>
      <c r="U293" s="4" t="s">
        <v>8</v>
      </c>
      <c r="V293" s="4" t="s">
        <v>10</v>
      </c>
      <c r="W293" s="4"/>
      <c r="X293" s="4"/>
      <c r="Y293" s="4"/>
      <c r="Z293" s="4"/>
      <c r="AA293" s="4"/>
      <c r="AB293" s="4"/>
      <c r="AC293" s="4"/>
      <c r="AD293" s="4"/>
      <c r="AE293" s="4" t="s">
        <v>10</v>
      </c>
      <c r="AF293" s="4" t="s">
        <v>10</v>
      </c>
      <c r="AG293" s="4"/>
      <c r="AH293" s="4"/>
      <c r="AI293" s="4"/>
      <c r="AJ293" s="4"/>
      <c r="AK293" s="4"/>
      <c r="AL293" s="24"/>
    </row>
    <row r="294" spans="1:38" hidden="1" x14ac:dyDescent="0.3">
      <c r="A294" s="25" t="s">
        <v>204</v>
      </c>
      <c r="B294" s="1" t="s">
        <v>17</v>
      </c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 t="s">
        <v>205</v>
      </c>
      <c r="Q294" s="1" t="s">
        <v>205</v>
      </c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 t="s">
        <v>10</v>
      </c>
      <c r="AF294" s="2" t="s">
        <v>10</v>
      </c>
      <c r="AG294" s="2"/>
      <c r="AH294" s="2"/>
      <c r="AI294" s="2"/>
      <c r="AJ294" s="2"/>
      <c r="AK294" s="2">
        <v>21</v>
      </c>
      <c r="AL294" s="26"/>
    </row>
    <row r="295" spans="1:38" hidden="1" x14ac:dyDescent="0.3">
      <c r="A295" s="2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4"/>
      <c r="S295" s="4" t="s">
        <v>8</v>
      </c>
      <c r="T295" s="4" t="s">
        <v>10</v>
      </c>
      <c r="U295" s="4" t="s">
        <v>8</v>
      </c>
      <c r="V295" s="4" t="s">
        <v>10</v>
      </c>
      <c r="W295" s="4"/>
      <c r="X295" s="4"/>
      <c r="Y295" s="4"/>
      <c r="Z295" s="4"/>
      <c r="AA295" s="4"/>
      <c r="AB295" s="4"/>
      <c r="AC295" s="4"/>
      <c r="AD295" s="4"/>
      <c r="AE295" s="4" t="s">
        <v>10</v>
      </c>
      <c r="AF295" s="4" t="s">
        <v>10</v>
      </c>
      <c r="AG295" s="4"/>
      <c r="AH295" s="4"/>
      <c r="AI295" s="4"/>
      <c r="AJ295" s="4"/>
      <c r="AK295" s="4"/>
      <c r="AL295" s="24"/>
    </row>
    <row r="296" spans="1:38" x14ac:dyDescent="0.3">
      <c r="A296" s="25" t="s">
        <v>206</v>
      </c>
      <c r="B296" s="1" t="s">
        <v>33</v>
      </c>
      <c r="C296" s="1">
        <v>309</v>
      </c>
      <c r="D296" s="1"/>
      <c r="E296" s="1"/>
      <c r="F296" s="1"/>
      <c r="G296" s="1"/>
      <c r="H296" s="1"/>
      <c r="I296" s="1">
        <v>6900</v>
      </c>
      <c r="J296" s="1">
        <v>6900</v>
      </c>
      <c r="K296" s="1">
        <v>7600</v>
      </c>
      <c r="L296" s="1">
        <v>7800</v>
      </c>
      <c r="M296" s="1">
        <v>7000</v>
      </c>
      <c r="N296" s="1">
        <v>7400</v>
      </c>
      <c r="O296" s="1">
        <v>7100</v>
      </c>
      <c r="P296" s="1">
        <v>7300</v>
      </c>
      <c r="Q296" s="1">
        <v>8100</v>
      </c>
      <c r="R296" s="2">
        <v>7300</v>
      </c>
      <c r="S296" s="2">
        <v>7300</v>
      </c>
      <c r="T296" s="2">
        <v>6600</v>
      </c>
      <c r="U296" s="2">
        <v>6500</v>
      </c>
      <c r="V296" s="2">
        <v>6600</v>
      </c>
      <c r="W296" s="2">
        <v>8200</v>
      </c>
      <c r="X296" s="2">
        <v>7200</v>
      </c>
      <c r="Y296" s="2">
        <v>6900</v>
      </c>
      <c r="Z296" s="2">
        <v>6600</v>
      </c>
      <c r="AA296" s="2">
        <v>5600</v>
      </c>
      <c r="AB296" s="2">
        <v>5200</v>
      </c>
      <c r="AC296" s="2"/>
      <c r="AD296" s="2">
        <v>5900</v>
      </c>
      <c r="AE296" s="2" t="s">
        <v>10</v>
      </c>
      <c r="AF296" s="2">
        <v>5500</v>
      </c>
      <c r="AG296" s="2"/>
      <c r="AH296" s="2">
        <v>5900</v>
      </c>
      <c r="AI296" s="2"/>
      <c r="AJ296" s="2">
        <v>6500</v>
      </c>
      <c r="AK296" s="2">
        <v>41</v>
      </c>
      <c r="AL296" s="26"/>
    </row>
    <row r="297" spans="1:38" x14ac:dyDescent="0.3">
      <c r="A297" s="23"/>
      <c r="B297" s="3"/>
      <c r="C297" s="3"/>
      <c r="D297" s="3"/>
      <c r="E297" s="3"/>
      <c r="F297" s="3"/>
      <c r="G297" s="3"/>
      <c r="H297" s="3"/>
      <c r="I297" s="3" t="s">
        <v>10</v>
      </c>
      <c r="J297" s="3" t="s">
        <v>10</v>
      </c>
      <c r="K297" s="3" t="s">
        <v>10</v>
      </c>
      <c r="L297" s="3"/>
      <c r="M297" s="3"/>
      <c r="N297" s="3"/>
      <c r="O297" s="3"/>
      <c r="P297" s="3"/>
      <c r="Q297" s="3"/>
      <c r="R297" s="4"/>
      <c r="S297" s="4" t="s">
        <v>8</v>
      </c>
      <c r="T297" s="4" t="s">
        <v>10</v>
      </c>
      <c r="U297" s="4" t="s">
        <v>8</v>
      </c>
      <c r="V297" s="4" t="s">
        <v>10</v>
      </c>
      <c r="W297" s="4"/>
      <c r="X297" s="4"/>
      <c r="Y297" s="4"/>
      <c r="Z297" s="4"/>
      <c r="AA297" s="4"/>
      <c r="AB297" s="4"/>
      <c r="AC297" s="4"/>
      <c r="AD297" s="4"/>
      <c r="AE297" s="4" t="s">
        <v>10</v>
      </c>
      <c r="AF297" s="4" t="s">
        <v>10</v>
      </c>
      <c r="AG297" s="4"/>
      <c r="AH297" s="4"/>
      <c r="AI297" s="4"/>
      <c r="AJ297" s="4"/>
      <c r="AK297" s="4"/>
      <c r="AL297" s="24"/>
    </row>
    <row r="298" spans="1:38" x14ac:dyDescent="0.3">
      <c r="A298" s="25" t="s">
        <v>207</v>
      </c>
      <c r="B298" s="1" t="s">
        <v>208</v>
      </c>
      <c r="C298" s="1">
        <v>310</v>
      </c>
      <c r="D298" s="1">
        <v>11100</v>
      </c>
      <c r="E298" s="1">
        <v>10400</v>
      </c>
      <c r="F298" s="1">
        <v>10500</v>
      </c>
      <c r="G298" s="1">
        <v>11100</v>
      </c>
      <c r="H298" s="1">
        <v>13100</v>
      </c>
      <c r="I298" s="1">
        <v>13500</v>
      </c>
      <c r="J298" s="1">
        <v>14500</v>
      </c>
      <c r="K298" s="1">
        <v>15900</v>
      </c>
      <c r="L298" s="1">
        <v>15500</v>
      </c>
      <c r="M298" s="1">
        <v>17200</v>
      </c>
      <c r="N298" s="1">
        <v>17700</v>
      </c>
      <c r="O298" s="1">
        <v>18200</v>
      </c>
      <c r="P298" s="1">
        <v>16900</v>
      </c>
      <c r="Q298" s="1">
        <v>15500</v>
      </c>
      <c r="R298" s="2">
        <v>22100</v>
      </c>
      <c r="S298" s="2">
        <v>23600</v>
      </c>
      <c r="T298" s="2">
        <v>21800</v>
      </c>
      <c r="U298" s="2">
        <v>25900</v>
      </c>
      <c r="V298" s="2">
        <v>26300</v>
      </c>
      <c r="W298" s="2">
        <v>33000</v>
      </c>
      <c r="X298" s="2">
        <v>40200</v>
      </c>
      <c r="Y298" s="2">
        <v>41200</v>
      </c>
      <c r="Z298" s="2">
        <v>44900</v>
      </c>
      <c r="AA298" s="2">
        <v>32500</v>
      </c>
      <c r="AB298" s="2">
        <v>46500</v>
      </c>
      <c r="AC298" s="2">
        <v>38300</v>
      </c>
      <c r="AD298" s="2"/>
      <c r="AE298" s="2" t="s">
        <v>10</v>
      </c>
      <c r="AF298" s="2">
        <v>38100</v>
      </c>
      <c r="AG298" s="2">
        <v>42800</v>
      </c>
      <c r="AH298" s="2"/>
      <c r="AI298" s="2">
        <v>49500</v>
      </c>
      <c r="AJ298" s="2"/>
      <c r="AK298" s="2">
        <v>22</v>
      </c>
      <c r="AL298" s="26"/>
    </row>
    <row r="299" spans="1:38" x14ac:dyDescent="0.3">
      <c r="A299" s="23" t="s">
        <v>207</v>
      </c>
      <c r="B299" s="3" t="s">
        <v>209</v>
      </c>
      <c r="C299" s="57">
        <v>22</v>
      </c>
      <c r="D299" s="3"/>
      <c r="E299" s="3"/>
      <c r="F299" s="3"/>
      <c r="G299" s="3"/>
      <c r="H299" s="3"/>
      <c r="I299" s="3">
        <v>11600</v>
      </c>
      <c r="J299" s="3">
        <v>13000</v>
      </c>
      <c r="K299" s="3">
        <v>13400</v>
      </c>
      <c r="L299" s="3">
        <v>13000</v>
      </c>
      <c r="M299" s="3">
        <v>15100</v>
      </c>
      <c r="N299" s="3">
        <v>15400</v>
      </c>
      <c r="O299" s="3">
        <v>16400</v>
      </c>
      <c r="P299" s="3">
        <v>15500</v>
      </c>
      <c r="Q299" s="3">
        <v>14000</v>
      </c>
      <c r="R299" s="4">
        <v>20100</v>
      </c>
      <c r="S299" s="4">
        <v>20900</v>
      </c>
      <c r="T299" s="4">
        <v>21400</v>
      </c>
      <c r="U299" s="4">
        <v>21900</v>
      </c>
      <c r="V299" s="4">
        <v>20600</v>
      </c>
      <c r="W299" s="4">
        <v>23300</v>
      </c>
      <c r="X299" s="4">
        <v>26800</v>
      </c>
      <c r="Y299" s="4">
        <v>23500</v>
      </c>
      <c r="Z299" s="4">
        <v>21800</v>
      </c>
      <c r="AA299" s="4">
        <v>21300</v>
      </c>
      <c r="AB299" s="4">
        <v>28600</v>
      </c>
      <c r="AC299" s="4">
        <v>28600</v>
      </c>
      <c r="AD299" s="4">
        <v>28600</v>
      </c>
      <c r="AE299" s="4">
        <v>33800</v>
      </c>
      <c r="AF299" s="4">
        <v>31000</v>
      </c>
      <c r="AG299" s="4">
        <v>33500</v>
      </c>
      <c r="AH299" s="4">
        <v>35300</v>
      </c>
      <c r="AI299" s="4">
        <v>37400</v>
      </c>
      <c r="AJ299" s="4">
        <v>37900</v>
      </c>
      <c r="AK299" s="4"/>
      <c r="AL299" s="24"/>
    </row>
    <row r="300" spans="1:38" x14ac:dyDescent="0.3">
      <c r="A300" s="25" t="s">
        <v>207</v>
      </c>
      <c r="B300" s="1" t="s">
        <v>424</v>
      </c>
      <c r="C300" s="1">
        <v>302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>
        <v>33500</v>
      </c>
      <c r="AD300" s="2"/>
      <c r="AE300" s="2" t="s">
        <v>10</v>
      </c>
      <c r="AF300" s="2" t="s">
        <v>10</v>
      </c>
      <c r="AG300" s="2"/>
      <c r="AH300" s="2"/>
      <c r="AI300" s="2"/>
      <c r="AJ300" s="2"/>
      <c r="AK300" s="2">
        <v>22</v>
      </c>
      <c r="AL300" s="26"/>
    </row>
    <row r="301" spans="1:38" x14ac:dyDescent="0.3">
      <c r="A301" s="23" t="s">
        <v>207</v>
      </c>
      <c r="B301" s="3" t="s">
        <v>210</v>
      </c>
      <c r="C301" s="3">
        <v>312</v>
      </c>
      <c r="D301" s="3"/>
      <c r="E301" s="3"/>
      <c r="F301" s="3"/>
      <c r="G301" s="3"/>
      <c r="H301" s="3"/>
      <c r="I301" s="3">
        <v>16300</v>
      </c>
      <c r="J301" s="3">
        <v>16600</v>
      </c>
      <c r="K301" s="3">
        <v>17700</v>
      </c>
      <c r="L301" s="3">
        <v>19200</v>
      </c>
      <c r="M301" s="3">
        <v>15800</v>
      </c>
      <c r="N301" s="3">
        <v>18600</v>
      </c>
      <c r="O301" s="3">
        <v>19500</v>
      </c>
      <c r="P301" s="3">
        <v>17800</v>
      </c>
      <c r="Q301" s="3">
        <v>14500</v>
      </c>
      <c r="R301" s="4">
        <v>21500</v>
      </c>
      <c r="S301" s="4">
        <v>22900</v>
      </c>
      <c r="T301" s="4">
        <v>23700</v>
      </c>
      <c r="U301" s="4">
        <v>25600</v>
      </c>
      <c r="V301" s="4">
        <v>25800</v>
      </c>
      <c r="W301" s="4">
        <v>30600</v>
      </c>
      <c r="X301" s="4">
        <v>38500</v>
      </c>
      <c r="Y301" s="4">
        <v>36600</v>
      </c>
      <c r="Z301" s="4">
        <v>37300</v>
      </c>
      <c r="AA301" s="4">
        <v>28100</v>
      </c>
      <c r="AB301" s="4">
        <v>30700</v>
      </c>
      <c r="AC301" s="4">
        <v>32600</v>
      </c>
      <c r="AD301" s="4">
        <v>32300</v>
      </c>
      <c r="AE301" s="4" t="s">
        <v>10</v>
      </c>
      <c r="AF301" s="4">
        <v>29500</v>
      </c>
      <c r="AG301" s="4"/>
      <c r="AH301" s="4">
        <v>33100</v>
      </c>
      <c r="AI301" s="4"/>
      <c r="AJ301" s="4">
        <v>32600</v>
      </c>
      <c r="AK301" s="4">
        <v>22</v>
      </c>
      <c r="AL301" s="24"/>
    </row>
    <row r="302" spans="1:38" x14ac:dyDescent="0.3">
      <c r="A302" s="25" t="s">
        <v>207</v>
      </c>
      <c r="B302" s="1" t="s">
        <v>211</v>
      </c>
      <c r="C302" s="1">
        <v>311</v>
      </c>
      <c r="D302" s="1"/>
      <c r="E302" s="1"/>
      <c r="F302" s="1"/>
      <c r="G302" s="1"/>
      <c r="H302" s="1"/>
      <c r="I302" s="1">
        <v>7200</v>
      </c>
      <c r="J302" s="1">
        <v>7800</v>
      </c>
      <c r="K302" s="1">
        <v>7800</v>
      </c>
      <c r="L302" s="1">
        <v>7600</v>
      </c>
      <c r="M302" s="1">
        <v>7700</v>
      </c>
      <c r="N302" s="1">
        <v>7400</v>
      </c>
      <c r="O302" s="1">
        <v>8500</v>
      </c>
      <c r="P302" s="1">
        <v>7100</v>
      </c>
      <c r="Q302" s="1">
        <v>6300</v>
      </c>
      <c r="R302" s="2">
        <v>8800</v>
      </c>
      <c r="S302" s="2">
        <v>8900</v>
      </c>
      <c r="T302" s="2">
        <v>9200</v>
      </c>
      <c r="U302" s="2">
        <v>9400</v>
      </c>
      <c r="V302" s="2">
        <v>10000</v>
      </c>
      <c r="W302" s="2">
        <v>11100</v>
      </c>
      <c r="X302" s="2">
        <v>11700</v>
      </c>
      <c r="Y302" s="2">
        <v>13000</v>
      </c>
      <c r="Z302" s="2">
        <v>12400</v>
      </c>
      <c r="AA302" s="2">
        <v>19400</v>
      </c>
      <c r="AB302" s="2">
        <v>10000</v>
      </c>
      <c r="AC302" s="2">
        <v>10300</v>
      </c>
      <c r="AD302" s="2">
        <v>10500</v>
      </c>
      <c r="AE302" s="2">
        <v>11800</v>
      </c>
      <c r="AF302" s="2">
        <v>10400</v>
      </c>
      <c r="AG302" s="2">
        <v>10900</v>
      </c>
      <c r="AH302" s="2">
        <v>12100</v>
      </c>
      <c r="AI302" s="2">
        <v>12600</v>
      </c>
      <c r="AJ302" s="2">
        <v>12600</v>
      </c>
      <c r="AK302" s="2">
        <v>22</v>
      </c>
      <c r="AL302" s="26"/>
    </row>
    <row r="303" spans="1:38" x14ac:dyDescent="0.3">
      <c r="A303" s="23"/>
      <c r="B303" s="3"/>
      <c r="C303" s="3"/>
      <c r="D303" s="3"/>
      <c r="E303" s="3"/>
      <c r="F303" s="3"/>
      <c r="G303" s="3"/>
      <c r="H303" s="3"/>
      <c r="I303" s="3" t="s">
        <v>10</v>
      </c>
      <c r="J303" s="3" t="s">
        <v>10</v>
      </c>
      <c r="K303" s="3" t="s">
        <v>10</v>
      </c>
      <c r="L303" s="3"/>
      <c r="M303" s="3"/>
      <c r="N303" s="3"/>
      <c r="O303" s="3"/>
      <c r="P303" s="3"/>
      <c r="Q303" s="3"/>
      <c r="R303" s="4"/>
      <c r="S303" s="4" t="s">
        <v>8</v>
      </c>
      <c r="T303" s="4" t="s">
        <v>10</v>
      </c>
      <c r="U303" s="4" t="s">
        <v>8</v>
      </c>
      <c r="V303" s="4" t="s">
        <v>10</v>
      </c>
      <c r="W303" s="4"/>
      <c r="X303" s="4"/>
      <c r="Y303" s="4"/>
      <c r="Z303" s="4"/>
      <c r="AA303" s="4"/>
      <c r="AB303" s="4"/>
      <c r="AC303" s="4"/>
      <c r="AD303" s="4"/>
      <c r="AE303" s="4" t="s">
        <v>10</v>
      </c>
      <c r="AF303" s="4" t="s">
        <v>10</v>
      </c>
      <c r="AG303" s="4"/>
      <c r="AH303" s="4"/>
      <c r="AI303" s="4"/>
      <c r="AJ303" s="4"/>
      <c r="AK303" s="4"/>
      <c r="AL303" s="24"/>
    </row>
    <row r="304" spans="1:38" x14ac:dyDescent="0.3">
      <c r="A304" s="25" t="s">
        <v>212</v>
      </c>
      <c r="B304" s="1" t="s">
        <v>37</v>
      </c>
      <c r="C304" s="1">
        <v>313</v>
      </c>
      <c r="D304" s="1"/>
      <c r="E304" s="1"/>
      <c r="F304" s="1"/>
      <c r="G304" s="1"/>
      <c r="H304" s="1"/>
      <c r="I304" s="1">
        <v>4800</v>
      </c>
      <c r="J304" s="1">
        <v>6000</v>
      </c>
      <c r="K304" s="1">
        <v>6400</v>
      </c>
      <c r="L304" s="1">
        <v>5800</v>
      </c>
      <c r="M304" s="1">
        <v>4500</v>
      </c>
      <c r="N304" s="1">
        <v>6100</v>
      </c>
      <c r="O304" s="1">
        <v>6700</v>
      </c>
      <c r="P304" s="1">
        <v>6300</v>
      </c>
      <c r="Q304" s="1">
        <v>6400</v>
      </c>
      <c r="R304" s="2">
        <v>7800</v>
      </c>
      <c r="S304" s="2">
        <v>7200</v>
      </c>
      <c r="T304" s="2">
        <v>7200</v>
      </c>
      <c r="U304" s="2">
        <v>6900</v>
      </c>
      <c r="V304" s="2">
        <v>6700</v>
      </c>
      <c r="W304" s="2">
        <v>6200</v>
      </c>
      <c r="X304" s="2"/>
      <c r="Y304" s="2">
        <v>5900</v>
      </c>
      <c r="Z304" s="2">
        <v>6400</v>
      </c>
      <c r="AA304" s="2">
        <v>7000</v>
      </c>
      <c r="AB304" s="2">
        <v>6500</v>
      </c>
      <c r="AC304" s="2">
        <v>6400</v>
      </c>
      <c r="AD304" s="2"/>
      <c r="AE304" s="2" t="s">
        <v>10</v>
      </c>
      <c r="AF304" s="2" t="s">
        <v>10</v>
      </c>
      <c r="AG304" s="2"/>
      <c r="AH304" s="2">
        <v>10400</v>
      </c>
      <c r="AI304" s="2"/>
      <c r="AJ304" s="2"/>
      <c r="AK304" s="2">
        <v>25</v>
      </c>
      <c r="AL304" s="26"/>
    </row>
    <row r="305" spans="1:38" x14ac:dyDescent="0.3">
      <c r="A305" s="2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4"/>
      <c r="S305" s="4" t="s">
        <v>8</v>
      </c>
      <c r="T305" s="4" t="s">
        <v>10</v>
      </c>
      <c r="U305" s="4" t="s">
        <v>8</v>
      </c>
      <c r="V305" s="4" t="s">
        <v>10</v>
      </c>
      <c r="W305" s="4"/>
      <c r="X305" s="4"/>
      <c r="Y305" s="4"/>
      <c r="Z305" s="4"/>
      <c r="AA305" s="4"/>
      <c r="AB305" s="4"/>
      <c r="AC305" s="4"/>
      <c r="AD305" s="4"/>
      <c r="AE305" s="4" t="s">
        <v>10</v>
      </c>
      <c r="AF305" s="4" t="s">
        <v>10</v>
      </c>
      <c r="AG305" s="4"/>
      <c r="AH305" s="4"/>
      <c r="AI305" s="4"/>
      <c r="AJ305" s="4"/>
      <c r="AK305" s="4">
        <v>29</v>
      </c>
      <c r="AL305" s="24"/>
    </row>
    <row r="306" spans="1:38" ht="15.75" customHeight="1" x14ac:dyDescent="0.3">
      <c r="A306" s="25" t="s">
        <v>213</v>
      </c>
      <c r="B306" s="1" t="s">
        <v>214</v>
      </c>
      <c r="C306" s="1">
        <v>314</v>
      </c>
      <c r="D306" s="1"/>
      <c r="E306" s="1"/>
      <c r="F306" s="1"/>
      <c r="G306" s="1"/>
      <c r="H306" s="1"/>
      <c r="I306" s="1">
        <v>14800</v>
      </c>
      <c r="J306" s="1">
        <v>13700</v>
      </c>
      <c r="K306" s="1">
        <v>13100</v>
      </c>
      <c r="L306" s="1">
        <v>11900</v>
      </c>
      <c r="M306" s="1">
        <v>11900</v>
      </c>
      <c r="N306" s="1">
        <v>12700</v>
      </c>
      <c r="O306" s="1">
        <v>13500</v>
      </c>
      <c r="P306" s="1">
        <v>13500</v>
      </c>
      <c r="Q306" s="1">
        <v>10500</v>
      </c>
      <c r="R306" s="2">
        <v>13500</v>
      </c>
      <c r="S306" s="2">
        <v>13200</v>
      </c>
      <c r="T306" s="2">
        <v>13800</v>
      </c>
      <c r="U306" s="2">
        <v>15600</v>
      </c>
      <c r="V306" s="2">
        <v>15100</v>
      </c>
      <c r="W306" s="2">
        <v>17000</v>
      </c>
      <c r="X306" s="2">
        <v>18800</v>
      </c>
      <c r="Y306" s="2">
        <v>19900</v>
      </c>
      <c r="Z306" s="2">
        <v>19300</v>
      </c>
      <c r="AA306" s="2">
        <v>16900</v>
      </c>
      <c r="AB306" s="2">
        <v>16200</v>
      </c>
      <c r="AC306" s="2">
        <v>16700</v>
      </c>
      <c r="AD306" s="2">
        <v>16500</v>
      </c>
      <c r="AE306" s="2" t="s">
        <v>10</v>
      </c>
      <c r="AF306" s="2" t="s">
        <v>10</v>
      </c>
      <c r="AG306" s="2"/>
      <c r="AH306" s="2"/>
      <c r="AI306" s="2"/>
      <c r="AJ306" s="2"/>
      <c r="AK306" s="2">
        <v>6</v>
      </c>
      <c r="AL306" s="26"/>
    </row>
    <row r="307" spans="1:38" hidden="1" x14ac:dyDescent="0.3">
      <c r="A307" s="23"/>
      <c r="B307" s="3"/>
      <c r="C307" s="3"/>
      <c r="D307" s="3"/>
      <c r="E307" s="3"/>
      <c r="F307" s="3"/>
      <c r="G307" s="3"/>
      <c r="H307" s="3"/>
      <c r="I307" s="3" t="s">
        <v>10</v>
      </c>
      <c r="J307" s="3" t="s">
        <v>10</v>
      </c>
      <c r="K307" s="3" t="s">
        <v>10</v>
      </c>
      <c r="L307" s="3"/>
      <c r="M307" s="3"/>
      <c r="N307" s="3"/>
      <c r="O307" s="3"/>
      <c r="P307" s="3"/>
      <c r="Q307" s="3"/>
      <c r="R307" s="4"/>
      <c r="S307" s="4" t="s">
        <v>8</v>
      </c>
      <c r="T307" s="4" t="s">
        <v>10</v>
      </c>
      <c r="U307" s="4" t="s">
        <v>8</v>
      </c>
      <c r="V307" s="4" t="s">
        <v>10</v>
      </c>
      <c r="W307" s="4"/>
      <c r="X307" s="4"/>
      <c r="Y307" s="4"/>
      <c r="Z307" s="4"/>
      <c r="AA307" s="4"/>
      <c r="AB307" s="4"/>
      <c r="AC307" s="4"/>
      <c r="AD307" s="4"/>
      <c r="AE307" s="4" t="s">
        <v>10</v>
      </c>
      <c r="AF307" s="4" t="s">
        <v>10</v>
      </c>
      <c r="AG307" s="4"/>
      <c r="AH307" s="4"/>
      <c r="AI307" s="4"/>
      <c r="AJ307" s="4"/>
      <c r="AK307" s="4"/>
      <c r="AL307" s="24"/>
    </row>
    <row r="308" spans="1:38" ht="15.75" hidden="1" customHeight="1" x14ac:dyDescent="0.3">
      <c r="A308" s="25" t="s">
        <v>215</v>
      </c>
      <c r="B308" s="1" t="s">
        <v>216</v>
      </c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>
        <v>1600</v>
      </c>
      <c r="Q308" s="1">
        <v>2100</v>
      </c>
      <c r="R308" s="2">
        <v>1500</v>
      </c>
      <c r="S308" s="2" t="s">
        <v>8</v>
      </c>
      <c r="T308" s="2">
        <v>2900</v>
      </c>
      <c r="U308" s="2">
        <v>2900</v>
      </c>
      <c r="V308" s="2">
        <v>3200</v>
      </c>
      <c r="W308" s="2"/>
      <c r="X308" s="2"/>
      <c r="Y308" s="2"/>
      <c r="Z308" s="2"/>
      <c r="AA308" s="2"/>
      <c r="AB308" s="2"/>
      <c r="AC308" s="2"/>
      <c r="AD308" s="2"/>
      <c r="AE308" s="2" t="s">
        <v>10</v>
      </c>
      <c r="AF308" s="2" t="s">
        <v>10</v>
      </c>
      <c r="AG308" s="2"/>
      <c r="AH308" s="2"/>
      <c r="AI308" s="2"/>
      <c r="AJ308" s="2"/>
      <c r="AK308" s="2"/>
      <c r="AL308" s="26"/>
    </row>
    <row r="309" spans="1:38" x14ac:dyDescent="0.3">
      <c r="A309" s="2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4"/>
      <c r="S309" s="4" t="s">
        <v>8</v>
      </c>
      <c r="T309" s="4" t="s">
        <v>10</v>
      </c>
      <c r="U309" s="4" t="s">
        <v>8</v>
      </c>
      <c r="V309" s="4" t="s">
        <v>10</v>
      </c>
      <c r="W309" s="4"/>
      <c r="X309" s="4"/>
      <c r="Y309" s="4"/>
      <c r="Z309" s="4"/>
      <c r="AA309" s="4"/>
      <c r="AB309" s="4"/>
      <c r="AC309" s="4"/>
      <c r="AD309" s="4"/>
      <c r="AE309" s="4" t="s">
        <v>10</v>
      </c>
      <c r="AF309" s="4" t="s">
        <v>10</v>
      </c>
      <c r="AG309" s="4"/>
      <c r="AH309" s="4"/>
      <c r="AI309" s="4"/>
      <c r="AJ309" s="4"/>
      <c r="AK309" s="4"/>
      <c r="AL309" s="24"/>
    </row>
    <row r="310" spans="1:38" x14ac:dyDescent="0.3">
      <c r="A310" s="25" t="s">
        <v>217</v>
      </c>
      <c r="B310" s="1" t="s">
        <v>49</v>
      </c>
      <c r="C310" s="1">
        <v>615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>
        <v>1200</v>
      </c>
      <c r="T310" s="2">
        <v>1300</v>
      </c>
      <c r="U310" s="2">
        <v>1200</v>
      </c>
      <c r="V310" s="2">
        <v>1400</v>
      </c>
      <c r="W310" s="2">
        <v>1500</v>
      </c>
      <c r="X310" s="2"/>
      <c r="Y310" s="2">
        <v>1200</v>
      </c>
      <c r="Z310" s="2">
        <v>1300</v>
      </c>
      <c r="AA310" s="2">
        <v>1100</v>
      </c>
      <c r="AB310" s="2">
        <v>1000</v>
      </c>
      <c r="AC310" s="2"/>
      <c r="AD310" s="2"/>
      <c r="AE310" s="2" t="s">
        <v>10</v>
      </c>
      <c r="AF310" s="2" t="s">
        <v>10</v>
      </c>
      <c r="AG310" s="2"/>
      <c r="AH310" s="2"/>
      <c r="AI310" s="2"/>
      <c r="AJ310" s="2"/>
      <c r="AK310" s="2"/>
      <c r="AL310" s="26"/>
    </row>
    <row r="311" spans="1:38" x14ac:dyDescent="0.3">
      <c r="A311" s="2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4"/>
      <c r="S311" s="4" t="s">
        <v>8</v>
      </c>
      <c r="T311" s="4" t="s">
        <v>10</v>
      </c>
      <c r="U311" s="4" t="s">
        <v>8</v>
      </c>
      <c r="V311" s="4" t="s">
        <v>10</v>
      </c>
      <c r="W311" s="4"/>
      <c r="X311" s="4"/>
      <c r="Y311" s="4"/>
      <c r="Z311" s="4"/>
      <c r="AA311" s="4"/>
      <c r="AB311" s="4"/>
      <c r="AC311" s="4"/>
      <c r="AD311" s="4"/>
      <c r="AE311" s="4" t="s">
        <v>10</v>
      </c>
      <c r="AF311" s="4" t="s">
        <v>10</v>
      </c>
      <c r="AG311" s="4"/>
      <c r="AH311" s="4"/>
      <c r="AI311" s="4"/>
      <c r="AJ311" s="4"/>
      <c r="AK311" s="4"/>
      <c r="AL311" s="24"/>
    </row>
    <row r="312" spans="1:38" x14ac:dyDescent="0.3">
      <c r="A312" s="25" t="s">
        <v>218</v>
      </c>
      <c r="B312" s="1" t="s">
        <v>49</v>
      </c>
      <c r="C312" s="1">
        <v>316</v>
      </c>
      <c r="D312" s="1"/>
      <c r="E312" s="1"/>
      <c r="F312" s="1"/>
      <c r="G312" s="1"/>
      <c r="H312" s="1"/>
      <c r="I312" s="1">
        <v>6900</v>
      </c>
      <c r="J312" s="1">
        <v>7000</v>
      </c>
      <c r="K312" s="1">
        <v>8000</v>
      </c>
      <c r="L312" s="1">
        <v>8900</v>
      </c>
      <c r="M312" s="1">
        <v>8000</v>
      </c>
      <c r="N312" s="1">
        <v>7600</v>
      </c>
      <c r="O312" s="1">
        <v>6700</v>
      </c>
      <c r="P312" s="1">
        <v>6200</v>
      </c>
      <c r="Q312" s="1">
        <v>6100</v>
      </c>
      <c r="R312" s="2">
        <v>5600</v>
      </c>
      <c r="S312" s="2">
        <v>5400</v>
      </c>
      <c r="T312" s="2">
        <v>6000</v>
      </c>
      <c r="U312" s="2">
        <v>5700</v>
      </c>
      <c r="V312" s="2">
        <v>6200</v>
      </c>
      <c r="W312" s="2">
        <v>7300</v>
      </c>
      <c r="X312" s="2">
        <v>7300</v>
      </c>
      <c r="Y312" s="2">
        <v>7000</v>
      </c>
      <c r="Z312" s="2">
        <v>6500</v>
      </c>
      <c r="AA312" s="2">
        <v>6100</v>
      </c>
      <c r="AB312" s="2">
        <v>6900</v>
      </c>
      <c r="AC312" s="2"/>
      <c r="AD312" s="2">
        <v>7400</v>
      </c>
      <c r="AE312" s="2" t="s">
        <v>10</v>
      </c>
      <c r="AF312" s="2">
        <v>6300</v>
      </c>
      <c r="AG312" s="2"/>
      <c r="AH312" s="2">
        <v>7600</v>
      </c>
      <c r="AI312" s="2"/>
      <c r="AJ312" s="2">
        <v>8000</v>
      </c>
      <c r="AK312" s="2">
        <v>34</v>
      </c>
      <c r="AL312" s="26"/>
    </row>
    <row r="313" spans="1:38" x14ac:dyDescent="0.3">
      <c r="A313" s="23" t="s">
        <v>218</v>
      </c>
      <c r="B313" s="3" t="s">
        <v>219</v>
      </c>
      <c r="C313" s="3">
        <v>315</v>
      </c>
      <c r="D313" s="3"/>
      <c r="E313" s="3"/>
      <c r="F313" s="3"/>
      <c r="G313" s="3"/>
      <c r="H313" s="3"/>
      <c r="I313" s="3">
        <v>5300</v>
      </c>
      <c r="J313" s="3">
        <v>5200</v>
      </c>
      <c r="K313" s="3">
        <v>5700</v>
      </c>
      <c r="L313" s="3">
        <v>5700</v>
      </c>
      <c r="M313" s="3">
        <v>5500</v>
      </c>
      <c r="N313" s="3">
        <v>5500</v>
      </c>
      <c r="O313" s="3">
        <v>5200</v>
      </c>
      <c r="P313" s="3">
        <v>5200</v>
      </c>
      <c r="Q313" s="3">
        <v>5200</v>
      </c>
      <c r="R313" s="4">
        <v>5200</v>
      </c>
      <c r="S313" s="4">
        <v>5600</v>
      </c>
      <c r="T313" s="4">
        <v>5500</v>
      </c>
      <c r="U313" s="4">
        <v>5500</v>
      </c>
      <c r="V313" s="4">
        <v>6000</v>
      </c>
      <c r="W313" s="4">
        <v>7000</v>
      </c>
      <c r="X313" s="4">
        <v>6500</v>
      </c>
      <c r="Y313" s="4">
        <v>6800</v>
      </c>
      <c r="Z313" s="4">
        <v>5700</v>
      </c>
      <c r="AA313" s="4">
        <v>5300</v>
      </c>
      <c r="AB313" s="4">
        <v>4400</v>
      </c>
      <c r="AC313" s="4"/>
      <c r="AD313" s="4">
        <v>6200</v>
      </c>
      <c r="AE313" s="4" t="s">
        <v>10</v>
      </c>
      <c r="AF313" s="4">
        <v>5100</v>
      </c>
      <c r="AG313" s="4"/>
      <c r="AH313" s="4">
        <v>6900</v>
      </c>
      <c r="AI313" s="4"/>
      <c r="AJ313" s="4">
        <v>7400</v>
      </c>
      <c r="AK313" s="4">
        <v>41</v>
      </c>
      <c r="AL313" s="24"/>
    </row>
    <row r="314" spans="1:38" x14ac:dyDescent="0.3">
      <c r="A314" s="25"/>
      <c r="B314" s="1"/>
      <c r="C314" s="1"/>
      <c r="D314" s="1"/>
      <c r="E314" s="1"/>
      <c r="F314" s="1"/>
      <c r="G314" s="1"/>
      <c r="H314" s="1"/>
      <c r="I314" s="1" t="s">
        <v>10</v>
      </c>
      <c r="J314" s="1" t="s">
        <v>10</v>
      </c>
      <c r="K314" s="1" t="s">
        <v>10</v>
      </c>
      <c r="L314" s="1"/>
      <c r="M314" s="1"/>
      <c r="N314" s="1"/>
      <c r="O314" s="1"/>
      <c r="P314" s="1"/>
      <c r="Q314" s="1"/>
      <c r="R314" s="2"/>
      <c r="S314" s="2" t="s">
        <v>8</v>
      </c>
      <c r="T314" s="2" t="s">
        <v>10</v>
      </c>
      <c r="U314" s="2" t="s">
        <v>8</v>
      </c>
      <c r="V314" s="2" t="s">
        <v>10</v>
      </c>
      <c r="W314" s="2"/>
      <c r="X314" s="2"/>
      <c r="Y314" s="2"/>
      <c r="Z314" s="2"/>
      <c r="AA314" s="2"/>
      <c r="AB314" s="2"/>
      <c r="AC314" s="2"/>
      <c r="AD314" s="2"/>
      <c r="AE314" s="2" t="s">
        <v>10</v>
      </c>
      <c r="AF314" s="2" t="s">
        <v>10</v>
      </c>
      <c r="AG314" s="2"/>
      <c r="AH314" s="2"/>
      <c r="AI314" s="2"/>
      <c r="AJ314" s="2"/>
      <c r="AK314" s="2"/>
      <c r="AL314" s="26"/>
    </row>
    <row r="315" spans="1:38" x14ac:dyDescent="0.3">
      <c r="A315" s="28" t="s">
        <v>220</v>
      </c>
      <c r="B315" s="18" t="s">
        <v>19</v>
      </c>
      <c r="C315" s="18">
        <v>317</v>
      </c>
      <c r="D315" s="18"/>
      <c r="E315" s="18"/>
      <c r="F315" s="18"/>
      <c r="G315" s="18"/>
      <c r="H315" s="18"/>
      <c r="I315" s="18">
        <v>8000</v>
      </c>
      <c r="J315" s="18">
        <v>9200</v>
      </c>
      <c r="K315" s="18">
        <v>10200</v>
      </c>
      <c r="L315" s="18">
        <v>9100</v>
      </c>
      <c r="M315" s="18">
        <v>9200</v>
      </c>
      <c r="N315" s="18">
        <v>8200</v>
      </c>
      <c r="O315" s="18">
        <v>8600</v>
      </c>
      <c r="P315" s="18">
        <v>9100</v>
      </c>
      <c r="Q315" s="18">
        <v>9700</v>
      </c>
      <c r="R315" s="19">
        <v>9700</v>
      </c>
      <c r="S315" s="19">
        <v>9000</v>
      </c>
      <c r="T315" s="19">
        <v>10200</v>
      </c>
      <c r="U315" s="19">
        <v>11600</v>
      </c>
      <c r="V315" s="19">
        <v>12400</v>
      </c>
      <c r="W315" s="19">
        <v>12900</v>
      </c>
      <c r="X315" s="19">
        <v>14200</v>
      </c>
      <c r="Y315" s="19">
        <v>14000</v>
      </c>
      <c r="Z315" s="19">
        <v>13600</v>
      </c>
      <c r="AA315" s="19">
        <v>10500</v>
      </c>
      <c r="AB315" s="19">
        <v>8800</v>
      </c>
      <c r="AC315" s="19">
        <v>11000</v>
      </c>
      <c r="AD315" s="19"/>
      <c r="AE315" s="19" t="s">
        <v>10</v>
      </c>
      <c r="AF315" s="19">
        <v>11400</v>
      </c>
      <c r="AG315" s="19"/>
      <c r="AH315" s="19"/>
      <c r="AI315" s="19">
        <v>7300</v>
      </c>
      <c r="AJ315" s="19"/>
      <c r="AK315" s="4">
        <v>11</v>
      </c>
      <c r="AL315" s="24"/>
    </row>
    <row r="316" spans="1:38" x14ac:dyDescent="0.3">
      <c r="A316" s="25" t="s">
        <v>220</v>
      </c>
      <c r="B316" s="1" t="s">
        <v>221</v>
      </c>
      <c r="C316" s="1">
        <v>506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>
        <v>2200</v>
      </c>
      <c r="Q316" s="1">
        <v>2700</v>
      </c>
      <c r="R316" s="2">
        <v>2700</v>
      </c>
      <c r="S316" s="2">
        <v>2100</v>
      </c>
      <c r="T316" s="2">
        <v>3100</v>
      </c>
      <c r="U316" s="2">
        <v>3300</v>
      </c>
      <c r="V316" s="2">
        <v>4100</v>
      </c>
      <c r="W316" s="2">
        <v>4500</v>
      </c>
      <c r="X316" s="2">
        <v>4400</v>
      </c>
      <c r="Y316" s="2">
        <v>5200</v>
      </c>
      <c r="Z316" s="2">
        <v>4600</v>
      </c>
      <c r="AA316" s="2">
        <v>5300</v>
      </c>
      <c r="AB316" s="2">
        <v>4700</v>
      </c>
      <c r="AC316" s="2">
        <v>4300</v>
      </c>
      <c r="AD316" s="2"/>
      <c r="AE316" s="2" t="s">
        <v>10</v>
      </c>
      <c r="AF316" s="2" t="s">
        <v>10</v>
      </c>
      <c r="AG316" s="2"/>
      <c r="AH316" s="2"/>
      <c r="AI316" s="2">
        <v>6500</v>
      </c>
      <c r="AJ316" s="2"/>
      <c r="AK316" s="2">
        <v>11</v>
      </c>
      <c r="AL316" s="26"/>
    </row>
    <row r="317" spans="1:38" x14ac:dyDescent="0.3">
      <c r="A317" s="2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 t="s">
        <v>10</v>
      </c>
      <c r="AF317" s="4" t="s">
        <v>10</v>
      </c>
      <c r="AG317" s="4"/>
      <c r="AH317" s="4"/>
      <c r="AI317" s="4"/>
      <c r="AJ317" s="4"/>
      <c r="AK317" s="4"/>
      <c r="AL317" s="24"/>
    </row>
    <row r="318" spans="1:38" ht="12.6" customHeight="1" x14ac:dyDescent="0.3">
      <c r="A318" s="25" t="s">
        <v>438</v>
      </c>
      <c r="B318" s="1" t="s">
        <v>94</v>
      </c>
      <c r="C318" s="1">
        <v>208</v>
      </c>
      <c r="D318" s="1"/>
      <c r="E318" s="1"/>
      <c r="F318" s="1"/>
      <c r="G318" s="1"/>
      <c r="H318" s="1"/>
      <c r="I318" s="1">
        <v>14700</v>
      </c>
      <c r="J318" s="1">
        <v>15200</v>
      </c>
      <c r="K318" s="1">
        <v>14000</v>
      </c>
      <c r="L318" s="1">
        <v>14000</v>
      </c>
      <c r="M318" s="1">
        <v>13900</v>
      </c>
      <c r="N318" s="1">
        <v>14100</v>
      </c>
      <c r="O318" s="1">
        <v>16000</v>
      </c>
      <c r="P318" s="1">
        <v>18300</v>
      </c>
      <c r="Q318" s="1">
        <v>17500</v>
      </c>
      <c r="R318" s="2">
        <v>19400</v>
      </c>
      <c r="S318" s="2">
        <v>16300</v>
      </c>
      <c r="T318" s="2">
        <v>16000</v>
      </c>
      <c r="U318" s="2">
        <v>20300</v>
      </c>
      <c r="V318" s="2">
        <v>22400</v>
      </c>
      <c r="W318" s="2">
        <v>27100</v>
      </c>
      <c r="X318" s="2">
        <v>28600</v>
      </c>
      <c r="Y318" s="2">
        <v>29200</v>
      </c>
      <c r="Z318" s="2">
        <v>37600</v>
      </c>
      <c r="AA318" s="2"/>
      <c r="AB318" s="2">
        <v>20200</v>
      </c>
      <c r="AC318" s="2"/>
      <c r="AD318" s="2"/>
      <c r="AE318" s="2" t="s">
        <v>10</v>
      </c>
      <c r="AF318" s="2" t="s">
        <v>10</v>
      </c>
      <c r="AG318" s="2"/>
      <c r="AH318" s="2"/>
      <c r="AI318" s="2"/>
      <c r="AJ318" s="2"/>
      <c r="AK318" s="2">
        <v>20</v>
      </c>
      <c r="AL318" s="26"/>
    </row>
    <row r="319" spans="1:38" hidden="1" x14ac:dyDescent="0.3">
      <c r="A319" s="23" t="s">
        <v>438</v>
      </c>
      <c r="B319" s="3" t="s">
        <v>222</v>
      </c>
      <c r="C319" s="3">
        <v>211</v>
      </c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>
        <v>12600</v>
      </c>
      <c r="P319" s="3">
        <v>13300</v>
      </c>
      <c r="Q319" s="3">
        <v>12700</v>
      </c>
      <c r="R319" s="4">
        <v>13600</v>
      </c>
      <c r="S319" s="4">
        <v>12200</v>
      </c>
      <c r="T319" s="4">
        <v>10200</v>
      </c>
      <c r="U319" s="4">
        <v>11200</v>
      </c>
      <c r="V319" s="4">
        <v>17300</v>
      </c>
      <c r="W319" s="4">
        <v>21900</v>
      </c>
      <c r="X319" s="4">
        <v>23600</v>
      </c>
      <c r="Y319" s="4">
        <v>26400</v>
      </c>
      <c r="Z319" s="4">
        <v>35300</v>
      </c>
      <c r="AA319" s="4"/>
      <c r="AB319" s="4"/>
      <c r="AC319" s="4"/>
      <c r="AD319" s="4"/>
      <c r="AE319" s="4" t="s">
        <v>10</v>
      </c>
      <c r="AF319" s="4" t="s">
        <v>10</v>
      </c>
      <c r="AG319" s="4"/>
      <c r="AH319" s="4"/>
      <c r="AI319" s="4"/>
      <c r="AJ319" s="4"/>
      <c r="AK319" s="4">
        <v>20</v>
      </c>
      <c r="AL319" s="24"/>
    </row>
    <row r="320" spans="1:38" x14ac:dyDescent="0.3">
      <c r="A320" s="23" t="s">
        <v>438</v>
      </c>
      <c r="B320" s="3" t="s">
        <v>459</v>
      </c>
      <c r="C320" s="57">
        <v>84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>
        <v>28500</v>
      </c>
      <c r="AI320" s="4">
        <v>26800</v>
      </c>
      <c r="AJ320" s="4">
        <v>27600</v>
      </c>
      <c r="AK320" s="4"/>
      <c r="AL320" s="24"/>
    </row>
    <row r="321" spans="1:42" x14ac:dyDescent="0.3">
      <c r="A321" s="25" t="s">
        <v>438</v>
      </c>
      <c r="B321" s="1" t="s">
        <v>223</v>
      </c>
      <c r="C321" s="1">
        <v>214</v>
      </c>
      <c r="D321" s="1">
        <v>12200</v>
      </c>
      <c r="E321" s="1">
        <v>12400</v>
      </c>
      <c r="F321" s="1">
        <v>12400</v>
      </c>
      <c r="G321" s="1">
        <v>19300</v>
      </c>
      <c r="H321" s="1">
        <v>25100</v>
      </c>
      <c r="I321" s="1">
        <v>19200</v>
      </c>
      <c r="J321" s="1">
        <v>18500</v>
      </c>
      <c r="K321" s="1">
        <v>18700</v>
      </c>
      <c r="L321" s="1">
        <v>17100</v>
      </c>
      <c r="M321" s="1">
        <v>18200</v>
      </c>
      <c r="N321" s="1">
        <v>17800</v>
      </c>
      <c r="O321" s="1">
        <v>18700</v>
      </c>
      <c r="P321" s="1">
        <v>19100</v>
      </c>
      <c r="Q321" s="1">
        <v>18600</v>
      </c>
      <c r="R321" s="2">
        <v>21600</v>
      </c>
      <c r="S321" s="2">
        <v>20900</v>
      </c>
      <c r="T321" s="2">
        <v>20100</v>
      </c>
      <c r="U321" s="2">
        <v>20500</v>
      </c>
      <c r="V321" s="2" t="s">
        <v>23</v>
      </c>
      <c r="W321" s="2">
        <v>27800</v>
      </c>
      <c r="X321" s="2">
        <v>35000</v>
      </c>
      <c r="Y321" s="2">
        <v>38700</v>
      </c>
      <c r="Z321" s="2">
        <v>38400</v>
      </c>
      <c r="AA321" s="2">
        <v>30400</v>
      </c>
      <c r="AB321" s="2">
        <v>27600</v>
      </c>
      <c r="AC321" s="2">
        <v>33300</v>
      </c>
      <c r="AD321" s="2"/>
      <c r="AE321" s="2" t="s">
        <v>10</v>
      </c>
      <c r="AF321" s="2" t="s">
        <v>10</v>
      </c>
      <c r="AG321" s="2"/>
      <c r="AH321" s="2"/>
      <c r="AI321" s="2"/>
      <c r="AJ321" s="2"/>
      <c r="AK321" s="2">
        <v>20</v>
      </c>
      <c r="AL321" s="26"/>
    </row>
    <row r="322" spans="1:42" x14ac:dyDescent="0.3">
      <c r="A322" s="23" t="s">
        <v>438</v>
      </c>
      <c r="B322" s="3" t="s">
        <v>19</v>
      </c>
      <c r="C322" s="57">
        <v>20</v>
      </c>
      <c r="D322" s="3"/>
      <c r="E322" s="3"/>
      <c r="F322" s="3"/>
      <c r="G322" s="3"/>
      <c r="H322" s="3"/>
      <c r="I322" s="3">
        <v>15700</v>
      </c>
      <c r="J322" s="3">
        <v>14000</v>
      </c>
      <c r="K322" s="3">
        <v>14300</v>
      </c>
      <c r="L322" s="3">
        <v>13400</v>
      </c>
      <c r="M322" s="3">
        <v>14900</v>
      </c>
      <c r="N322" s="3">
        <v>15200</v>
      </c>
      <c r="O322" s="3">
        <v>15700</v>
      </c>
      <c r="P322" s="3">
        <v>16000</v>
      </c>
      <c r="Q322" s="3">
        <v>17000</v>
      </c>
      <c r="R322" s="4">
        <v>17900</v>
      </c>
      <c r="S322" s="4">
        <v>17100</v>
      </c>
      <c r="T322" s="4">
        <v>17500</v>
      </c>
      <c r="U322" s="4">
        <v>18500</v>
      </c>
      <c r="V322" s="4" t="s">
        <v>23</v>
      </c>
      <c r="W322" s="4">
        <v>27300</v>
      </c>
      <c r="X322" s="4">
        <v>31900</v>
      </c>
      <c r="Y322" s="4">
        <v>35300</v>
      </c>
      <c r="Z322" s="4">
        <v>35100</v>
      </c>
      <c r="AA322" s="4">
        <v>31300</v>
      </c>
      <c r="AB322" s="4">
        <v>29400</v>
      </c>
      <c r="AC322" s="4">
        <v>31900</v>
      </c>
      <c r="AD322" s="4"/>
      <c r="AE322" s="4" t="s">
        <v>10</v>
      </c>
      <c r="AF322" s="4">
        <v>32100</v>
      </c>
      <c r="AG322" s="4">
        <v>35100</v>
      </c>
      <c r="AH322" s="4">
        <v>38600</v>
      </c>
      <c r="AI322" s="4">
        <v>41100</v>
      </c>
      <c r="AJ322" s="4">
        <v>42200</v>
      </c>
      <c r="AK322" s="4">
        <v>20</v>
      </c>
      <c r="AL322" s="24"/>
    </row>
    <row r="323" spans="1:42" x14ac:dyDescent="0.3">
      <c r="A323" s="25" t="s">
        <v>438</v>
      </c>
      <c r="B323" s="1" t="s">
        <v>221</v>
      </c>
      <c r="C323" s="56">
        <v>68</v>
      </c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>
        <v>29200</v>
      </c>
      <c r="AG323" s="2">
        <v>32200</v>
      </c>
      <c r="AH323" s="2">
        <v>35100</v>
      </c>
      <c r="AI323" s="2">
        <v>37800</v>
      </c>
      <c r="AJ323" s="2">
        <v>39400</v>
      </c>
      <c r="AK323" s="2">
        <v>68</v>
      </c>
      <c r="AL323" s="26"/>
    </row>
    <row r="324" spans="1:42" x14ac:dyDescent="0.3">
      <c r="A324" s="2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4"/>
      <c r="S324" s="4"/>
      <c r="T324" s="4" t="s">
        <v>10</v>
      </c>
      <c r="U324" s="4" t="s">
        <v>8</v>
      </c>
      <c r="V324" s="4" t="s">
        <v>10</v>
      </c>
      <c r="W324" s="4"/>
      <c r="X324" s="4"/>
      <c r="Y324" s="4"/>
      <c r="Z324" s="4"/>
      <c r="AA324" s="4"/>
      <c r="AB324" s="4"/>
      <c r="AC324" s="4"/>
      <c r="AD324" s="4"/>
      <c r="AE324" s="4" t="s">
        <v>10</v>
      </c>
      <c r="AF324" s="4" t="s">
        <v>10</v>
      </c>
      <c r="AG324" s="4"/>
      <c r="AH324" s="4"/>
      <c r="AI324" s="4"/>
      <c r="AJ324" s="4"/>
      <c r="AK324" s="4"/>
      <c r="AL324" s="24"/>
    </row>
    <row r="325" spans="1:42" x14ac:dyDescent="0.3">
      <c r="A325" s="25" t="s">
        <v>224</v>
      </c>
      <c r="B325" s="1" t="s">
        <v>47</v>
      </c>
      <c r="C325" s="1">
        <v>318</v>
      </c>
      <c r="D325" s="1"/>
      <c r="E325" s="1"/>
      <c r="F325" s="1"/>
      <c r="G325" s="1"/>
      <c r="H325" s="1"/>
      <c r="I325" s="1">
        <v>2800</v>
      </c>
      <c r="J325" s="1">
        <v>2600</v>
      </c>
      <c r="K325" s="1">
        <v>2800</v>
      </c>
      <c r="L325" s="1">
        <v>3000</v>
      </c>
      <c r="M325" s="1">
        <v>550</v>
      </c>
      <c r="N325" s="1">
        <v>2900</v>
      </c>
      <c r="O325" s="1">
        <v>2800</v>
      </c>
      <c r="P325" s="1">
        <v>3100</v>
      </c>
      <c r="Q325" s="1">
        <v>3200</v>
      </c>
      <c r="R325" s="2">
        <v>3400</v>
      </c>
      <c r="S325" s="2">
        <v>2300</v>
      </c>
      <c r="T325" s="2">
        <v>3000</v>
      </c>
      <c r="U325" s="2">
        <v>3500</v>
      </c>
      <c r="V325" s="2">
        <v>3900</v>
      </c>
      <c r="W325" s="2">
        <v>3400</v>
      </c>
      <c r="X325" s="2">
        <v>4700</v>
      </c>
      <c r="Y325" s="2">
        <v>3600</v>
      </c>
      <c r="Z325" s="2">
        <v>3800</v>
      </c>
      <c r="AA325" s="2">
        <v>3100</v>
      </c>
      <c r="AB325" s="2">
        <v>1800</v>
      </c>
      <c r="AC325" s="2">
        <v>1800</v>
      </c>
      <c r="AD325" s="2"/>
      <c r="AE325" s="2" t="s">
        <v>10</v>
      </c>
      <c r="AF325" s="2" t="s">
        <v>10</v>
      </c>
      <c r="AG325" s="2"/>
      <c r="AH325" s="2"/>
      <c r="AI325" s="2"/>
      <c r="AJ325" s="2"/>
      <c r="AK325" s="2">
        <v>9</v>
      </c>
      <c r="AL325" s="26"/>
    </row>
    <row r="326" spans="1:42" x14ac:dyDescent="0.3">
      <c r="A326" s="23"/>
      <c r="B326" s="3"/>
      <c r="C326" s="3"/>
      <c r="D326" s="3"/>
      <c r="E326" s="3"/>
      <c r="F326" s="3"/>
      <c r="G326" s="3"/>
      <c r="H326" s="3"/>
      <c r="I326" s="3" t="s">
        <v>10</v>
      </c>
      <c r="J326" s="3" t="s">
        <v>10</v>
      </c>
      <c r="K326" s="3" t="s">
        <v>10</v>
      </c>
      <c r="L326" s="3"/>
      <c r="M326" s="3"/>
      <c r="N326" s="3"/>
      <c r="O326" s="3"/>
      <c r="P326" s="3"/>
      <c r="Q326" s="3"/>
      <c r="R326" s="4"/>
      <c r="S326" s="4" t="s">
        <v>8</v>
      </c>
      <c r="T326" s="4" t="s">
        <v>10</v>
      </c>
      <c r="U326" s="4" t="s">
        <v>8</v>
      </c>
      <c r="V326" s="4" t="s">
        <v>10</v>
      </c>
      <c r="W326" s="4"/>
      <c r="X326" s="4"/>
      <c r="Y326" s="4"/>
      <c r="Z326" s="4"/>
      <c r="AA326" s="4"/>
      <c r="AB326" s="4"/>
      <c r="AC326" s="4"/>
      <c r="AD326" s="4"/>
      <c r="AE326" s="4" t="s">
        <v>10</v>
      </c>
      <c r="AF326" s="4" t="s">
        <v>10</v>
      </c>
      <c r="AG326" s="4"/>
      <c r="AH326" s="4"/>
      <c r="AI326" s="4"/>
      <c r="AJ326" s="4"/>
      <c r="AK326" s="4"/>
      <c r="AL326" s="24"/>
    </row>
    <row r="327" spans="1:42" x14ac:dyDescent="0.3">
      <c r="A327" s="25" t="s">
        <v>225</v>
      </c>
      <c r="B327" s="1" t="s">
        <v>226</v>
      </c>
      <c r="C327" s="1">
        <v>633</v>
      </c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>
        <v>3200</v>
      </c>
      <c r="W327" s="2">
        <v>4100</v>
      </c>
      <c r="X327" s="2">
        <v>3800</v>
      </c>
      <c r="Y327" s="2">
        <v>4800</v>
      </c>
      <c r="Z327" s="2">
        <v>3500</v>
      </c>
      <c r="AA327" s="2">
        <v>3300</v>
      </c>
      <c r="AB327" s="2">
        <v>2400</v>
      </c>
      <c r="AC327" s="2"/>
      <c r="AD327" s="2"/>
      <c r="AE327" s="2" t="s">
        <v>10</v>
      </c>
      <c r="AF327" s="2" t="s">
        <v>10</v>
      </c>
      <c r="AG327" s="2"/>
      <c r="AH327" s="2"/>
      <c r="AI327" s="2"/>
      <c r="AJ327" s="2"/>
      <c r="AK327" s="2">
        <v>11</v>
      </c>
      <c r="AL327" s="26"/>
    </row>
    <row r="328" spans="1:42" x14ac:dyDescent="0.3">
      <c r="A328" s="2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4"/>
      <c r="S328" s="4"/>
      <c r="T328" s="4"/>
      <c r="U328" s="4"/>
      <c r="V328" s="4" t="s">
        <v>10</v>
      </c>
      <c r="W328" s="4"/>
      <c r="X328" s="4"/>
      <c r="Y328" s="4"/>
      <c r="Z328" s="4"/>
      <c r="AA328" s="4"/>
      <c r="AB328" s="4"/>
      <c r="AC328" s="4"/>
      <c r="AD328" s="4"/>
      <c r="AE328" s="4" t="s">
        <v>10</v>
      </c>
      <c r="AF328" s="4" t="s">
        <v>10</v>
      </c>
      <c r="AG328" s="4"/>
      <c r="AH328" s="4"/>
      <c r="AI328" s="4"/>
      <c r="AJ328" s="4"/>
      <c r="AK328" s="4"/>
      <c r="AL328" s="24"/>
    </row>
    <row r="329" spans="1:42" x14ac:dyDescent="0.3">
      <c r="A329" s="25" t="s">
        <v>227</v>
      </c>
      <c r="B329" s="1" t="s">
        <v>228</v>
      </c>
      <c r="C329" s="1">
        <v>320</v>
      </c>
      <c r="D329" s="1">
        <v>13400</v>
      </c>
      <c r="E329" s="1">
        <v>18300</v>
      </c>
      <c r="F329" s="1">
        <v>15100</v>
      </c>
      <c r="G329" s="1">
        <v>19100</v>
      </c>
      <c r="H329" s="1">
        <v>16600</v>
      </c>
      <c r="I329" s="1">
        <v>17500</v>
      </c>
      <c r="J329" s="1">
        <v>17600</v>
      </c>
      <c r="K329" s="1">
        <v>18500</v>
      </c>
      <c r="L329" s="1">
        <v>18300</v>
      </c>
      <c r="M329" s="1">
        <v>17900</v>
      </c>
      <c r="N329" s="1">
        <v>17900</v>
      </c>
      <c r="O329" s="1">
        <v>16700</v>
      </c>
      <c r="P329" s="1">
        <v>17500</v>
      </c>
      <c r="Q329" s="1">
        <v>17900</v>
      </c>
      <c r="R329" s="2">
        <v>18000</v>
      </c>
      <c r="S329" s="2">
        <v>17600</v>
      </c>
      <c r="T329" s="2">
        <v>19300</v>
      </c>
      <c r="U329" s="2">
        <v>18300</v>
      </c>
      <c r="V329" s="2">
        <v>11300</v>
      </c>
      <c r="W329" s="2"/>
      <c r="X329" s="2"/>
      <c r="Y329" s="2"/>
      <c r="Z329" s="2"/>
      <c r="AA329" s="2"/>
      <c r="AB329" s="2">
        <v>15300</v>
      </c>
      <c r="AC329" s="2">
        <v>15100</v>
      </c>
      <c r="AD329" s="2">
        <v>15800</v>
      </c>
      <c r="AE329" s="2" t="s">
        <v>10</v>
      </c>
      <c r="AF329" s="2">
        <v>16300</v>
      </c>
      <c r="AG329" s="2">
        <v>23100</v>
      </c>
      <c r="AH329" s="2"/>
      <c r="AI329" s="2"/>
      <c r="AJ329" s="2"/>
      <c r="AK329" s="2">
        <v>36</v>
      </c>
      <c r="AL329" s="26"/>
    </row>
    <row r="330" spans="1:42" x14ac:dyDescent="0.3">
      <c r="A330" s="23" t="s">
        <v>227</v>
      </c>
      <c r="B330" s="3" t="s">
        <v>446</v>
      </c>
      <c r="C330" s="57">
        <v>120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>
        <v>17900</v>
      </c>
      <c r="AI330" s="4">
        <v>20600</v>
      </c>
      <c r="AJ330" s="4">
        <v>18400</v>
      </c>
      <c r="AK330" s="4"/>
      <c r="AL330" s="24"/>
    </row>
    <row r="331" spans="1:42" x14ac:dyDescent="0.3">
      <c r="A331" s="25" t="s">
        <v>227</v>
      </c>
      <c r="B331" s="1" t="s">
        <v>229</v>
      </c>
      <c r="C331" s="1">
        <v>323</v>
      </c>
      <c r="D331" s="1">
        <v>14500</v>
      </c>
      <c r="E331" s="1">
        <v>15300</v>
      </c>
      <c r="F331" s="1">
        <v>14400</v>
      </c>
      <c r="G331" s="1">
        <v>16200</v>
      </c>
      <c r="H331" s="1">
        <v>21600</v>
      </c>
      <c r="I331" s="1">
        <v>19900</v>
      </c>
      <c r="J331" s="1">
        <v>21000</v>
      </c>
      <c r="K331" s="1">
        <v>19500</v>
      </c>
      <c r="L331" s="1">
        <v>19600</v>
      </c>
      <c r="M331" s="1">
        <v>19800</v>
      </c>
      <c r="N331" s="1">
        <v>19700</v>
      </c>
      <c r="O331" s="1">
        <v>19600</v>
      </c>
      <c r="P331" s="1">
        <v>20500</v>
      </c>
      <c r="Q331" s="1">
        <v>20200</v>
      </c>
      <c r="R331" s="2">
        <v>20600</v>
      </c>
      <c r="S331" s="2">
        <v>21200</v>
      </c>
      <c r="T331" s="2">
        <v>22100</v>
      </c>
      <c r="U331" s="2">
        <v>22200</v>
      </c>
      <c r="V331" s="2">
        <v>18800</v>
      </c>
      <c r="W331" s="2">
        <v>19800</v>
      </c>
      <c r="X331" s="2">
        <v>19800</v>
      </c>
      <c r="Y331" s="2">
        <v>17000</v>
      </c>
      <c r="Z331" s="2">
        <v>19700</v>
      </c>
      <c r="AA331" s="2">
        <v>19000</v>
      </c>
      <c r="AB331" s="2">
        <v>18600</v>
      </c>
      <c r="AC331" s="2">
        <v>16100</v>
      </c>
      <c r="AD331" s="2"/>
      <c r="AE331" s="2" t="s">
        <v>10</v>
      </c>
      <c r="AF331" s="2" t="s">
        <v>10</v>
      </c>
      <c r="AG331" s="2"/>
      <c r="AH331" s="2"/>
      <c r="AI331" s="2"/>
      <c r="AJ331" s="2"/>
      <c r="AK331" s="2">
        <v>36</v>
      </c>
      <c r="AL331" s="26"/>
    </row>
    <row r="332" spans="1:42" s="11" customFormat="1" x14ac:dyDescent="0.3">
      <c r="A332" s="23" t="s">
        <v>227</v>
      </c>
      <c r="B332" s="3" t="s">
        <v>230</v>
      </c>
      <c r="C332" s="3">
        <v>329</v>
      </c>
      <c r="D332" s="3">
        <v>6000</v>
      </c>
      <c r="E332" s="3">
        <v>10500</v>
      </c>
      <c r="F332" s="3">
        <v>8500</v>
      </c>
      <c r="G332" s="3">
        <v>16000</v>
      </c>
      <c r="H332" s="3">
        <v>9600</v>
      </c>
      <c r="I332" s="3">
        <v>9200</v>
      </c>
      <c r="J332" s="3">
        <v>9600</v>
      </c>
      <c r="K332" s="3">
        <v>8900</v>
      </c>
      <c r="L332" s="3">
        <v>9700</v>
      </c>
      <c r="M332" s="3">
        <v>9400</v>
      </c>
      <c r="N332" s="3">
        <v>9300</v>
      </c>
      <c r="O332" s="3">
        <v>8900</v>
      </c>
      <c r="P332" s="3">
        <v>9700</v>
      </c>
      <c r="Q332" s="3">
        <v>10300</v>
      </c>
      <c r="R332" s="4">
        <v>9700</v>
      </c>
      <c r="S332" s="4">
        <v>9900</v>
      </c>
      <c r="T332" s="4">
        <v>10700</v>
      </c>
      <c r="U332" s="4">
        <v>10700</v>
      </c>
      <c r="V332" s="4">
        <v>10800</v>
      </c>
      <c r="W332" s="4">
        <v>10800</v>
      </c>
      <c r="X332" s="4">
        <v>11300</v>
      </c>
      <c r="Y332" s="4">
        <v>10400</v>
      </c>
      <c r="Z332" s="4"/>
      <c r="AA332" s="4">
        <v>10500</v>
      </c>
      <c r="AB332" s="4">
        <v>9600</v>
      </c>
      <c r="AC332" s="4">
        <v>9400</v>
      </c>
      <c r="AD332" s="4"/>
      <c r="AE332" s="4" t="s">
        <v>10</v>
      </c>
      <c r="AF332" s="4" t="s">
        <v>10</v>
      </c>
      <c r="AG332" s="4"/>
      <c r="AH332" s="4"/>
      <c r="AI332" s="4"/>
      <c r="AJ332" s="4"/>
      <c r="AK332" s="4">
        <v>38</v>
      </c>
      <c r="AL332" s="24"/>
      <c r="AM332"/>
      <c r="AN332"/>
      <c r="AO332"/>
      <c r="AP332" s="8"/>
    </row>
    <row r="333" spans="1:42" x14ac:dyDescent="0.3">
      <c r="A333" s="25" t="s">
        <v>227</v>
      </c>
      <c r="B333" s="1" t="s">
        <v>231</v>
      </c>
      <c r="C333" s="56">
        <v>38</v>
      </c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>
        <v>15300</v>
      </c>
      <c r="O333" s="1">
        <v>15000</v>
      </c>
      <c r="P333" s="1">
        <v>15800</v>
      </c>
      <c r="Q333" s="1">
        <v>15600</v>
      </c>
      <c r="R333" s="2">
        <v>15000</v>
      </c>
      <c r="S333" s="2">
        <v>15300</v>
      </c>
      <c r="T333" s="2">
        <v>16400</v>
      </c>
      <c r="U333" s="2">
        <v>16500</v>
      </c>
      <c r="V333" s="2">
        <v>15600</v>
      </c>
      <c r="W333" s="2">
        <v>14900</v>
      </c>
      <c r="X333" s="2">
        <v>19800</v>
      </c>
      <c r="Y333" s="2">
        <v>20600</v>
      </c>
      <c r="Z333" s="2">
        <v>21700</v>
      </c>
      <c r="AA333" s="2">
        <v>14600</v>
      </c>
      <c r="AB333" s="2">
        <v>15100</v>
      </c>
      <c r="AC333" s="2">
        <v>15000</v>
      </c>
      <c r="AD333" s="2">
        <v>15200</v>
      </c>
      <c r="AE333" s="2">
        <v>15600</v>
      </c>
      <c r="AF333" s="2">
        <v>15500</v>
      </c>
      <c r="AG333" s="2">
        <v>15800</v>
      </c>
      <c r="AH333" s="2">
        <v>16100</v>
      </c>
      <c r="AI333" s="2">
        <v>15600</v>
      </c>
      <c r="AJ333" s="2">
        <v>15700</v>
      </c>
      <c r="AK333" s="2"/>
      <c r="AL333" s="26"/>
    </row>
    <row r="334" spans="1:42" x14ac:dyDescent="0.3">
      <c r="A334" s="2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4"/>
      <c r="S334" s="4" t="s">
        <v>8</v>
      </c>
      <c r="T334" s="4" t="s">
        <v>10</v>
      </c>
      <c r="U334" s="4" t="s">
        <v>8</v>
      </c>
      <c r="V334" s="4" t="s">
        <v>10</v>
      </c>
      <c r="W334" s="4"/>
      <c r="X334" s="4"/>
      <c r="Y334" s="4"/>
      <c r="Z334" s="4"/>
      <c r="AA334" s="4"/>
      <c r="AB334" s="4"/>
      <c r="AC334" s="4"/>
      <c r="AD334" s="4"/>
      <c r="AE334" s="4" t="s">
        <v>10</v>
      </c>
      <c r="AF334" s="4" t="s">
        <v>10</v>
      </c>
      <c r="AG334" s="4"/>
      <c r="AH334" s="4"/>
      <c r="AI334" s="4"/>
      <c r="AJ334" s="4"/>
      <c r="AK334" s="4"/>
      <c r="AL334" s="24"/>
    </row>
    <row r="335" spans="1:42" x14ac:dyDescent="0.3">
      <c r="A335" s="25" t="s">
        <v>439</v>
      </c>
      <c r="B335" s="1" t="s">
        <v>7</v>
      </c>
      <c r="C335" s="1">
        <v>326</v>
      </c>
      <c r="D335" s="1">
        <v>14100</v>
      </c>
      <c r="E335" s="1">
        <v>19500</v>
      </c>
      <c r="F335" s="1">
        <v>22400</v>
      </c>
      <c r="G335" s="1">
        <v>20500</v>
      </c>
      <c r="H335" s="1">
        <v>20400</v>
      </c>
      <c r="I335" s="1">
        <v>18500</v>
      </c>
      <c r="J335" s="1">
        <v>20100</v>
      </c>
      <c r="K335" s="1">
        <v>21600</v>
      </c>
      <c r="L335" s="1">
        <v>19600</v>
      </c>
      <c r="M335" s="1">
        <v>21700</v>
      </c>
      <c r="N335" s="1">
        <v>16100</v>
      </c>
      <c r="O335" s="1">
        <v>18200</v>
      </c>
      <c r="P335" s="1">
        <v>19500</v>
      </c>
      <c r="Q335" s="1">
        <v>18700</v>
      </c>
      <c r="R335" s="2">
        <v>15700</v>
      </c>
      <c r="S335" s="2">
        <v>17800</v>
      </c>
      <c r="T335" s="2">
        <v>21700</v>
      </c>
      <c r="U335" s="2">
        <v>23800</v>
      </c>
      <c r="V335" s="2">
        <v>23900</v>
      </c>
      <c r="W335" s="2">
        <v>23700</v>
      </c>
      <c r="X335" s="2">
        <v>24900</v>
      </c>
      <c r="Y335" s="2">
        <v>24000</v>
      </c>
      <c r="Z335" s="2">
        <v>25300</v>
      </c>
      <c r="AA335" s="2">
        <v>24300</v>
      </c>
      <c r="AB335" s="2">
        <v>23100</v>
      </c>
      <c r="AC335" s="2">
        <v>24100</v>
      </c>
      <c r="AD335" s="2"/>
      <c r="AE335" s="2" t="s">
        <v>10</v>
      </c>
      <c r="AF335" s="2" t="s">
        <v>10</v>
      </c>
      <c r="AG335" s="2"/>
      <c r="AH335" s="2"/>
      <c r="AI335" s="2"/>
      <c r="AJ335" s="2"/>
      <c r="AK335" s="2">
        <v>37</v>
      </c>
      <c r="AL335" s="26"/>
    </row>
    <row r="336" spans="1:42" x14ac:dyDescent="0.3">
      <c r="A336" s="23" t="s">
        <v>439</v>
      </c>
      <c r="B336" s="3" t="s">
        <v>232</v>
      </c>
      <c r="C336" s="57">
        <v>37</v>
      </c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>
        <v>20300</v>
      </c>
      <c r="O336" s="3">
        <v>19500</v>
      </c>
      <c r="P336" s="3">
        <v>20300</v>
      </c>
      <c r="Q336" s="3">
        <v>20900</v>
      </c>
      <c r="R336" s="4">
        <v>19500</v>
      </c>
      <c r="S336" s="4" t="s">
        <v>23</v>
      </c>
      <c r="T336" s="4">
        <v>24700</v>
      </c>
      <c r="U336" s="4">
        <v>26300</v>
      </c>
      <c r="V336" s="4">
        <v>26600</v>
      </c>
      <c r="W336" s="4">
        <v>26900</v>
      </c>
      <c r="X336" s="4">
        <v>28200</v>
      </c>
      <c r="Y336" s="4">
        <v>29900</v>
      </c>
      <c r="Z336" s="4">
        <v>28400</v>
      </c>
      <c r="AA336" s="4">
        <v>26000</v>
      </c>
      <c r="AB336" s="4">
        <v>27800</v>
      </c>
      <c r="AC336" s="4">
        <v>27700</v>
      </c>
      <c r="AD336" s="4">
        <v>27400</v>
      </c>
      <c r="AE336" s="4">
        <v>27300</v>
      </c>
      <c r="AF336" s="4">
        <v>27400</v>
      </c>
      <c r="AG336" s="4">
        <v>27700</v>
      </c>
      <c r="AH336" s="4">
        <v>28300</v>
      </c>
      <c r="AI336" s="4">
        <v>28000</v>
      </c>
      <c r="AJ336" s="4">
        <v>27600</v>
      </c>
      <c r="AK336" s="4"/>
      <c r="AL336" s="24"/>
    </row>
    <row r="337" spans="1:38" x14ac:dyDescent="0.3">
      <c r="A337" s="25" t="s">
        <v>439</v>
      </c>
      <c r="B337" s="1" t="s">
        <v>233</v>
      </c>
      <c r="C337" s="1">
        <v>324</v>
      </c>
      <c r="D337" s="1">
        <v>18000</v>
      </c>
      <c r="E337" s="1">
        <v>17900</v>
      </c>
      <c r="F337" s="1">
        <v>16800</v>
      </c>
      <c r="G337" s="1">
        <v>24700</v>
      </c>
      <c r="H337" s="1">
        <v>24100</v>
      </c>
      <c r="I337" s="1">
        <v>21700</v>
      </c>
      <c r="J337" s="1">
        <v>20700</v>
      </c>
      <c r="K337" s="1">
        <v>23600</v>
      </c>
      <c r="L337" s="1">
        <v>23500</v>
      </c>
      <c r="M337" s="1">
        <v>26100</v>
      </c>
      <c r="N337" s="1">
        <v>23500</v>
      </c>
      <c r="O337" s="1">
        <v>22200</v>
      </c>
      <c r="P337" s="1">
        <v>27100</v>
      </c>
      <c r="Q337" s="1">
        <v>27200</v>
      </c>
      <c r="R337" s="2">
        <v>28600</v>
      </c>
      <c r="S337" s="2">
        <v>29900</v>
      </c>
      <c r="T337" s="2">
        <v>35900</v>
      </c>
      <c r="U337" s="2">
        <v>33200</v>
      </c>
      <c r="V337" s="2">
        <v>35300</v>
      </c>
      <c r="W337" s="2">
        <v>37200</v>
      </c>
      <c r="X337" s="2">
        <v>36600</v>
      </c>
      <c r="Y337" s="2">
        <v>38300</v>
      </c>
      <c r="Z337" s="2">
        <v>37200</v>
      </c>
      <c r="AA337" s="2">
        <v>41600</v>
      </c>
      <c r="AB337" s="2">
        <v>36800</v>
      </c>
      <c r="AC337" s="2">
        <v>40300</v>
      </c>
      <c r="AD337" s="2"/>
      <c r="AE337" s="2" t="s">
        <v>10</v>
      </c>
      <c r="AF337" s="2" t="s">
        <v>10</v>
      </c>
      <c r="AG337" s="2"/>
      <c r="AH337" s="2"/>
      <c r="AI337" s="2"/>
      <c r="AJ337" s="2"/>
      <c r="AK337" s="2">
        <v>37</v>
      </c>
      <c r="AL337" s="26"/>
    </row>
    <row r="338" spans="1:38" x14ac:dyDescent="0.3">
      <c r="A338" s="23" t="s">
        <v>439</v>
      </c>
      <c r="B338" s="3" t="s">
        <v>234</v>
      </c>
      <c r="C338" s="3">
        <v>332</v>
      </c>
      <c r="D338" s="3">
        <v>21400</v>
      </c>
      <c r="E338" s="3">
        <v>22900</v>
      </c>
      <c r="F338" s="3">
        <v>22000</v>
      </c>
      <c r="G338" s="3">
        <v>19700</v>
      </c>
      <c r="H338" s="3">
        <v>19700</v>
      </c>
      <c r="I338" s="3">
        <v>21700</v>
      </c>
      <c r="J338" s="3">
        <v>21300</v>
      </c>
      <c r="K338" s="3">
        <v>23300</v>
      </c>
      <c r="L338" s="3">
        <v>23300</v>
      </c>
      <c r="M338" s="3">
        <v>26400</v>
      </c>
      <c r="N338" s="3">
        <v>21900</v>
      </c>
      <c r="O338" s="3">
        <v>20600</v>
      </c>
      <c r="P338" s="3">
        <v>24600</v>
      </c>
      <c r="Q338" s="3">
        <v>25700</v>
      </c>
      <c r="R338" s="4">
        <v>26800</v>
      </c>
      <c r="S338" s="4">
        <v>25700</v>
      </c>
      <c r="T338" s="4">
        <v>28600</v>
      </c>
      <c r="U338" s="4">
        <v>28700</v>
      </c>
      <c r="V338" s="4">
        <v>32500</v>
      </c>
      <c r="W338" s="4">
        <v>38200</v>
      </c>
      <c r="X338" s="4">
        <v>35500</v>
      </c>
      <c r="Y338" s="4">
        <v>34600</v>
      </c>
      <c r="Z338" s="4">
        <v>32300</v>
      </c>
      <c r="AA338" s="4">
        <v>31700</v>
      </c>
      <c r="AB338" s="4">
        <v>27900</v>
      </c>
      <c r="AC338" s="4"/>
      <c r="AD338" s="4"/>
      <c r="AE338" s="4" t="s">
        <v>10</v>
      </c>
      <c r="AF338" s="4" t="s">
        <v>10</v>
      </c>
      <c r="AG338" s="4"/>
      <c r="AH338" s="4"/>
      <c r="AI338" s="4"/>
      <c r="AJ338" s="4"/>
      <c r="AK338" s="4">
        <v>37</v>
      </c>
      <c r="AL338" s="24"/>
    </row>
    <row r="339" spans="1:38" x14ac:dyDescent="0.3">
      <c r="A339" s="25" t="s">
        <v>439</v>
      </c>
      <c r="B339" s="1" t="s">
        <v>235</v>
      </c>
      <c r="C339" s="1">
        <v>331</v>
      </c>
      <c r="D339" s="1">
        <v>17800</v>
      </c>
      <c r="E339" s="1">
        <v>17000</v>
      </c>
      <c r="F339" s="1">
        <v>16800</v>
      </c>
      <c r="G339" s="1">
        <v>17300</v>
      </c>
      <c r="H339" s="1">
        <v>14800</v>
      </c>
      <c r="I339" s="1">
        <v>16100</v>
      </c>
      <c r="J339" s="1">
        <v>15500</v>
      </c>
      <c r="K339" s="1">
        <v>16700</v>
      </c>
      <c r="L339" s="1">
        <v>17000</v>
      </c>
      <c r="M339" s="1">
        <v>16600</v>
      </c>
      <c r="N339" s="1">
        <v>16800</v>
      </c>
      <c r="O339" s="1">
        <v>14700</v>
      </c>
      <c r="P339" s="1">
        <v>14400</v>
      </c>
      <c r="Q339" s="1">
        <v>13800</v>
      </c>
      <c r="R339" s="2">
        <v>14400</v>
      </c>
      <c r="S339" s="2">
        <v>12900</v>
      </c>
      <c r="T339" s="2">
        <v>15300</v>
      </c>
      <c r="U339" s="2">
        <v>15800</v>
      </c>
      <c r="V339" s="2">
        <v>15900</v>
      </c>
      <c r="W339" s="2">
        <v>17800</v>
      </c>
      <c r="X339" s="2">
        <v>17500</v>
      </c>
      <c r="Y339" s="2">
        <v>16300</v>
      </c>
      <c r="Z339" s="2">
        <v>15900</v>
      </c>
      <c r="AA339" s="2">
        <v>10300</v>
      </c>
      <c r="AB339" s="2">
        <v>14300</v>
      </c>
      <c r="AC339" s="2">
        <v>15500</v>
      </c>
      <c r="AD339" s="2"/>
      <c r="AE339" s="2" t="s">
        <v>10</v>
      </c>
      <c r="AF339" s="2" t="s">
        <v>10</v>
      </c>
      <c r="AG339" s="2"/>
      <c r="AH339" s="2"/>
      <c r="AI339" s="2"/>
      <c r="AJ339" s="2"/>
      <c r="AK339" s="2">
        <v>37</v>
      </c>
      <c r="AL339" s="26"/>
    </row>
    <row r="340" spans="1:38" x14ac:dyDescent="0.3">
      <c r="A340" s="23" t="s">
        <v>227</v>
      </c>
      <c r="B340" s="3" t="s">
        <v>236</v>
      </c>
      <c r="C340" s="3">
        <v>322</v>
      </c>
      <c r="D340" s="3"/>
      <c r="E340" s="3"/>
      <c r="F340" s="3"/>
      <c r="G340" s="3"/>
      <c r="H340" s="3"/>
      <c r="I340" s="3">
        <v>23200</v>
      </c>
      <c r="J340" s="3">
        <v>22900</v>
      </c>
      <c r="K340" s="3">
        <v>23800</v>
      </c>
      <c r="L340" s="3">
        <v>23400</v>
      </c>
      <c r="M340" s="3">
        <v>20700</v>
      </c>
      <c r="N340" s="3">
        <v>22300</v>
      </c>
      <c r="O340" s="3">
        <v>21500</v>
      </c>
      <c r="P340" s="3">
        <v>20600</v>
      </c>
      <c r="Q340" s="3">
        <v>18600</v>
      </c>
      <c r="R340" s="4">
        <v>21700</v>
      </c>
      <c r="S340" s="4">
        <v>19900</v>
      </c>
      <c r="T340" s="4">
        <v>18500</v>
      </c>
      <c r="U340" s="4">
        <v>22500</v>
      </c>
      <c r="V340" s="4">
        <v>23200</v>
      </c>
      <c r="W340" s="4">
        <v>24200</v>
      </c>
      <c r="X340" s="4">
        <v>24400</v>
      </c>
      <c r="Y340" s="4">
        <v>24000</v>
      </c>
      <c r="Z340" s="4">
        <v>22400</v>
      </c>
      <c r="AA340" s="4">
        <v>22400</v>
      </c>
      <c r="AB340" s="4">
        <v>22200</v>
      </c>
      <c r="AC340" s="4">
        <v>21600</v>
      </c>
      <c r="AD340" s="4"/>
      <c r="AE340" s="4" t="s">
        <v>10</v>
      </c>
      <c r="AF340" s="4" t="s">
        <v>10</v>
      </c>
      <c r="AG340" s="4"/>
      <c r="AH340" s="4"/>
      <c r="AI340" s="4"/>
      <c r="AJ340" s="4"/>
      <c r="AK340" s="4">
        <v>29</v>
      </c>
      <c r="AL340" s="24"/>
    </row>
    <row r="341" spans="1:38" x14ac:dyDescent="0.3">
      <c r="A341" s="25" t="s">
        <v>227</v>
      </c>
      <c r="B341" s="1" t="s">
        <v>237</v>
      </c>
      <c r="C341" s="1">
        <v>321</v>
      </c>
      <c r="D341" s="1">
        <v>27400</v>
      </c>
      <c r="E341" s="1">
        <v>26200</v>
      </c>
      <c r="F341" s="1">
        <v>24200</v>
      </c>
      <c r="G341" s="1">
        <v>28300</v>
      </c>
      <c r="H341" s="1">
        <v>26200</v>
      </c>
      <c r="I341" s="1">
        <v>25900</v>
      </c>
      <c r="J341" s="1">
        <v>25900</v>
      </c>
      <c r="K341" s="1">
        <v>26200</v>
      </c>
      <c r="L341" s="1">
        <v>26000</v>
      </c>
      <c r="M341" s="1">
        <v>22300</v>
      </c>
      <c r="N341" s="1">
        <v>24700</v>
      </c>
      <c r="O341" s="1">
        <v>20600</v>
      </c>
      <c r="P341" s="1">
        <v>21000</v>
      </c>
      <c r="Q341" s="1">
        <v>18900</v>
      </c>
      <c r="R341" s="2">
        <v>21600</v>
      </c>
      <c r="S341" s="2">
        <v>20800</v>
      </c>
      <c r="T341" s="2">
        <v>20200</v>
      </c>
      <c r="U341" s="2">
        <v>22900</v>
      </c>
      <c r="V341" s="2">
        <v>23300</v>
      </c>
      <c r="W341" s="2">
        <v>23400</v>
      </c>
      <c r="X341" s="2">
        <v>23100</v>
      </c>
      <c r="Y341" s="2">
        <v>23900</v>
      </c>
      <c r="Z341" s="2">
        <v>23600</v>
      </c>
      <c r="AA341" s="2">
        <v>20600</v>
      </c>
      <c r="AB341" s="2">
        <v>20700</v>
      </c>
      <c r="AC341" s="2">
        <v>21700</v>
      </c>
      <c r="AD341" s="2"/>
      <c r="AE341" s="2" t="s">
        <v>10</v>
      </c>
      <c r="AF341" s="2" t="s">
        <v>10</v>
      </c>
      <c r="AG341" s="2"/>
      <c r="AH341" s="2"/>
      <c r="AI341" s="2"/>
      <c r="AJ341" s="2"/>
      <c r="AK341" s="2">
        <v>29</v>
      </c>
      <c r="AL341" s="26"/>
    </row>
    <row r="342" spans="1:38" x14ac:dyDescent="0.3">
      <c r="A342" s="23" t="s">
        <v>227</v>
      </c>
      <c r="B342" s="3" t="s">
        <v>238</v>
      </c>
      <c r="C342" s="3">
        <v>325</v>
      </c>
      <c r="D342" s="3">
        <v>21800</v>
      </c>
      <c r="E342" s="3">
        <v>22100</v>
      </c>
      <c r="F342" s="3">
        <v>21500</v>
      </c>
      <c r="G342" s="3">
        <v>22600</v>
      </c>
      <c r="H342" s="3">
        <v>23600</v>
      </c>
      <c r="I342" s="3">
        <v>24100</v>
      </c>
      <c r="J342" s="3">
        <v>24700</v>
      </c>
      <c r="K342" s="3">
        <v>25700</v>
      </c>
      <c r="L342" s="3">
        <v>24400</v>
      </c>
      <c r="M342" s="3">
        <v>22900</v>
      </c>
      <c r="N342" s="3">
        <v>21500</v>
      </c>
      <c r="O342" s="3">
        <v>21600</v>
      </c>
      <c r="P342" s="3">
        <v>20400</v>
      </c>
      <c r="Q342" s="3">
        <v>13900</v>
      </c>
      <c r="R342" s="4">
        <v>18200</v>
      </c>
      <c r="S342" s="4">
        <v>16200</v>
      </c>
      <c r="T342" s="4">
        <v>18500</v>
      </c>
      <c r="U342" s="4">
        <v>20500</v>
      </c>
      <c r="V342" s="4">
        <v>20600</v>
      </c>
      <c r="W342" s="4">
        <v>20900</v>
      </c>
      <c r="X342" s="4">
        <v>20100</v>
      </c>
      <c r="Y342" s="4">
        <v>19700</v>
      </c>
      <c r="Z342" s="4">
        <v>20900</v>
      </c>
      <c r="AA342" s="4">
        <v>18900</v>
      </c>
      <c r="AB342" s="4">
        <v>17100</v>
      </c>
      <c r="AC342" s="4"/>
      <c r="AD342" s="4"/>
      <c r="AE342" s="4" t="s">
        <v>10</v>
      </c>
      <c r="AF342" s="4" t="s">
        <v>10</v>
      </c>
      <c r="AG342" s="4"/>
      <c r="AH342" s="4"/>
      <c r="AI342" s="4"/>
      <c r="AJ342" s="4"/>
      <c r="AK342" s="4">
        <v>29</v>
      </c>
      <c r="AL342" s="24"/>
    </row>
    <row r="343" spans="1:38" x14ac:dyDescent="0.3">
      <c r="A343" s="25" t="s">
        <v>227</v>
      </c>
      <c r="B343" s="1" t="s">
        <v>239</v>
      </c>
      <c r="C343" s="56">
        <v>29</v>
      </c>
      <c r="D343" s="1"/>
      <c r="E343" s="1"/>
      <c r="F343" s="1"/>
      <c r="G343" s="1"/>
      <c r="H343" s="1"/>
      <c r="I343" s="1" t="s">
        <v>10</v>
      </c>
      <c r="J343" s="1" t="s">
        <v>10</v>
      </c>
      <c r="K343" s="1">
        <v>18800</v>
      </c>
      <c r="L343" s="1">
        <v>18800</v>
      </c>
      <c r="M343" s="1">
        <v>18900</v>
      </c>
      <c r="N343" s="1">
        <v>18400</v>
      </c>
      <c r="O343" s="1">
        <v>17500</v>
      </c>
      <c r="P343" s="1">
        <v>18100</v>
      </c>
      <c r="Q343" s="1">
        <v>12700</v>
      </c>
      <c r="R343" s="2">
        <v>12600</v>
      </c>
      <c r="S343" s="2">
        <v>14100</v>
      </c>
      <c r="T343" s="2">
        <v>14800</v>
      </c>
      <c r="U343" s="2">
        <v>16400</v>
      </c>
      <c r="V343" s="2">
        <v>16700</v>
      </c>
      <c r="W343" s="2">
        <v>17100</v>
      </c>
      <c r="X343" s="2">
        <v>17100</v>
      </c>
      <c r="Y343" s="2">
        <v>16600</v>
      </c>
      <c r="Z343" s="2">
        <v>15700</v>
      </c>
      <c r="AA343" s="2">
        <v>14600</v>
      </c>
      <c r="AB343" s="2">
        <v>15000</v>
      </c>
      <c r="AC343" s="2">
        <v>14900</v>
      </c>
      <c r="AD343" s="2">
        <v>15000</v>
      </c>
      <c r="AE343" s="2">
        <v>15400</v>
      </c>
      <c r="AF343" s="2">
        <v>14800</v>
      </c>
      <c r="AG343" s="2">
        <v>14700</v>
      </c>
      <c r="AH343" s="2">
        <v>15200</v>
      </c>
      <c r="AI343" s="2">
        <v>15500</v>
      </c>
      <c r="AJ343" s="2">
        <v>13200</v>
      </c>
      <c r="AK343" s="2"/>
      <c r="AL343" s="26"/>
    </row>
    <row r="344" spans="1:38" x14ac:dyDescent="0.3">
      <c r="A344" s="2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4"/>
      <c r="S344" s="4" t="s">
        <v>8</v>
      </c>
      <c r="T344" s="4" t="s">
        <v>10</v>
      </c>
      <c r="U344" s="4" t="s">
        <v>8</v>
      </c>
      <c r="V344" s="4" t="s">
        <v>10</v>
      </c>
      <c r="W344" s="4"/>
      <c r="X344" s="4"/>
      <c r="Y344" s="4"/>
      <c r="Z344" s="4"/>
      <c r="AA344" s="4"/>
      <c r="AB344" s="4"/>
      <c r="AC344" s="4"/>
      <c r="AD344" s="4"/>
      <c r="AE344" s="4" t="s">
        <v>10</v>
      </c>
      <c r="AF344" s="4" t="s">
        <v>10</v>
      </c>
      <c r="AG344" s="4"/>
      <c r="AH344" s="4"/>
      <c r="AI344" s="4"/>
      <c r="AJ344" s="4"/>
      <c r="AK344" s="4"/>
      <c r="AL344" s="24"/>
    </row>
    <row r="345" spans="1:38" x14ac:dyDescent="0.3">
      <c r="A345" s="25" t="s">
        <v>440</v>
      </c>
      <c r="B345" s="1" t="s">
        <v>241</v>
      </c>
      <c r="C345" s="1">
        <v>337</v>
      </c>
      <c r="D345" s="1">
        <v>0</v>
      </c>
      <c r="E345" s="1"/>
      <c r="F345" s="1"/>
      <c r="G345" s="1">
        <v>5600</v>
      </c>
      <c r="H345" s="1">
        <v>6500</v>
      </c>
      <c r="I345" s="1">
        <v>6100</v>
      </c>
      <c r="J345" s="1">
        <v>6900</v>
      </c>
      <c r="K345" s="1">
        <v>8200</v>
      </c>
      <c r="L345" s="1">
        <v>9200</v>
      </c>
      <c r="M345" s="1">
        <v>7700</v>
      </c>
      <c r="N345" s="1">
        <v>8500</v>
      </c>
      <c r="O345" s="1">
        <v>7800</v>
      </c>
      <c r="P345" s="1">
        <v>8300</v>
      </c>
      <c r="Q345" s="1">
        <v>8100</v>
      </c>
      <c r="R345" s="2">
        <v>9300</v>
      </c>
      <c r="S345" s="2">
        <v>9100</v>
      </c>
      <c r="T345" s="2">
        <v>9900</v>
      </c>
      <c r="U345" s="2">
        <v>9300</v>
      </c>
      <c r="V345" s="2">
        <v>9200</v>
      </c>
      <c r="W345" s="2">
        <v>10400</v>
      </c>
      <c r="X345" s="2">
        <v>9200</v>
      </c>
      <c r="Y345" s="2">
        <v>9400</v>
      </c>
      <c r="Z345" s="2">
        <v>9200</v>
      </c>
      <c r="AA345" s="2">
        <v>7300</v>
      </c>
      <c r="AB345" s="2"/>
      <c r="AC345" s="2"/>
      <c r="AD345" s="2"/>
      <c r="AE345" s="2" t="s">
        <v>10</v>
      </c>
      <c r="AF345" s="2">
        <v>14300</v>
      </c>
      <c r="AG345" s="2"/>
      <c r="AH345" s="2"/>
      <c r="AI345" s="2"/>
      <c r="AJ345" s="2"/>
      <c r="AK345" s="2">
        <v>45</v>
      </c>
      <c r="AL345" s="26"/>
    </row>
    <row r="346" spans="1:38" x14ac:dyDescent="0.3">
      <c r="A346" s="23" t="s">
        <v>440</v>
      </c>
      <c r="B346" s="3" t="s">
        <v>242</v>
      </c>
      <c r="C346" s="3">
        <v>335</v>
      </c>
      <c r="D346" s="3">
        <v>6800</v>
      </c>
      <c r="E346" s="3">
        <v>7200</v>
      </c>
      <c r="F346" s="3">
        <v>9000</v>
      </c>
      <c r="G346" s="3">
        <v>9800</v>
      </c>
      <c r="H346" s="3">
        <v>12100</v>
      </c>
      <c r="I346" s="3">
        <v>11800</v>
      </c>
      <c r="J346" s="3">
        <v>16000</v>
      </c>
      <c r="K346" s="3">
        <v>17800</v>
      </c>
      <c r="L346" s="3">
        <v>20100</v>
      </c>
      <c r="M346" s="3">
        <v>19200</v>
      </c>
      <c r="N346" s="3">
        <v>20500</v>
      </c>
      <c r="O346" s="3">
        <v>19000</v>
      </c>
      <c r="P346" s="3">
        <v>19600</v>
      </c>
      <c r="Q346" s="3">
        <v>20100</v>
      </c>
      <c r="R346" s="4">
        <v>22400</v>
      </c>
      <c r="S346" s="4">
        <v>20900</v>
      </c>
      <c r="T346" s="4">
        <v>24000</v>
      </c>
      <c r="U346" s="4">
        <v>23000</v>
      </c>
      <c r="V346" s="4">
        <v>23400</v>
      </c>
      <c r="W346" s="4">
        <v>25400</v>
      </c>
      <c r="X346" s="4">
        <v>21700</v>
      </c>
      <c r="Y346" s="4">
        <v>24700</v>
      </c>
      <c r="Z346" s="4">
        <v>25500</v>
      </c>
      <c r="AA346" s="4">
        <v>20000</v>
      </c>
      <c r="AB346" s="4">
        <v>22600</v>
      </c>
      <c r="AC346" s="4">
        <v>19200</v>
      </c>
      <c r="AD346" s="4"/>
      <c r="AE346" s="4" t="s">
        <v>10</v>
      </c>
      <c r="AF346" s="4" t="s">
        <v>10</v>
      </c>
      <c r="AG346" s="4"/>
      <c r="AH346" s="4"/>
      <c r="AI346" s="4"/>
      <c r="AJ346" s="4"/>
      <c r="AK346" s="4">
        <v>45</v>
      </c>
      <c r="AL346" s="24"/>
    </row>
    <row r="347" spans="1:38" ht="0.6" hidden="1" customHeight="1" x14ac:dyDescent="0.3">
      <c r="A347" s="25" t="s">
        <v>440</v>
      </c>
      <c r="B347" s="1" t="s">
        <v>243</v>
      </c>
      <c r="C347" s="1"/>
      <c r="D347" s="1"/>
      <c r="E347" s="1"/>
      <c r="F347" s="1"/>
      <c r="G347" s="1"/>
      <c r="H347" s="1"/>
      <c r="I347" s="1">
        <v>16100</v>
      </c>
      <c r="J347" s="1">
        <v>24500</v>
      </c>
      <c r="K347" s="1">
        <v>25100</v>
      </c>
      <c r="L347" s="1">
        <v>28700</v>
      </c>
      <c r="M347" s="1">
        <v>23900</v>
      </c>
      <c r="N347" s="1">
        <v>27800</v>
      </c>
      <c r="O347" s="1"/>
      <c r="P347" s="1"/>
      <c r="Q347" s="1"/>
      <c r="R347" s="2"/>
      <c r="S347" s="2" t="s">
        <v>8</v>
      </c>
      <c r="T347" s="2" t="s">
        <v>10</v>
      </c>
      <c r="U347" s="2" t="s">
        <v>8</v>
      </c>
      <c r="V347" s="2" t="s">
        <v>10</v>
      </c>
      <c r="W347" s="2"/>
      <c r="X347" s="2"/>
      <c r="Y347" s="2"/>
      <c r="Z347" s="2"/>
      <c r="AA347" s="2"/>
      <c r="AB347" s="2"/>
      <c r="AC347" s="2" t="e">
        <v>#N/A</v>
      </c>
      <c r="AD347" s="2" t="e">
        <v>#N/A</v>
      </c>
      <c r="AE347" s="2" t="s">
        <v>10</v>
      </c>
      <c r="AF347" s="2" t="s">
        <v>10</v>
      </c>
      <c r="AG347" s="2" t="e">
        <v>#N/A</v>
      </c>
      <c r="AH347" s="2"/>
      <c r="AI347" s="2"/>
      <c r="AJ347" s="2"/>
      <c r="AK347" s="2">
        <v>45</v>
      </c>
      <c r="AL347" s="26"/>
    </row>
    <row r="348" spans="1:38" x14ac:dyDescent="0.3">
      <c r="A348" s="23" t="s">
        <v>440</v>
      </c>
      <c r="B348" s="3" t="s">
        <v>244</v>
      </c>
      <c r="C348" s="57">
        <v>45</v>
      </c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>
        <v>24900</v>
      </c>
      <c r="P348" s="3">
        <v>24800</v>
      </c>
      <c r="Q348" s="3">
        <v>25300</v>
      </c>
      <c r="R348" s="4">
        <v>24700</v>
      </c>
      <c r="S348" s="4">
        <v>24400</v>
      </c>
      <c r="T348" s="4">
        <v>24500</v>
      </c>
      <c r="U348" s="4">
        <v>26000</v>
      </c>
      <c r="V348" s="4">
        <v>26200</v>
      </c>
      <c r="W348" s="4">
        <v>25200</v>
      </c>
      <c r="X348" s="4">
        <v>23200</v>
      </c>
      <c r="Y348" s="4">
        <v>23000</v>
      </c>
      <c r="Z348" s="4">
        <v>21700</v>
      </c>
      <c r="AA348" s="4">
        <v>21500</v>
      </c>
      <c r="AB348" s="4">
        <v>22100</v>
      </c>
      <c r="AC348" s="4">
        <v>19300</v>
      </c>
      <c r="AD348" s="4">
        <v>19200</v>
      </c>
      <c r="AE348" s="4">
        <v>19600</v>
      </c>
      <c r="AF348" s="4">
        <v>21600</v>
      </c>
      <c r="AG348" s="4">
        <v>22700</v>
      </c>
      <c r="AH348" s="4">
        <v>24300</v>
      </c>
      <c r="AI348" s="4">
        <v>25200</v>
      </c>
      <c r="AJ348" s="4">
        <v>25000</v>
      </c>
      <c r="AK348" s="4"/>
      <c r="AL348" s="24"/>
    </row>
    <row r="349" spans="1:38" x14ac:dyDescent="0.3">
      <c r="A349" s="25" t="s">
        <v>440</v>
      </c>
      <c r="B349" s="1" t="s">
        <v>237</v>
      </c>
      <c r="C349" s="1">
        <v>336</v>
      </c>
      <c r="D349" s="1">
        <v>11300</v>
      </c>
      <c r="E349" s="1">
        <v>13100</v>
      </c>
      <c r="F349" s="1">
        <v>13500</v>
      </c>
      <c r="G349" s="1">
        <v>20700</v>
      </c>
      <c r="H349" s="1">
        <v>22900</v>
      </c>
      <c r="I349" s="1">
        <v>21700</v>
      </c>
      <c r="J349" s="1">
        <v>30100</v>
      </c>
      <c r="K349" s="1">
        <v>28300</v>
      </c>
      <c r="L349" s="1">
        <v>27800</v>
      </c>
      <c r="M349" s="1">
        <v>29200</v>
      </c>
      <c r="N349" s="1">
        <v>29900</v>
      </c>
      <c r="O349" s="1">
        <v>26500</v>
      </c>
      <c r="P349" s="1">
        <v>27000</v>
      </c>
      <c r="Q349" s="1">
        <v>30300</v>
      </c>
      <c r="R349" s="2">
        <v>30100</v>
      </c>
      <c r="S349" s="2">
        <v>31700</v>
      </c>
      <c r="T349" s="2">
        <v>34000</v>
      </c>
      <c r="U349" s="2">
        <v>31600</v>
      </c>
      <c r="V349" s="2">
        <v>30200</v>
      </c>
      <c r="W349" s="2">
        <v>35700</v>
      </c>
      <c r="X349" s="2">
        <v>36900</v>
      </c>
      <c r="Y349" s="2">
        <v>32600</v>
      </c>
      <c r="Z349" s="2">
        <v>34700</v>
      </c>
      <c r="AA349" s="2">
        <v>29100</v>
      </c>
      <c r="AB349" s="2">
        <v>29300</v>
      </c>
      <c r="AC349" s="2">
        <v>23400</v>
      </c>
      <c r="AD349" s="2"/>
      <c r="AE349" s="2" t="s">
        <v>10</v>
      </c>
      <c r="AF349" s="2" t="s">
        <v>10</v>
      </c>
      <c r="AG349" s="2"/>
      <c r="AH349" s="2"/>
      <c r="AI349" s="2"/>
      <c r="AJ349" s="2"/>
      <c r="AK349" s="2">
        <v>45</v>
      </c>
      <c r="AL349" s="26"/>
    </row>
    <row r="350" spans="1:38" x14ac:dyDescent="0.3">
      <c r="A350" s="23" t="s">
        <v>440</v>
      </c>
      <c r="B350" s="3" t="s">
        <v>148</v>
      </c>
      <c r="C350" s="3">
        <v>339</v>
      </c>
      <c r="D350" s="3">
        <v>11800</v>
      </c>
      <c r="E350" s="3">
        <v>13500</v>
      </c>
      <c r="F350" s="3">
        <v>15700</v>
      </c>
      <c r="G350" s="3">
        <v>21000</v>
      </c>
      <c r="H350" s="3">
        <v>19800</v>
      </c>
      <c r="I350" s="3">
        <v>17800</v>
      </c>
      <c r="J350" s="3">
        <v>19500</v>
      </c>
      <c r="K350" s="3">
        <v>22200</v>
      </c>
      <c r="L350" s="3">
        <v>19100</v>
      </c>
      <c r="M350" s="3">
        <v>18100</v>
      </c>
      <c r="N350" s="3">
        <v>18800</v>
      </c>
      <c r="O350" s="3">
        <v>17100</v>
      </c>
      <c r="P350" s="3">
        <v>17500</v>
      </c>
      <c r="Q350" s="3">
        <v>18700</v>
      </c>
      <c r="R350" s="4">
        <v>18400</v>
      </c>
      <c r="S350" s="4">
        <v>19000</v>
      </c>
      <c r="T350" s="4">
        <v>18400</v>
      </c>
      <c r="U350" s="4">
        <v>17600</v>
      </c>
      <c r="V350" s="4">
        <v>19500</v>
      </c>
      <c r="W350" s="4">
        <v>21600</v>
      </c>
      <c r="X350" s="4">
        <v>19700</v>
      </c>
      <c r="Y350" s="4">
        <v>17600</v>
      </c>
      <c r="Z350" s="4">
        <v>17100</v>
      </c>
      <c r="AA350" s="4">
        <v>15800</v>
      </c>
      <c r="AB350" s="4">
        <v>14800</v>
      </c>
      <c r="AC350" s="4"/>
      <c r="AD350" s="4"/>
      <c r="AE350" s="4" t="s">
        <v>10</v>
      </c>
      <c r="AF350" s="4" t="s">
        <v>10</v>
      </c>
      <c r="AG350" s="4"/>
      <c r="AH350" s="4"/>
      <c r="AI350" s="4"/>
      <c r="AJ350" s="4"/>
      <c r="AK350" s="4">
        <v>45</v>
      </c>
      <c r="AL350" s="24"/>
    </row>
    <row r="351" spans="1:38" x14ac:dyDescent="0.3">
      <c r="A351" s="25" t="s">
        <v>440</v>
      </c>
      <c r="B351" s="1" t="s">
        <v>245</v>
      </c>
      <c r="C351" s="1">
        <v>334</v>
      </c>
      <c r="D351" s="1"/>
      <c r="E351" s="1"/>
      <c r="F351" s="1"/>
      <c r="G351" s="1"/>
      <c r="H351" s="1"/>
      <c r="I351" s="1">
        <v>18500</v>
      </c>
      <c r="J351" s="1">
        <v>16600</v>
      </c>
      <c r="K351" s="1">
        <v>17800</v>
      </c>
      <c r="L351" s="1">
        <v>17600</v>
      </c>
      <c r="M351" s="1">
        <v>16000</v>
      </c>
      <c r="N351" s="1">
        <v>16100</v>
      </c>
      <c r="O351" s="1">
        <v>14900</v>
      </c>
      <c r="P351" s="1">
        <v>15000</v>
      </c>
      <c r="Q351" s="1">
        <v>16400</v>
      </c>
      <c r="R351" s="2">
        <v>16900</v>
      </c>
      <c r="S351" s="2">
        <v>18800</v>
      </c>
      <c r="T351" s="2">
        <v>17200</v>
      </c>
      <c r="U351" s="2">
        <v>19100</v>
      </c>
      <c r="V351" s="2">
        <v>19600</v>
      </c>
      <c r="W351" s="2">
        <v>21500</v>
      </c>
      <c r="X351" s="2">
        <v>20300</v>
      </c>
      <c r="Y351" s="2">
        <v>16500</v>
      </c>
      <c r="Z351" s="2">
        <v>15000</v>
      </c>
      <c r="AA351" s="2">
        <v>12400</v>
      </c>
      <c r="AB351" s="2">
        <v>12400</v>
      </c>
      <c r="AC351" s="2"/>
      <c r="AD351" s="2"/>
      <c r="AE351" s="2" t="s">
        <v>10</v>
      </c>
      <c r="AF351" s="2" t="s">
        <v>10</v>
      </c>
      <c r="AG351" s="2"/>
      <c r="AH351" s="2"/>
      <c r="AI351" s="2"/>
      <c r="AJ351" s="2"/>
      <c r="AK351" s="2">
        <v>45</v>
      </c>
      <c r="AL351" s="26"/>
    </row>
    <row r="352" spans="1:38" x14ac:dyDescent="0.3">
      <c r="A352" s="23" t="s">
        <v>440</v>
      </c>
      <c r="B352" s="3" t="s">
        <v>147</v>
      </c>
      <c r="C352" s="3">
        <v>338</v>
      </c>
      <c r="D352" s="3">
        <v>9700</v>
      </c>
      <c r="E352" s="3">
        <v>10600</v>
      </c>
      <c r="F352" s="3">
        <v>12400</v>
      </c>
      <c r="G352" s="3">
        <v>13600</v>
      </c>
      <c r="H352" s="3">
        <v>14900</v>
      </c>
      <c r="I352" s="3">
        <v>14400</v>
      </c>
      <c r="J352" s="3">
        <v>16200</v>
      </c>
      <c r="K352" s="3">
        <v>15700</v>
      </c>
      <c r="L352" s="3">
        <v>17000</v>
      </c>
      <c r="M352" s="3">
        <v>13800</v>
      </c>
      <c r="N352" s="3">
        <v>13800</v>
      </c>
      <c r="O352" s="3">
        <v>13300</v>
      </c>
      <c r="P352" s="3">
        <v>14500</v>
      </c>
      <c r="Q352" s="3">
        <v>13400</v>
      </c>
      <c r="R352" s="4">
        <v>14100</v>
      </c>
      <c r="S352" s="4">
        <v>14200</v>
      </c>
      <c r="T352" s="4">
        <v>12300</v>
      </c>
      <c r="U352" s="4">
        <v>14700</v>
      </c>
      <c r="V352" s="4">
        <v>15200</v>
      </c>
      <c r="W352" s="4">
        <v>17800</v>
      </c>
      <c r="X352" s="4">
        <v>15100</v>
      </c>
      <c r="Y352" s="4">
        <v>14000</v>
      </c>
      <c r="Z352" s="4">
        <v>11700</v>
      </c>
      <c r="AA352" s="4">
        <v>10100</v>
      </c>
      <c r="AB352" s="4">
        <v>9900</v>
      </c>
      <c r="AC352" s="4"/>
      <c r="AD352" s="4"/>
      <c r="AE352" s="4" t="s">
        <v>10</v>
      </c>
      <c r="AF352" s="4" t="s">
        <v>10</v>
      </c>
      <c r="AG352" s="4"/>
      <c r="AH352" s="4"/>
      <c r="AI352" s="4"/>
      <c r="AJ352" s="4"/>
      <c r="AK352" s="4"/>
      <c r="AL352" s="24"/>
    </row>
    <row r="353" spans="1:38" x14ac:dyDescent="0.3">
      <c r="A353" s="2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 t="s">
        <v>10</v>
      </c>
      <c r="AF353" s="2" t="s">
        <v>10</v>
      </c>
      <c r="AG353" s="2"/>
      <c r="AH353" s="2"/>
      <c r="AI353" s="2"/>
      <c r="AJ353" s="2"/>
      <c r="AK353" s="2"/>
      <c r="AL353" s="26"/>
    </row>
    <row r="354" spans="1:38" x14ac:dyDescent="0.3">
      <c r="A354" s="23" t="s">
        <v>429</v>
      </c>
      <c r="B354" s="3" t="s">
        <v>430</v>
      </c>
      <c r="C354" s="3">
        <v>531</v>
      </c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>
        <v>17500</v>
      </c>
      <c r="AG354" s="4"/>
      <c r="AH354" s="4"/>
      <c r="AI354" s="4"/>
      <c r="AJ354" s="4"/>
      <c r="AK354" s="4">
        <v>45</v>
      </c>
      <c r="AL354" s="24"/>
    </row>
    <row r="355" spans="1:38" x14ac:dyDescent="0.3">
      <c r="A355" s="2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 t="s">
        <v>10</v>
      </c>
      <c r="AG355" s="2"/>
      <c r="AH355" s="2"/>
      <c r="AI355" s="2"/>
      <c r="AJ355" s="2"/>
      <c r="AK355" s="2"/>
      <c r="AL355" s="26"/>
    </row>
    <row r="356" spans="1:38" x14ac:dyDescent="0.3">
      <c r="A356" s="23" t="s">
        <v>246</v>
      </c>
      <c r="B356" s="3" t="s">
        <v>247</v>
      </c>
      <c r="C356" s="3">
        <v>608</v>
      </c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4"/>
      <c r="S356" s="4">
        <v>6800</v>
      </c>
      <c r="T356" s="4">
        <v>5400</v>
      </c>
      <c r="U356" s="4">
        <v>4800</v>
      </c>
      <c r="V356" s="4">
        <v>4400</v>
      </c>
      <c r="W356" s="4">
        <v>4500</v>
      </c>
      <c r="X356" s="4">
        <v>4100</v>
      </c>
      <c r="Y356" s="4">
        <v>4800</v>
      </c>
      <c r="Z356" s="4">
        <v>3100</v>
      </c>
      <c r="AA356" s="4">
        <v>5400</v>
      </c>
      <c r="AB356" s="4">
        <v>2800</v>
      </c>
      <c r="AC356" s="4"/>
      <c r="AD356" s="4"/>
      <c r="AE356" s="4" t="s">
        <v>10</v>
      </c>
      <c r="AF356" s="4" t="s">
        <v>10</v>
      </c>
      <c r="AG356" s="4"/>
      <c r="AH356" s="4"/>
      <c r="AI356" s="4"/>
      <c r="AJ356" s="4"/>
      <c r="AK356" s="4">
        <v>20</v>
      </c>
      <c r="AL356" s="24"/>
    </row>
    <row r="357" spans="1:38" x14ac:dyDescent="0.3">
      <c r="A357" s="25" t="s">
        <v>246</v>
      </c>
      <c r="B357" s="1" t="s">
        <v>248</v>
      </c>
      <c r="C357" s="1">
        <v>609</v>
      </c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>
        <v>11400</v>
      </c>
      <c r="T357" s="2">
        <v>8800</v>
      </c>
      <c r="U357" s="2">
        <v>10500</v>
      </c>
      <c r="V357" s="2">
        <v>9700</v>
      </c>
      <c r="W357" s="2">
        <v>10600</v>
      </c>
      <c r="X357" s="2">
        <v>8900</v>
      </c>
      <c r="Y357" s="2">
        <v>10700</v>
      </c>
      <c r="Z357" s="2">
        <v>7700</v>
      </c>
      <c r="AA357" s="2">
        <v>7400</v>
      </c>
      <c r="AB357" s="2">
        <v>6300</v>
      </c>
      <c r="AC357" s="2"/>
      <c r="AD357" s="2"/>
      <c r="AE357" s="2" t="s">
        <v>10</v>
      </c>
      <c r="AF357" s="2" t="s">
        <v>10</v>
      </c>
      <c r="AG357" s="2"/>
      <c r="AH357" s="2"/>
      <c r="AI357" s="2"/>
      <c r="AJ357" s="2"/>
      <c r="AK357" s="2">
        <v>20</v>
      </c>
      <c r="AL357" s="26"/>
    </row>
    <row r="358" spans="1:38" x14ac:dyDescent="0.3">
      <c r="A358" s="23" t="s">
        <v>246</v>
      </c>
      <c r="B358" s="3" t="s">
        <v>249</v>
      </c>
      <c r="C358" s="3">
        <v>610</v>
      </c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4"/>
      <c r="S358" s="4">
        <v>7500</v>
      </c>
      <c r="T358" s="4">
        <v>7800</v>
      </c>
      <c r="U358" s="4">
        <v>7400</v>
      </c>
      <c r="V358" s="4">
        <v>7600</v>
      </c>
      <c r="W358" s="4">
        <v>8900</v>
      </c>
      <c r="X358" s="4">
        <v>8700</v>
      </c>
      <c r="Y358" s="4">
        <v>11500</v>
      </c>
      <c r="Z358" s="4">
        <v>8400</v>
      </c>
      <c r="AA358" s="4">
        <v>7700</v>
      </c>
      <c r="AB358" s="4">
        <v>6700</v>
      </c>
      <c r="AC358" s="4"/>
      <c r="AD358" s="4"/>
      <c r="AE358" s="4" t="s">
        <v>10</v>
      </c>
      <c r="AF358" s="4" t="s">
        <v>10</v>
      </c>
      <c r="AG358" s="4"/>
      <c r="AH358" s="4"/>
      <c r="AI358" s="4"/>
      <c r="AJ358" s="4"/>
      <c r="AK358" s="4">
        <v>20</v>
      </c>
      <c r="AL358" s="24"/>
    </row>
    <row r="359" spans="1:38" x14ac:dyDescent="0.3">
      <c r="A359" s="2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 t="s">
        <v>8</v>
      </c>
      <c r="T359" s="2" t="s">
        <v>10</v>
      </c>
      <c r="U359" s="2" t="s">
        <v>8</v>
      </c>
      <c r="V359" s="2" t="s">
        <v>10</v>
      </c>
      <c r="W359" s="2"/>
      <c r="X359" s="2"/>
      <c r="Y359" s="2"/>
      <c r="Z359" s="2"/>
      <c r="AA359" s="2"/>
      <c r="AB359" s="2"/>
      <c r="AC359" s="2"/>
      <c r="AD359" s="2"/>
      <c r="AE359" s="2" t="s">
        <v>10</v>
      </c>
      <c r="AF359" s="2" t="s">
        <v>10</v>
      </c>
      <c r="AG359" s="2"/>
      <c r="AH359" s="2"/>
      <c r="AI359" s="2"/>
      <c r="AJ359" s="2"/>
      <c r="AK359" s="2"/>
      <c r="AL359" s="26"/>
    </row>
    <row r="360" spans="1:38" x14ac:dyDescent="0.3">
      <c r="A360" s="23" t="s">
        <v>250</v>
      </c>
      <c r="B360" s="3" t="s">
        <v>199</v>
      </c>
      <c r="C360" s="3">
        <v>340</v>
      </c>
      <c r="D360" s="3"/>
      <c r="E360" s="3"/>
      <c r="F360" s="3"/>
      <c r="G360" s="3"/>
      <c r="H360" s="3"/>
      <c r="I360" s="3">
        <v>200</v>
      </c>
      <c r="J360" s="3">
        <v>200</v>
      </c>
      <c r="K360" s="3">
        <v>200</v>
      </c>
      <c r="L360" s="3">
        <v>200</v>
      </c>
      <c r="M360" s="3">
        <v>250</v>
      </c>
      <c r="N360" s="3">
        <v>200</v>
      </c>
      <c r="O360" s="3">
        <v>200</v>
      </c>
      <c r="P360" s="3">
        <v>200</v>
      </c>
      <c r="Q360" s="3">
        <v>200</v>
      </c>
      <c r="R360" s="4">
        <v>200</v>
      </c>
      <c r="S360" s="4">
        <v>200</v>
      </c>
      <c r="T360" s="4">
        <v>200</v>
      </c>
      <c r="U360" s="4">
        <v>300</v>
      </c>
      <c r="V360" s="4">
        <v>400</v>
      </c>
      <c r="W360" s="4">
        <v>300</v>
      </c>
      <c r="X360" s="4">
        <v>1300</v>
      </c>
      <c r="Y360" s="4"/>
      <c r="Z360" s="4">
        <v>3600</v>
      </c>
      <c r="AA360" s="4">
        <v>1900</v>
      </c>
      <c r="AB360" s="4">
        <v>1800</v>
      </c>
      <c r="AC360" s="4">
        <v>2000</v>
      </c>
      <c r="AD360" s="4"/>
      <c r="AE360" s="4" t="s">
        <v>10</v>
      </c>
      <c r="AF360" s="4" t="s">
        <v>10</v>
      </c>
      <c r="AG360" s="4"/>
      <c r="AH360" s="4"/>
      <c r="AI360" s="4"/>
      <c r="AJ360" s="4"/>
      <c r="AK360" s="4">
        <v>6</v>
      </c>
      <c r="AL360" s="24"/>
    </row>
    <row r="361" spans="1:38" x14ac:dyDescent="0.3">
      <c r="A361" s="25" t="s">
        <v>250</v>
      </c>
      <c r="B361" s="1" t="s">
        <v>251</v>
      </c>
      <c r="C361" s="1">
        <v>376</v>
      </c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 t="s">
        <v>252</v>
      </c>
      <c r="P361" s="1" t="s">
        <v>252</v>
      </c>
      <c r="Q361" s="1" t="s">
        <v>253</v>
      </c>
      <c r="R361" s="2">
        <v>100</v>
      </c>
      <c r="S361" s="2">
        <v>100</v>
      </c>
      <c r="T361" s="2">
        <v>100</v>
      </c>
      <c r="U361" s="2">
        <v>100</v>
      </c>
      <c r="V361" s="2"/>
      <c r="W361" s="2"/>
      <c r="X361" s="2"/>
      <c r="Y361" s="2"/>
      <c r="Z361" s="2"/>
      <c r="AA361" s="2"/>
      <c r="AB361" s="2">
        <v>1800</v>
      </c>
      <c r="AC361" s="2">
        <v>2100</v>
      </c>
      <c r="AD361" s="2"/>
      <c r="AE361" s="2" t="s">
        <v>10</v>
      </c>
      <c r="AF361" s="2" t="s">
        <v>10</v>
      </c>
      <c r="AG361" s="2"/>
      <c r="AH361" s="2"/>
      <c r="AI361" s="2"/>
      <c r="AJ361" s="2"/>
      <c r="AK361" s="2">
        <v>6</v>
      </c>
      <c r="AL361" s="26"/>
    </row>
    <row r="362" spans="1:38" x14ac:dyDescent="0.3">
      <c r="A362" s="23" t="s">
        <v>250</v>
      </c>
      <c r="B362" s="3" t="s">
        <v>254</v>
      </c>
      <c r="C362" s="3">
        <v>341</v>
      </c>
      <c r="D362" s="3"/>
      <c r="E362" s="3"/>
      <c r="F362" s="3"/>
      <c r="G362" s="3"/>
      <c r="H362" s="3"/>
      <c r="I362" s="3" t="s">
        <v>10</v>
      </c>
      <c r="J362" s="3" t="s">
        <v>10</v>
      </c>
      <c r="K362" s="3" t="s">
        <v>10</v>
      </c>
      <c r="L362" s="3"/>
      <c r="M362" s="3"/>
      <c r="N362" s="3"/>
      <c r="O362" s="3"/>
      <c r="P362" s="3"/>
      <c r="Q362" s="3"/>
      <c r="R362" s="4"/>
      <c r="S362" s="4" t="s">
        <v>8</v>
      </c>
      <c r="T362" s="4" t="s">
        <v>10</v>
      </c>
      <c r="U362" s="4" t="s">
        <v>8</v>
      </c>
      <c r="V362" s="4" t="s">
        <v>10</v>
      </c>
      <c r="W362" s="4"/>
      <c r="X362" s="4">
        <v>2100</v>
      </c>
      <c r="Y362" s="4">
        <v>2900</v>
      </c>
      <c r="Z362" s="4">
        <v>3400</v>
      </c>
      <c r="AA362" s="4">
        <v>2500</v>
      </c>
      <c r="AB362" s="4">
        <v>2200</v>
      </c>
      <c r="AC362" s="4">
        <v>2300</v>
      </c>
      <c r="AD362" s="4"/>
      <c r="AE362" s="4" t="s">
        <v>10</v>
      </c>
      <c r="AF362" s="4" t="s">
        <v>10</v>
      </c>
      <c r="AG362" s="4"/>
      <c r="AH362" s="4"/>
      <c r="AI362" s="4"/>
      <c r="AJ362" s="4">
        <v>3700</v>
      </c>
      <c r="AK362" s="4">
        <v>6</v>
      </c>
      <c r="AL362" s="24"/>
    </row>
    <row r="363" spans="1:38" x14ac:dyDescent="0.3">
      <c r="A363" s="2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 t="s">
        <v>10</v>
      </c>
      <c r="AF363" s="2" t="s">
        <v>10</v>
      </c>
      <c r="AG363" s="2"/>
      <c r="AH363" s="2"/>
      <c r="AI363" s="2"/>
      <c r="AJ363" s="2"/>
      <c r="AK363" s="2"/>
      <c r="AL363" s="26"/>
    </row>
    <row r="364" spans="1:38" x14ac:dyDescent="0.3">
      <c r="A364" s="23" t="s">
        <v>255</v>
      </c>
      <c r="B364" s="3" t="s">
        <v>256</v>
      </c>
      <c r="C364" s="3">
        <v>507</v>
      </c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>
        <v>2400</v>
      </c>
      <c r="Q364" s="3">
        <v>2600</v>
      </c>
      <c r="R364" s="4">
        <v>2900</v>
      </c>
      <c r="S364" s="4">
        <v>2300</v>
      </c>
      <c r="T364" s="4">
        <v>2800</v>
      </c>
      <c r="U364" s="4">
        <v>2900</v>
      </c>
      <c r="V364" s="4">
        <v>3000</v>
      </c>
      <c r="W364" s="4">
        <v>3000</v>
      </c>
      <c r="X364" s="4">
        <v>3400</v>
      </c>
      <c r="Y364" s="4">
        <v>3300</v>
      </c>
      <c r="Z364" s="4">
        <v>3300</v>
      </c>
      <c r="AA364" s="4">
        <v>2900</v>
      </c>
      <c r="AB364" s="4">
        <v>3000</v>
      </c>
      <c r="AC364" s="4"/>
      <c r="AD364" s="4"/>
      <c r="AE364" s="4" t="s">
        <v>10</v>
      </c>
      <c r="AF364" s="4" t="s">
        <v>10</v>
      </c>
      <c r="AG364" s="4"/>
      <c r="AH364" s="4"/>
      <c r="AI364" s="4"/>
      <c r="AJ364" s="4"/>
      <c r="AK364" s="4">
        <v>34</v>
      </c>
      <c r="AL364" s="24"/>
    </row>
    <row r="365" spans="1:38" x14ac:dyDescent="0.3">
      <c r="A365" s="2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 t="s">
        <v>8</v>
      </c>
      <c r="T365" s="2" t="s">
        <v>10</v>
      </c>
      <c r="U365" s="2" t="s">
        <v>8</v>
      </c>
      <c r="V365" s="2" t="s">
        <v>10</v>
      </c>
      <c r="W365" s="2"/>
      <c r="X365" s="2"/>
      <c r="Y365" s="2"/>
      <c r="Z365" s="2"/>
      <c r="AA365" s="2"/>
      <c r="AB365" s="2"/>
      <c r="AC365" s="2"/>
      <c r="AD365" s="2"/>
      <c r="AE365" s="2" t="s">
        <v>10</v>
      </c>
      <c r="AF365" s="2" t="s">
        <v>10</v>
      </c>
      <c r="AG365" s="2"/>
      <c r="AH365" s="2"/>
      <c r="AI365" s="2"/>
      <c r="AJ365" s="2"/>
      <c r="AK365" s="2"/>
      <c r="AL365" s="26"/>
    </row>
    <row r="366" spans="1:38" x14ac:dyDescent="0.3">
      <c r="A366" s="23" t="s">
        <v>257</v>
      </c>
      <c r="B366" s="3" t="s">
        <v>258</v>
      </c>
      <c r="C366" s="3">
        <v>477</v>
      </c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>
        <v>400</v>
      </c>
      <c r="Q366" s="3">
        <v>300</v>
      </c>
      <c r="R366" s="4">
        <v>300</v>
      </c>
      <c r="S366" s="4">
        <v>200</v>
      </c>
      <c r="T366" s="4">
        <v>300</v>
      </c>
      <c r="U366" s="4">
        <v>400</v>
      </c>
      <c r="V366" s="4">
        <v>400</v>
      </c>
      <c r="W366" s="4">
        <v>500</v>
      </c>
      <c r="X366" s="4"/>
      <c r="Y366" s="4">
        <v>1200</v>
      </c>
      <c r="Z366" s="4">
        <v>1000</v>
      </c>
      <c r="AA366" s="4">
        <v>800</v>
      </c>
      <c r="AB366" s="4">
        <v>600</v>
      </c>
      <c r="AC366" s="4"/>
      <c r="AD366" s="4"/>
      <c r="AE366" s="4" t="s">
        <v>10</v>
      </c>
      <c r="AF366" s="4" t="s">
        <v>10</v>
      </c>
      <c r="AG366" s="4"/>
      <c r="AH366" s="4"/>
      <c r="AI366" s="4"/>
      <c r="AJ366" s="4"/>
      <c r="AK366" s="4">
        <v>6</v>
      </c>
      <c r="AL366" s="24"/>
    </row>
    <row r="367" spans="1:38" x14ac:dyDescent="0.3">
      <c r="A367" s="2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 t="s">
        <v>8</v>
      </c>
      <c r="T367" s="2" t="s">
        <v>10</v>
      </c>
      <c r="U367" s="2" t="s">
        <v>8</v>
      </c>
      <c r="V367" s="2" t="s">
        <v>10</v>
      </c>
      <c r="W367" s="2"/>
      <c r="X367" s="2"/>
      <c r="Y367" s="2"/>
      <c r="Z367" s="2"/>
      <c r="AA367" s="2"/>
      <c r="AB367" s="2"/>
      <c r="AC367" s="2"/>
      <c r="AD367" s="2"/>
      <c r="AE367" s="2" t="s">
        <v>10</v>
      </c>
      <c r="AF367" s="2" t="s">
        <v>10</v>
      </c>
      <c r="AG367" s="2"/>
      <c r="AH367" s="2"/>
      <c r="AI367" s="2"/>
      <c r="AJ367" s="2"/>
      <c r="AK367" s="2"/>
      <c r="AL367" s="26"/>
    </row>
    <row r="368" spans="1:38" x14ac:dyDescent="0.3">
      <c r="A368" s="23" t="s">
        <v>259</v>
      </c>
      <c r="B368" s="3" t="s">
        <v>260</v>
      </c>
      <c r="C368" s="3">
        <v>344</v>
      </c>
      <c r="D368" s="3"/>
      <c r="E368" s="3">
        <v>2700</v>
      </c>
      <c r="F368" s="3">
        <v>2600</v>
      </c>
      <c r="G368" s="3">
        <v>2900</v>
      </c>
      <c r="H368" s="3">
        <v>2600</v>
      </c>
      <c r="I368" s="3">
        <v>2700</v>
      </c>
      <c r="J368" s="3">
        <v>2200</v>
      </c>
      <c r="K368" s="3">
        <v>2200</v>
      </c>
      <c r="L368" s="3">
        <v>4100</v>
      </c>
      <c r="M368" s="3">
        <v>2500</v>
      </c>
      <c r="N368" s="3">
        <v>2500</v>
      </c>
      <c r="O368" s="3">
        <v>2500</v>
      </c>
      <c r="P368" s="3">
        <v>2700</v>
      </c>
      <c r="Q368" s="3">
        <v>2700</v>
      </c>
      <c r="R368" s="4">
        <v>2400</v>
      </c>
      <c r="S368" s="4">
        <v>3000</v>
      </c>
      <c r="T368" s="4">
        <v>2700</v>
      </c>
      <c r="U368" s="4">
        <v>3100</v>
      </c>
      <c r="V368" s="4">
        <v>3000</v>
      </c>
      <c r="W368" s="4">
        <v>2500</v>
      </c>
      <c r="X368" s="4">
        <v>2900</v>
      </c>
      <c r="Y368" s="4">
        <v>3200</v>
      </c>
      <c r="Z368" s="4">
        <v>2700</v>
      </c>
      <c r="AA368" s="4">
        <v>2600</v>
      </c>
      <c r="AB368" s="4">
        <v>2400</v>
      </c>
      <c r="AC368" s="4"/>
      <c r="AD368" s="4">
        <v>2100</v>
      </c>
      <c r="AE368" s="4" t="s">
        <v>10</v>
      </c>
      <c r="AF368" s="4">
        <v>2600</v>
      </c>
      <c r="AG368" s="4"/>
      <c r="AH368" s="4">
        <v>2500</v>
      </c>
      <c r="AI368" s="4"/>
      <c r="AJ368" s="4">
        <v>2500</v>
      </c>
      <c r="AK368" s="4">
        <v>34</v>
      </c>
      <c r="AL368" s="24"/>
    </row>
    <row r="369" spans="1:38" x14ac:dyDescent="0.3">
      <c r="A369" s="2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 t="s">
        <v>8</v>
      </c>
      <c r="T369" s="2" t="s">
        <v>10</v>
      </c>
      <c r="U369" s="2" t="s">
        <v>8</v>
      </c>
      <c r="V369" s="2" t="s">
        <v>10</v>
      </c>
      <c r="W369" s="2"/>
      <c r="X369" s="2"/>
      <c r="Y369" s="2"/>
      <c r="Z369" s="2"/>
      <c r="AA369" s="2"/>
      <c r="AB369" s="2"/>
      <c r="AC369" s="2"/>
      <c r="AD369" s="2"/>
      <c r="AE369" s="2" t="s">
        <v>10</v>
      </c>
      <c r="AF369" s="2" t="s">
        <v>10</v>
      </c>
      <c r="AG369" s="2"/>
      <c r="AH369" s="2"/>
      <c r="AI369" s="2"/>
      <c r="AJ369" s="2"/>
      <c r="AK369" s="2"/>
      <c r="AL369" s="26"/>
    </row>
    <row r="370" spans="1:38" x14ac:dyDescent="0.3">
      <c r="A370" s="23" t="s">
        <v>261</v>
      </c>
      <c r="B370" s="3" t="s">
        <v>262</v>
      </c>
      <c r="C370" s="3">
        <v>487</v>
      </c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>
        <v>1100</v>
      </c>
      <c r="Q370" s="3">
        <v>1000</v>
      </c>
      <c r="R370" s="4">
        <v>1000</v>
      </c>
      <c r="S370" s="4">
        <v>1400</v>
      </c>
      <c r="T370" s="4">
        <v>1200</v>
      </c>
      <c r="U370" s="4">
        <v>1200</v>
      </c>
      <c r="V370" s="4">
        <v>1200</v>
      </c>
      <c r="W370" s="4">
        <v>1200</v>
      </c>
      <c r="X370" s="4">
        <v>1500</v>
      </c>
      <c r="Y370" s="4">
        <v>1600</v>
      </c>
      <c r="Z370" s="4">
        <v>1200</v>
      </c>
      <c r="AA370" s="4">
        <v>1100</v>
      </c>
      <c r="AB370" s="4">
        <v>1100</v>
      </c>
      <c r="AC370" s="4"/>
      <c r="AD370" s="4"/>
      <c r="AE370" s="4" t="s">
        <v>10</v>
      </c>
      <c r="AF370" s="4" t="s">
        <v>10</v>
      </c>
      <c r="AG370" s="4"/>
      <c r="AH370" s="4"/>
      <c r="AI370" s="4"/>
      <c r="AJ370" s="4"/>
      <c r="AK370" s="4">
        <v>34</v>
      </c>
      <c r="AL370" s="24"/>
    </row>
    <row r="371" spans="1:38" x14ac:dyDescent="0.3">
      <c r="A371" s="2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 t="s">
        <v>8</v>
      </c>
      <c r="T371" s="2" t="s">
        <v>10</v>
      </c>
      <c r="U371" s="2" t="s">
        <v>8</v>
      </c>
      <c r="V371" s="2" t="s">
        <v>10</v>
      </c>
      <c r="W371" s="2"/>
      <c r="X371" s="2"/>
      <c r="Y371" s="2"/>
      <c r="Z371" s="2"/>
      <c r="AA371" s="2"/>
      <c r="AB371" s="2"/>
      <c r="AC371" s="2"/>
      <c r="AD371" s="2"/>
      <c r="AE371" s="2" t="s">
        <v>10</v>
      </c>
      <c r="AF371" s="2" t="s">
        <v>10</v>
      </c>
      <c r="AG371" s="2"/>
      <c r="AH371" s="2"/>
      <c r="AI371" s="2"/>
      <c r="AJ371" s="2"/>
      <c r="AK371" s="2"/>
      <c r="AL371" s="26"/>
    </row>
    <row r="372" spans="1:38" ht="15" customHeight="1" x14ac:dyDescent="0.3">
      <c r="A372" s="23" t="s">
        <v>263</v>
      </c>
      <c r="B372" s="3" t="s">
        <v>264</v>
      </c>
      <c r="C372" s="3">
        <v>485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>
        <v>1000</v>
      </c>
      <c r="Q372" s="3">
        <v>1300</v>
      </c>
      <c r="R372" s="4">
        <v>1200</v>
      </c>
      <c r="S372" s="4">
        <v>1400</v>
      </c>
      <c r="T372" s="4">
        <v>1300</v>
      </c>
      <c r="U372" s="4">
        <v>1400</v>
      </c>
      <c r="V372" s="4">
        <v>1300</v>
      </c>
      <c r="W372" s="4">
        <v>1500</v>
      </c>
      <c r="X372" s="4">
        <v>1600</v>
      </c>
      <c r="Y372" s="4">
        <v>2200</v>
      </c>
      <c r="Z372" s="4">
        <v>2300</v>
      </c>
      <c r="AA372" s="4">
        <v>1600</v>
      </c>
      <c r="AB372" s="4">
        <v>1500</v>
      </c>
      <c r="AC372" s="4">
        <v>1800</v>
      </c>
      <c r="AD372" s="4"/>
      <c r="AE372" s="4" t="s">
        <v>10</v>
      </c>
      <c r="AF372" s="4">
        <v>2000</v>
      </c>
      <c r="AG372" s="4"/>
      <c r="AH372" s="4"/>
      <c r="AI372" s="4"/>
      <c r="AJ372" s="4"/>
      <c r="AK372" s="4">
        <v>11</v>
      </c>
      <c r="AL372" s="24"/>
    </row>
    <row r="373" spans="1:38" hidden="1" x14ac:dyDescent="0.3">
      <c r="A373" s="2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 t="s">
        <v>8</v>
      </c>
      <c r="T373" s="2" t="s">
        <v>10</v>
      </c>
      <c r="U373" s="2" t="s">
        <v>8</v>
      </c>
      <c r="V373" s="2" t="s">
        <v>10</v>
      </c>
      <c r="W373" s="2"/>
      <c r="X373" s="2"/>
      <c r="Y373" s="2"/>
      <c r="Z373" s="2"/>
      <c r="AA373" s="2"/>
      <c r="AB373" s="2"/>
      <c r="AC373" s="2"/>
      <c r="AD373" s="2"/>
      <c r="AE373" s="2" t="s">
        <v>10</v>
      </c>
      <c r="AF373" s="2" t="s">
        <v>10</v>
      </c>
      <c r="AG373" s="2"/>
      <c r="AH373" s="2"/>
      <c r="AI373" s="2"/>
      <c r="AJ373" s="2"/>
      <c r="AK373" s="2">
        <v>11</v>
      </c>
      <c r="AL373" s="26"/>
    </row>
    <row r="374" spans="1:38" hidden="1" x14ac:dyDescent="0.3">
      <c r="A374" s="23" t="s">
        <v>265</v>
      </c>
      <c r="B374" s="3" t="s">
        <v>17</v>
      </c>
      <c r="C374" s="3"/>
      <c r="D374" s="3"/>
      <c r="E374" s="3"/>
      <c r="F374" s="3"/>
      <c r="G374" s="3">
        <v>14300</v>
      </c>
      <c r="H374" s="3">
        <v>20100</v>
      </c>
      <c r="I374" s="3">
        <v>20900</v>
      </c>
      <c r="J374" s="3">
        <v>18800</v>
      </c>
      <c r="K374" s="3">
        <v>18500</v>
      </c>
      <c r="L374" s="3">
        <v>19400</v>
      </c>
      <c r="M374" s="3">
        <v>13700</v>
      </c>
      <c r="N374" s="3">
        <v>16600</v>
      </c>
      <c r="O374" s="3">
        <v>15100</v>
      </c>
      <c r="P374" s="3"/>
      <c r="Q374" s="3"/>
      <c r="R374" s="4"/>
      <c r="S374" s="4" t="s">
        <v>8</v>
      </c>
      <c r="T374" s="4" t="s">
        <v>10</v>
      </c>
      <c r="U374" s="4" t="s">
        <v>8</v>
      </c>
      <c r="V374" s="4" t="s">
        <v>10</v>
      </c>
      <c r="W374" s="4"/>
      <c r="X374" s="4"/>
      <c r="Y374" s="4"/>
      <c r="Z374" s="4"/>
      <c r="AA374" s="4"/>
      <c r="AB374" s="4"/>
      <c r="AC374" s="4"/>
      <c r="AD374" s="4"/>
      <c r="AE374" s="4" t="s">
        <v>10</v>
      </c>
      <c r="AF374" s="4" t="s">
        <v>10</v>
      </c>
      <c r="AG374" s="4"/>
      <c r="AH374" s="4"/>
      <c r="AI374" s="4"/>
      <c r="AJ374" s="4"/>
      <c r="AK374" s="4">
        <v>11</v>
      </c>
      <c r="AL374" s="24"/>
    </row>
    <row r="375" spans="1:38" x14ac:dyDescent="0.3">
      <c r="A375" s="25"/>
      <c r="B375" s="1"/>
      <c r="C375" s="1"/>
      <c r="D375" s="1"/>
      <c r="E375" s="1"/>
      <c r="F375" s="1"/>
      <c r="G375" s="1"/>
      <c r="H375" s="1"/>
      <c r="I375" s="1" t="s">
        <v>10</v>
      </c>
      <c r="J375" s="1" t="s">
        <v>10</v>
      </c>
      <c r="K375" s="1" t="s">
        <v>10</v>
      </c>
      <c r="L375" s="1"/>
      <c r="M375" s="1"/>
      <c r="N375" s="1"/>
      <c r="O375" s="1"/>
      <c r="P375" s="1"/>
      <c r="Q375" s="1"/>
      <c r="R375" s="2"/>
      <c r="S375" s="2" t="s">
        <v>8</v>
      </c>
      <c r="T375" s="2" t="s">
        <v>10</v>
      </c>
      <c r="U375" s="2" t="s">
        <v>8</v>
      </c>
      <c r="V375" s="2" t="s">
        <v>10</v>
      </c>
      <c r="W375" s="2"/>
      <c r="X375" s="2"/>
      <c r="Y375" s="2"/>
      <c r="Z375" s="2"/>
      <c r="AA375" s="2"/>
      <c r="AB375" s="2"/>
      <c r="AC375" s="2"/>
      <c r="AD375" s="2"/>
      <c r="AE375" s="2" t="s">
        <v>10</v>
      </c>
      <c r="AF375" s="2" t="s">
        <v>10</v>
      </c>
      <c r="AG375" s="2"/>
      <c r="AH375" s="2"/>
      <c r="AI375" s="2"/>
      <c r="AJ375" s="2"/>
      <c r="AK375" s="2"/>
      <c r="AL375" s="26"/>
    </row>
    <row r="376" spans="1:38" x14ac:dyDescent="0.3">
      <c r="A376" s="23" t="s">
        <v>266</v>
      </c>
      <c r="B376" s="3" t="s">
        <v>267</v>
      </c>
      <c r="C376" s="3">
        <v>348</v>
      </c>
      <c r="D376" s="3"/>
      <c r="E376" s="3"/>
      <c r="F376" s="3"/>
      <c r="G376" s="3"/>
      <c r="H376" s="3"/>
      <c r="I376" s="3">
        <v>1900</v>
      </c>
      <c r="J376" s="3">
        <v>1700</v>
      </c>
      <c r="K376" s="3">
        <v>2000</v>
      </c>
      <c r="L376" s="3">
        <v>2100</v>
      </c>
      <c r="M376" s="3">
        <v>1900</v>
      </c>
      <c r="N376" s="3">
        <v>2300</v>
      </c>
      <c r="O376" s="3">
        <v>1900</v>
      </c>
      <c r="P376" s="3">
        <v>2100</v>
      </c>
      <c r="Q376" s="3">
        <v>2300</v>
      </c>
      <c r="R376" s="4">
        <v>2200</v>
      </c>
      <c r="S376" s="4">
        <v>1800</v>
      </c>
      <c r="T376" s="4">
        <v>2300</v>
      </c>
      <c r="U376" s="4">
        <v>2500</v>
      </c>
      <c r="V376" s="4">
        <v>2800</v>
      </c>
      <c r="W376" s="4">
        <v>3100</v>
      </c>
      <c r="X376" s="4">
        <v>2900</v>
      </c>
      <c r="Y376" s="4">
        <v>2900</v>
      </c>
      <c r="Z376" s="4">
        <v>2800</v>
      </c>
      <c r="AA376" s="4">
        <v>2100</v>
      </c>
      <c r="AB376" s="4">
        <v>2400</v>
      </c>
      <c r="AC376" s="4">
        <v>1400</v>
      </c>
      <c r="AD376" s="4">
        <v>2200</v>
      </c>
      <c r="AE376" s="4" t="s">
        <v>10</v>
      </c>
      <c r="AF376" s="4">
        <v>2700</v>
      </c>
      <c r="AG376" s="4"/>
      <c r="AH376" s="4">
        <v>2900</v>
      </c>
      <c r="AI376" s="4"/>
      <c r="AJ376" s="4">
        <v>3100</v>
      </c>
      <c r="AK376" s="4">
        <v>5</v>
      </c>
      <c r="AL376" s="24"/>
    </row>
    <row r="377" spans="1:38" x14ac:dyDescent="0.3">
      <c r="A377" s="25" t="s">
        <v>266</v>
      </c>
      <c r="B377" s="1" t="s">
        <v>268</v>
      </c>
      <c r="C377" s="1">
        <v>346</v>
      </c>
      <c r="D377" s="1"/>
      <c r="E377" s="1"/>
      <c r="F377" s="1"/>
      <c r="G377" s="1"/>
      <c r="H377" s="1"/>
      <c r="I377" s="1">
        <v>1300</v>
      </c>
      <c r="J377" s="1">
        <v>1100</v>
      </c>
      <c r="K377" s="1">
        <v>1100</v>
      </c>
      <c r="L377" s="1">
        <v>1300</v>
      </c>
      <c r="M377" s="1">
        <v>1000</v>
      </c>
      <c r="N377" s="1">
        <v>1100</v>
      </c>
      <c r="O377" s="1">
        <v>1100</v>
      </c>
      <c r="P377" s="1">
        <v>1100</v>
      </c>
      <c r="Q377" s="1">
        <v>1100</v>
      </c>
      <c r="R377" s="2">
        <v>1200</v>
      </c>
      <c r="S377" s="2">
        <v>1200</v>
      </c>
      <c r="T377" s="2">
        <v>1300</v>
      </c>
      <c r="U377" s="2">
        <v>1500</v>
      </c>
      <c r="V377" s="2">
        <v>1500</v>
      </c>
      <c r="W377" s="2">
        <v>1700</v>
      </c>
      <c r="X377" s="2">
        <v>1600</v>
      </c>
      <c r="Y377" s="2">
        <v>1700</v>
      </c>
      <c r="Z377" s="2">
        <v>1600</v>
      </c>
      <c r="AA377" s="2">
        <v>1600</v>
      </c>
      <c r="AB377" s="2">
        <v>1200</v>
      </c>
      <c r="AC377" s="2"/>
      <c r="AD377" s="2"/>
      <c r="AE377" s="2" t="s">
        <v>10</v>
      </c>
      <c r="AF377" s="2">
        <v>1300</v>
      </c>
      <c r="AG377" s="2"/>
      <c r="AH377" s="2"/>
      <c r="AI377" s="2"/>
      <c r="AJ377" s="2"/>
      <c r="AK377" s="2">
        <v>5</v>
      </c>
      <c r="AL377" s="26"/>
    </row>
    <row r="378" spans="1:38" x14ac:dyDescent="0.3">
      <c r="A378" s="23" t="s">
        <v>266</v>
      </c>
      <c r="B378" s="3" t="s">
        <v>269</v>
      </c>
      <c r="C378" s="3">
        <v>347</v>
      </c>
      <c r="D378" s="3"/>
      <c r="E378" s="3"/>
      <c r="F378" s="3"/>
      <c r="G378" s="3"/>
      <c r="H378" s="3"/>
      <c r="I378" s="3">
        <v>1200</v>
      </c>
      <c r="J378" s="3">
        <v>1200</v>
      </c>
      <c r="K378" s="3">
        <v>1300</v>
      </c>
      <c r="L378" s="3">
        <v>1500</v>
      </c>
      <c r="M378" s="3">
        <v>1300</v>
      </c>
      <c r="N378" s="3">
        <v>1600</v>
      </c>
      <c r="O378" s="3">
        <v>1500</v>
      </c>
      <c r="P378" s="3">
        <v>1700</v>
      </c>
      <c r="Q378" s="3">
        <v>1600</v>
      </c>
      <c r="R378" s="4">
        <v>1900</v>
      </c>
      <c r="S378" s="4">
        <v>1900</v>
      </c>
      <c r="T378" s="4">
        <v>1900</v>
      </c>
      <c r="U378" s="4">
        <v>2300</v>
      </c>
      <c r="V378" s="4">
        <v>2200</v>
      </c>
      <c r="W378" s="4">
        <v>2100</v>
      </c>
      <c r="X378" s="4">
        <v>1900</v>
      </c>
      <c r="Y378" s="4">
        <v>2000</v>
      </c>
      <c r="Z378" s="4">
        <v>1800</v>
      </c>
      <c r="AA378" s="4">
        <v>1600</v>
      </c>
      <c r="AB378" s="4">
        <v>1400</v>
      </c>
      <c r="AC378" s="4">
        <v>1600</v>
      </c>
      <c r="AD378" s="4">
        <v>1400</v>
      </c>
      <c r="AE378" s="4" t="s">
        <v>10</v>
      </c>
      <c r="AF378" s="4">
        <v>1400</v>
      </c>
      <c r="AG378" s="4"/>
      <c r="AH378" s="4">
        <v>1500</v>
      </c>
      <c r="AI378" s="4"/>
      <c r="AJ378" s="4">
        <v>1500</v>
      </c>
      <c r="AK378" s="4">
        <v>5</v>
      </c>
      <c r="AL378" s="24"/>
    </row>
    <row r="379" spans="1:38" x14ac:dyDescent="0.3">
      <c r="A379" s="25"/>
      <c r="B379" s="1"/>
      <c r="C379" s="1"/>
      <c r="D379" s="1"/>
      <c r="E379" s="1"/>
      <c r="F379" s="1"/>
      <c r="G379" s="1"/>
      <c r="H379" s="1"/>
      <c r="I379" s="1" t="s">
        <v>10</v>
      </c>
      <c r="J379" s="1" t="s">
        <v>10</v>
      </c>
      <c r="K379" s="1" t="s">
        <v>10</v>
      </c>
      <c r="L379" s="1"/>
      <c r="M379" s="1"/>
      <c r="N379" s="1"/>
      <c r="O379" s="1"/>
      <c r="P379" s="1"/>
      <c r="Q379" s="1"/>
      <c r="R379" s="2"/>
      <c r="S379" s="2" t="s">
        <v>8</v>
      </c>
      <c r="T379" s="2" t="s">
        <v>10</v>
      </c>
      <c r="U379" s="2" t="s">
        <v>8</v>
      </c>
      <c r="V379" s="2" t="s">
        <v>10</v>
      </c>
      <c r="W379" s="2"/>
      <c r="X379" s="2"/>
      <c r="Y379" s="2"/>
      <c r="Z379" s="2"/>
      <c r="AA379" s="2"/>
      <c r="AB379" s="2"/>
      <c r="AC379" s="2"/>
      <c r="AD379" s="2"/>
      <c r="AE379" s="2" t="s">
        <v>10</v>
      </c>
      <c r="AF379" s="2" t="s">
        <v>10</v>
      </c>
      <c r="AG379" s="2"/>
      <c r="AH379" s="2"/>
      <c r="AI379" s="2"/>
      <c r="AJ379" s="2"/>
      <c r="AK379" s="2"/>
      <c r="AL379" s="26"/>
    </row>
    <row r="380" spans="1:38" x14ac:dyDescent="0.3">
      <c r="A380" s="23" t="s">
        <v>270</v>
      </c>
      <c r="B380" s="3" t="s">
        <v>271</v>
      </c>
      <c r="C380" s="57">
        <v>16</v>
      </c>
      <c r="D380" s="3"/>
      <c r="E380" s="3"/>
      <c r="F380" s="3"/>
      <c r="G380" s="3"/>
      <c r="H380" s="3"/>
      <c r="I380" s="3">
        <v>6800</v>
      </c>
      <c r="J380" s="3">
        <v>6900</v>
      </c>
      <c r="K380" s="3">
        <v>7200</v>
      </c>
      <c r="L380" s="3">
        <v>7700</v>
      </c>
      <c r="M380" s="3">
        <v>7700</v>
      </c>
      <c r="N380" s="3" t="s">
        <v>272</v>
      </c>
      <c r="O380" s="3">
        <v>8500</v>
      </c>
      <c r="P380" s="3">
        <v>8300</v>
      </c>
      <c r="Q380" s="3">
        <v>9500</v>
      </c>
      <c r="R380" s="4">
        <v>10200</v>
      </c>
      <c r="S380" s="4">
        <v>10200</v>
      </c>
      <c r="T380" s="4">
        <v>10200</v>
      </c>
      <c r="U380" s="4">
        <v>10700</v>
      </c>
      <c r="V380" s="4">
        <v>12600</v>
      </c>
      <c r="W380" s="4">
        <v>13700</v>
      </c>
      <c r="X380" s="4">
        <v>14000</v>
      </c>
      <c r="Y380" s="4">
        <v>14000</v>
      </c>
      <c r="Z380" s="4">
        <v>13000</v>
      </c>
      <c r="AA380" s="4">
        <v>11600</v>
      </c>
      <c r="AB380" s="4">
        <v>11000</v>
      </c>
      <c r="AC380" s="4">
        <v>11500</v>
      </c>
      <c r="AD380" s="4">
        <v>11700</v>
      </c>
      <c r="AE380" s="4">
        <v>11500</v>
      </c>
      <c r="AF380" s="4">
        <v>12000</v>
      </c>
      <c r="AG380" s="4">
        <v>13000</v>
      </c>
      <c r="AH380" s="4">
        <v>13700</v>
      </c>
      <c r="AI380" s="4">
        <v>13600</v>
      </c>
      <c r="AJ380" s="4">
        <v>14000</v>
      </c>
      <c r="AK380" s="4"/>
      <c r="AL380" s="24"/>
    </row>
    <row r="381" spans="1:38" x14ac:dyDescent="0.3">
      <c r="A381" s="25" t="s">
        <v>270</v>
      </c>
      <c r="B381" s="1" t="s">
        <v>25</v>
      </c>
      <c r="C381" s="1">
        <v>251</v>
      </c>
      <c r="D381" s="1">
        <v>11300</v>
      </c>
      <c r="E381" s="1">
        <v>13400</v>
      </c>
      <c r="F381" s="1">
        <v>15000</v>
      </c>
      <c r="G381" s="1">
        <v>15800</v>
      </c>
      <c r="H381" s="1">
        <v>14100</v>
      </c>
      <c r="I381" s="1">
        <v>15600</v>
      </c>
      <c r="J381" s="1">
        <v>21300</v>
      </c>
      <c r="K381" s="1">
        <v>16900</v>
      </c>
      <c r="L381" s="1">
        <v>15700</v>
      </c>
      <c r="M381" s="1">
        <v>12100</v>
      </c>
      <c r="N381" s="1">
        <v>15400</v>
      </c>
      <c r="O381" s="1">
        <v>14800</v>
      </c>
      <c r="P381" s="1">
        <v>17200</v>
      </c>
      <c r="Q381" s="1">
        <v>16200</v>
      </c>
      <c r="R381" s="2">
        <v>17300</v>
      </c>
      <c r="S381" s="2">
        <v>15700</v>
      </c>
      <c r="T381" s="2">
        <v>16700</v>
      </c>
      <c r="U381" s="2">
        <v>17000</v>
      </c>
      <c r="V381" s="2">
        <v>16500</v>
      </c>
      <c r="W381" s="2">
        <v>18500</v>
      </c>
      <c r="X381" s="2">
        <v>17600</v>
      </c>
      <c r="Y381" s="2">
        <v>17400</v>
      </c>
      <c r="Z381" s="2">
        <v>18300</v>
      </c>
      <c r="AA381" s="2">
        <v>13200</v>
      </c>
      <c r="AB381" s="2">
        <v>13800</v>
      </c>
      <c r="AC381" s="2"/>
      <c r="AD381" s="2"/>
      <c r="AE381" s="2" t="s">
        <v>10</v>
      </c>
      <c r="AF381" s="2" t="s">
        <v>10</v>
      </c>
      <c r="AG381" s="2"/>
      <c r="AH381" s="2"/>
      <c r="AI381" s="2"/>
      <c r="AJ381" s="2"/>
      <c r="AK381" s="2">
        <v>16</v>
      </c>
      <c r="AL381" s="26"/>
    </row>
    <row r="382" spans="1:38" x14ac:dyDescent="0.3">
      <c r="A382" s="23" t="s">
        <v>270</v>
      </c>
      <c r="B382" s="3" t="s">
        <v>273</v>
      </c>
      <c r="C382" s="3">
        <v>253</v>
      </c>
      <c r="D382" s="3"/>
      <c r="E382" s="3"/>
      <c r="F382" s="3"/>
      <c r="G382" s="3"/>
      <c r="H382" s="3"/>
      <c r="I382" s="3">
        <v>15300</v>
      </c>
      <c r="J382" s="3">
        <v>16300</v>
      </c>
      <c r="K382" s="3">
        <v>16000</v>
      </c>
      <c r="L382" s="3">
        <v>18400</v>
      </c>
      <c r="M382" s="3">
        <v>15100</v>
      </c>
      <c r="N382" s="3">
        <v>16900</v>
      </c>
      <c r="O382" s="3">
        <v>14500</v>
      </c>
      <c r="P382" s="3">
        <v>16300</v>
      </c>
      <c r="Q382" s="3">
        <v>15000</v>
      </c>
      <c r="R382" s="4">
        <v>16800</v>
      </c>
      <c r="S382" s="4">
        <v>11800</v>
      </c>
      <c r="T382" s="4">
        <v>16900</v>
      </c>
      <c r="U382" s="4">
        <v>21800</v>
      </c>
      <c r="V382" s="4">
        <v>22000</v>
      </c>
      <c r="W382" s="4">
        <v>24600</v>
      </c>
      <c r="X382" s="4">
        <v>26300</v>
      </c>
      <c r="Y382" s="4">
        <v>26700</v>
      </c>
      <c r="Z382" s="4">
        <v>23500</v>
      </c>
      <c r="AA382" s="4">
        <v>19900</v>
      </c>
      <c r="AB382" s="4">
        <v>21300</v>
      </c>
      <c r="AC382" s="4"/>
      <c r="AD382" s="4"/>
      <c r="AE382" s="4" t="s">
        <v>10</v>
      </c>
      <c r="AF382" s="4" t="s">
        <v>10</v>
      </c>
      <c r="AG382" s="4"/>
      <c r="AH382" s="4"/>
      <c r="AI382" s="4"/>
      <c r="AJ382" s="4"/>
      <c r="AK382" s="4">
        <v>16</v>
      </c>
      <c r="AL382" s="24"/>
    </row>
    <row r="383" spans="1:38" x14ac:dyDescent="0.3">
      <c r="A383" s="25" t="s">
        <v>270</v>
      </c>
      <c r="B383" s="1" t="s">
        <v>274</v>
      </c>
      <c r="C383" s="1">
        <v>252</v>
      </c>
      <c r="D383" s="1">
        <v>3700</v>
      </c>
      <c r="E383" s="1">
        <v>3500</v>
      </c>
      <c r="F383" s="1">
        <v>5400</v>
      </c>
      <c r="G383" s="1">
        <v>5800</v>
      </c>
      <c r="H383" s="1">
        <v>6700</v>
      </c>
      <c r="I383" s="1">
        <v>6600</v>
      </c>
      <c r="J383" s="1">
        <v>6700</v>
      </c>
      <c r="K383" s="1">
        <v>6700</v>
      </c>
      <c r="L383" s="1">
        <v>6600</v>
      </c>
      <c r="M383" s="1">
        <v>6400</v>
      </c>
      <c r="N383" s="1">
        <v>6400</v>
      </c>
      <c r="O383" s="1">
        <v>6600</v>
      </c>
      <c r="P383" s="1">
        <v>6400</v>
      </c>
      <c r="Q383" s="1">
        <v>7400</v>
      </c>
      <c r="R383" s="2">
        <v>8700</v>
      </c>
      <c r="S383" s="2">
        <v>9300</v>
      </c>
      <c r="T383" s="2">
        <v>12100</v>
      </c>
      <c r="U383" s="2">
        <v>13400</v>
      </c>
      <c r="V383" s="2">
        <v>13000</v>
      </c>
      <c r="W383" s="2">
        <v>14200</v>
      </c>
      <c r="X383" s="2">
        <v>15000</v>
      </c>
      <c r="Y383" s="2">
        <v>16000</v>
      </c>
      <c r="Z383" s="2">
        <v>13200</v>
      </c>
      <c r="AA383" s="2"/>
      <c r="AB383" s="2">
        <v>9600</v>
      </c>
      <c r="AC383" s="2"/>
      <c r="AD383" s="2"/>
      <c r="AE383" s="2" t="s">
        <v>10</v>
      </c>
      <c r="AF383" s="2" t="s">
        <v>10</v>
      </c>
      <c r="AG383" s="2"/>
      <c r="AH383" s="2"/>
      <c r="AI383" s="2"/>
      <c r="AJ383" s="2"/>
      <c r="AK383" s="2">
        <v>16</v>
      </c>
      <c r="AL383" s="26"/>
    </row>
    <row r="384" spans="1:38" x14ac:dyDescent="0.3">
      <c r="A384" s="2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4"/>
      <c r="S384" s="4" t="s">
        <v>8</v>
      </c>
      <c r="T384" s="4" t="s">
        <v>10</v>
      </c>
      <c r="U384" s="4" t="s">
        <v>8</v>
      </c>
      <c r="V384" s="4" t="s">
        <v>10</v>
      </c>
      <c r="W384" s="4"/>
      <c r="X384" s="4"/>
      <c r="Y384" s="4"/>
      <c r="Z384" s="4"/>
      <c r="AA384" s="4"/>
      <c r="AB384" s="4"/>
      <c r="AC384" s="4"/>
      <c r="AD384" s="4"/>
      <c r="AE384" s="4" t="s">
        <v>10</v>
      </c>
      <c r="AF384" s="4" t="s">
        <v>10</v>
      </c>
      <c r="AG384" s="4"/>
      <c r="AH384" s="4"/>
      <c r="AI384" s="4"/>
      <c r="AJ384" s="4"/>
      <c r="AK384" s="4"/>
      <c r="AL384" s="24"/>
    </row>
    <row r="385" spans="1:42" s="11" customFormat="1" x14ac:dyDescent="0.3">
      <c r="A385" s="25" t="s">
        <v>275</v>
      </c>
      <c r="B385" s="1" t="s">
        <v>226</v>
      </c>
      <c r="C385" s="1">
        <v>484</v>
      </c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>
        <v>3000</v>
      </c>
      <c r="Q385" s="1">
        <v>3100</v>
      </c>
      <c r="R385" s="2">
        <v>5400</v>
      </c>
      <c r="S385" s="2">
        <v>3900</v>
      </c>
      <c r="T385" s="2">
        <v>3500</v>
      </c>
      <c r="U385" s="2">
        <v>4100</v>
      </c>
      <c r="V385" s="2">
        <v>4200</v>
      </c>
      <c r="W385" s="2">
        <v>2900</v>
      </c>
      <c r="X385" s="2">
        <v>1600</v>
      </c>
      <c r="Y385" s="2">
        <v>4200</v>
      </c>
      <c r="Z385" s="2">
        <v>1700</v>
      </c>
      <c r="AA385" s="2">
        <v>2100</v>
      </c>
      <c r="AB385" s="2">
        <v>1700</v>
      </c>
      <c r="AC385" s="2"/>
      <c r="AD385" s="2"/>
      <c r="AE385" s="2" t="s">
        <v>10</v>
      </c>
      <c r="AF385" s="2" t="s">
        <v>10</v>
      </c>
      <c r="AG385" s="2"/>
      <c r="AH385" s="2"/>
      <c r="AI385" s="2"/>
      <c r="AJ385" s="2"/>
      <c r="AK385" s="2">
        <v>11</v>
      </c>
      <c r="AL385" s="26"/>
      <c r="AM385"/>
      <c r="AN385"/>
      <c r="AO385"/>
      <c r="AP385" s="8"/>
    </row>
    <row r="386" spans="1:42" x14ac:dyDescent="0.3">
      <c r="A386" s="2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4"/>
      <c r="S386" s="4" t="s">
        <v>8</v>
      </c>
      <c r="T386" s="4" t="s">
        <v>10</v>
      </c>
      <c r="U386" s="4" t="s">
        <v>8</v>
      </c>
      <c r="V386" s="4" t="s">
        <v>10</v>
      </c>
      <c r="W386" s="4"/>
      <c r="X386" s="4"/>
      <c r="Y386" s="4"/>
      <c r="Z386" s="4"/>
      <c r="AA386" s="4"/>
      <c r="AB386" s="4"/>
      <c r="AC386" s="4"/>
      <c r="AD386" s="4"/>
      <c r="AE386" s="4" t="s">
        <v>10</v>
      </c>
      <c r="AF386" s="4" t="s">
        <v>10</v>
      </c>
      <c r="AG386" s="4"/>
      <c r="AH386" s="4"/>
      <c r="AI386" s="4"/>
      <c r="AJ386" s="4"/>
      <c r="AK386" s="4"/>
      <c r="AL386" s="24"/>
    </row>
    <row r="387" spans="1:42" x14ac:dyDescent="0.3">
      <c r="A387" s="25"/>
      <c r="B387" s="1"/>
      <c r="C387" s="1"/>
      <c r="D387" s="1"/>
      <c r="E387" s="1"/>
      <c r="F387" s="1"/>
      <c r="G387" s="1"/>
      <c r="H387" s="1"/>
      <c r="I387" s="1" t="s">
        <v>10</v>
      </c>
      <c r="J387" s="1" t="s">
        <v>10</v>
      </c>
      <c r="K387" s="1" t="s">
        <v>10</v>
      </c>
      <c r="L387" s="1"/>
      <c r="M387" s="1"/>
      <c r="N387" s="1"/>
      <c r="O387" s="1"/>
      <c r="P387" s="1"/>
      <c r="Q387" s="1"/>
      <c r="R387" s="2"/>
      <c r="S387" s="2" t="s">
        <v>8</v>
      </c>
      <c r="T387" s="2" t="s">
        <v>10</v>
      </c>
      <c r="U387" s="2" t="s">
        <v>8</v>
      </c>
      <c r="V387" s="2" t="s">
        <v>10</v>
      </c>
      <c r="W387" s="2"/>
      <c r="X387" s="2"/>
      <c r="Y387" s="2"/>
      <c r="Z387" s="2"/>
      <c r="AA387" s="2"/>
      <c r="AB387" s="2"/>
      <c r="AC387" s="2"/>
      <c r="AD387" s="2"/>
      <c r="AE387" s="2" t="s">
        <v>10</v>
      </c>
      <c r="AF387" s="2" t="s">
        <v>10</v>
      </c>
      <c r="AG387" s="2"/>
      <c r="AH387" s="2"/>
      <c r="AI387" s="2"/>
      <c r="AJ387" s="2"/>
      <c r="AK387" s="2"/>
      <c r="AL387" s="26"/>
    </row>
    <row r="388" spans="1:42" x14ac:dyDescent="0.3">
      <c r="A388" s="23" t="s">
        <v>276</v>
      </c>
      <c r="B388" s="3" t="s">
        <v>277</v>
      </c>
      <c r="C388" s="3">
        <v>351</v>
      </c>
      <c r="D388" s="3">
        <v>8000</v>
      </c>
      <c r="E388" s="3">
        <v>9600</v>
      </c>
      <c r="F388" s="3">
        <v>8700</v>
      </c>
      <c r="G388" s="3">
        <v>9600</v>
      </c>
      <c r="H388" s="3">
        <v>9800</v>
      </c>
      <c r="I388" s="3">
        <v>10900</v>
      </c>
      <c r="J388" s="3">
        <v>10500</v>
      </c>
      <c r="K388" s="3">
        <v>12600</v>
      </c>
      <c r="L388" s="3">
        <v>10400</v>
      </c>
      <c r="M388" s="3">
        <v>10000</v>
      </c>
      <c r="N388" s="3">
        <v>9200</v>
      </c>
      <c r="O388" s="3">
        <v>9900</v>
      </c>
      <c r="P388" s="3">
        <v>9500</v>
      </c>
      <c r="Q388" s="3">
        <v>8900</v>
      </c>
      <c r="R388" s="4">
        <v>8600</v>
      </c>
      <c r="S388" s="4">
        <v>7600</v>
      </c>
      <c r="T388" s="4">
        <v>8700</v>
      </c>
      <c r="U388" s="4">
        <v>11600</v>
      </c>
      <c r="V388" s="4">
        <v>9300</v>
      </c>
      <c r="W388" s="4">
        <v>9700</v>
      </c>
      <c r="X388" s="4">
        <v>9700</v>
      </c>
      <c r="Y388" s="4">
        <v>9400</v>
      </c>
      <c r="Z388" s="4">
        <v>8700</v>
      </c>
      <c r="AA388" s="4">
        <v>7700</v>
      </c>
      <c r="AB388" s="4">
        <v>7600</v>
      </c>
      <c r="AC388" s="4"/>
      <c r="AD388" s="4"/>
      <c r="AE388" s="4" t="s">
        <v>10</v>
      </c>
      <c r="AF388" s="4" t="s">
        <v>10</v>
      </c>
      <c r="AG388" s="4"/>
      <c r="AH388" s="4"/>
      <c r="AI388" s="4"/>
      <c r="AJ388" s="4"/>
      <c r="AK388" s="4">
        <v>34</v>
      </c>
      <c r="AL388" s="24"/>
    </row>
    <row r="389" spans="1:42" x14ac:dyDescent="0.3">
      <c r="A389" s="25"/>
      <c r="B389" s="1" t="s">
        <v>278</v>
      </c>
      <c r="C389" s="1">
        <v>350</v>
      </c>
      <c r="D389" s="1">
        <v>5200</v>
      </c>
      <c r="E389" s="1">
        <v>8900</v>
      </c>
      <c r="F389" s="1">
        <v>6400</v>
      </c>
      <c r="G389" s="1">
        <v>7200</v>
      </c>
      <c r="H389" s="1">
        <v>7900</v>
      </c>
      <c r="I389" s="1">
        <v>7500</v>
      </c>
      <c r="J389" s="1">
        <v>7800</v>
      </c>
      <c r="K389" s="1">
        <v>8200</v>
      </c>
      <c r="L389" s="1">
        <v>7800</v>
      </c>
      <c r="M389" s="1">
        <v>7000</v>
      </c>
      <c r="N389" s="1">
        <v>7500</v>
      </c>
      <c r="O389" s="1">
        <v>8900</v>
      </c>
      <c r="P389" s="1">
        <v>8400</v>
      </c>
      <c r="Q389" s="1">
        <v>8100</v>
      </c>
      <c r="R389" s="2">
        <v>8600</v>
      </c>
      <c r="S389" s="2">
        <v>7700</v>
      </c>
      <c r="T389" s="2">
        <v>9400</v>
      </c>
      <c r="U389" s="2">
        <v>9800</v>
      </c>
      <c r="V389" s="2">
        <v>10500</v>
      </c>
      <c r="W389" s="2">
        <v>10700</v>
      </c>
      <c r="X389" s="2">
        <v>10900</v>
      </c>
      <c r="Y389" s="2">
        <v>11100</v>
      </c>
      <c r="Z389" s="2">
        <v>10700</v>
      </c>
      <c r="AA389" s="2">
        <v>9500</v>
      </c>
      <c r="AB389" s="2">
        <v>9600</v>
      </c>
      <c r="AC389" s="2"/>
      <c r="AD389" s="2"/>
      <c r="AE389" s="2" t="s">
        <v>10</v>
      </c>
      <c r="AF389" s="2" t="s">
        <v>10</v>
      </c>
      <c r="AG389" s="2"/>
      <c r="AH389" s="2"/>
      <c r="AI389" s="2"/>
      <c r="AJ389" s="2"/>
      <c r="AK389" s="2">
        <v>34</v>
      </c>
      <c r="AL389" s="26"/>
    </row>
    <row r="390" spans="1:42" x14ac:dyDescent="0.3">
      <c r="A390" s="23"/>
      <c r="B390" s="3"/>
      <c r="C390" s="3"/>
      <c r="D390" s="3"/>
      <c r="E390" s="3"/>
      <c r="F390" s="3"/>
      <c r="G390" s="3"/>
      <c r="H390" s="3"/>
      <c r="I390" s="3" t="s">
        <v>10</v>
      </c>
      <c r="J390" s="3" t="s">
        <v>10</v>
      </c>
      <c r="K390" s="3" t="s">
        <v>10</v>
      </c>
      <c r="L390" s="3"/>
      <c r="M390" s="3"/>
      <c r="N390" s="3"/>
      <c r="O390" s="3"/>
      <c r="P390" s="3"/>
      <c r="Q390" s="3"/>
      <c r="R390" s="4"/>
      <c r="S390" s="4" t="s">
        <v>8</v>
      </c>
      <c r="T390" s="4" t="s">
        <v>10</v>
      </c>
      <c r="U390" s="4" t="s">
        <v>8</v>
      </c>
      <c r="V390" s="4" t="s">
        <v>10</v>
      </c>
      <c r="W390" s="4"/>
      <c r="X390" s="4"/>
      <c r="Y390" s="4"/>
      <c r="Z390" s="4"/>
      <c r="AA390" s="4"/>
      <c r="AB390" s="4"/>
      <c r="AC390" s="4"/>
      <c r="AD390" s="4"/>
      <c r="AE390" s="4" t="s">
        <v>10</v>
      </c>
      <c r="AF390" s="4" t="s">
        <v>10</v>
      </c>
      <c r="AG390" s="4"/>
      <c r="AH390" s="4"/>
      <c r="AI390" s="4"/>
      <c r="AJ390" s="4"/>
      <c r="AK390" s="4"/>
      <c r="AL390" s="24"/>
    </row>
    <row r="391" spans="1:42" x14ac:dyDescent="0.3">
      <c r="A391" s="25" t="s">
        <v>279</v>
      </c>
      <c r="B391" s="1" t="s">
        <v>60</v>
      </c>
      <c r="C391" s="1">
        <v>353</v>
      </c>
      <c r="D391" s="1">
        <v>5700</v>
      </c>
      <c r="E391" s="1">
        <v>5600</v>
      </c>
      <c r="F391" s="1">
        <v>5800</v>
      </c>
      <c r="G391" s="1">
        <v>6600</v>
      </c>
      <c r="H391" s="1">
        <v>5800</v>
      </c>
      <c r="I391" s="1">
        <v>6700</v>
      </c>
      <c r="J391" s="1">
        <v>6700</v>
      </c>
      <c r="K391" s="1">
        <v>6200</v>
      </c>
      <c r="L391" s="1">
        <v>7200</v>
      </c>
      <c r="M391" s="1">
        <v>7200</v>
      </c>
      <c r="N391" s="1">
        <v>7200</v>
      </c>
      <c r="O391" s="1">
        <v>7500</v>
      </c>
      <c r="P391" s="1">
        <v>7400</v>
      </c>
      <c r="Q391" s="1">
        <v>7100</v>
      </c>
      <c r="R391" s="2">
        <v>7200</v>
      </c>
      <c r="S391" s="2">
        <v>6900</v>
      </c>
      <c r="T391" s="2">
        <v>7000</v>
      </c>
      <c r="U391" s="2">
        <v>7800</v>
      </c>
      <c r="V391" s="2">
        <v>7800</v>
      </c>
      <c r="W391" s="2">
        <v>7400</v>
      </c>
      <c r="X391" s="2">
        <v>8100</v>
      </c>
      <c r="Y391" s="2">
        <v>8900</v>
      </c>
      <c r="Z391" s="2">
        <v>8700</v>
      </c>
      <c r="AA391" s="2">
        <v>7800</v>
      </c>
      <c r="AB391" s="2">
        <v>7300</v>
      </c>
      <c r="AC391" s="2">
        <v>8000</v>
      </c>
      <c r="AD391" s="2">
        <v>7700</v>
      </c>
      <c r="AE391" s="2">
        <v>8000</v>
      </c>
      <c r="AF391" s="2">
        <v>7300</v>
      </c>
      <c r="AG391" s="2">
        <v>5800</v>
      </c>
      <c r="AH391" s="2">
        <v>8100</v>
      </c>
      <c r="AI391" s="2">
        <v>8400</v>
      </c>
      <c r="AJ391" s="2">
        <v>8600</v>
      </c>
      <c r="AK391" s="2">
        <v>11</v>
      </c>
      <c r="AL391" s="26"/>
    </row>
    <row r="392" spans="1:42" x14ac:dyDescent="0.3">
      <c r="A392" s="23" t="s">
        <v>279</v>
      </c>
      <c r="B392" s="3" t="s">
        <v>280</v>
      </c>
      <c r="C392" s="3">
        <v>352</v>
      </c>
      <c r="D392" s="3">
        <v>4400</v>
      </c>
      <c r="E392" s="3">
        <v>4300</v>
      </c>
      <c r="F392" s="3">
        <v>5300</v>
      </c>
      <c r="G392" s="3">
        <v>4900</v>
      </c>
      <c r="H392" s="3">
        <v>5400</v>
      </c>
      <c r="I392" s="3">
        <v>5200</v>
      </c>
      <c r="J392" s="3">
        <v>4600</v>
      </c>
      <c r="K392" s="3">
        <v>4700</v>
      </c>
      <c r="L392" s="3">
        <v>4100</v>
      </c>
      <c r="M392" s="3">
        <v>4700</v>
      </c>
      <c r="N392" s="3">
        <v>4600</v>
      </c>
      <c r="O392" s="3">
        <v>4500</v>
      </c>
      <c r="P392" s="3">
        <v>4800</v>
      </c>
      <c r="Q392" s="3">
        <v>4900</v>
      </c>
      <c r="R392" s="4">
        <v>5000</v>
      </c>
      <c r="S392" s="4">
        <v>4500</v>
      </c>
      <c r="T392" s="4">
        <v>4400</v>
      </c>
      <c r="U392" s="4">
        <v>5600</v>
      </c>
      <c r="V392" s="4">
        <v>5800</v>
      </c>
      <c r="W392" s="4">
        <v>5900</v>
      </c>
      <c r="X392" s="4">
        <v>7100</v>
      </c>
      <c r="Y392" s="4">
        <v>8300</v>
      </c>
      <c r="Z392" s="4">
        <v>7800</v>
      </c>
      <c r="AA392" s="4">
        <v>7700</v>
      </c>
      <c r="AB392" s="4">
        <v>6400</v>
      </c>
      <c r="AC392" s="4">
        <v>7300</v>
      </c>
      <c r="AD392" s="4"/>
      <c r="AE392" s="4" t="s">
        <v>10</v>
      </c>
      <c r="AF392" s="4" t="s">
        <v>10</v>
      </c>
      <c r="AG392" s="4"/>
      <c r="AH392" s="4"/>
      <c r="AI392" s="4"/>
      <c r="AJ392" s="4"/>
      <c r="AK392" s="4">
        <v>11</v>
      </c>
      <c r="AL392" s="24"/>
    </row>
    <row r="393" spans="1:42" x14ac:dyDescent="0.3">
      <c r="A393" s="25"/>
      <c r="B393" s="1"/>
      <c r="C393" s="1"/>
      <c r="D393" s="1"/>
      <c r="E393" s="1"/>
      <c r="F393" s="1"/>
      <c r="G393" s="1"/>
      <c r="H393" s="1"/>
      <c r="I393" s="1" t="s">
        <v>10</v>
      </c>
      <c r="J393" s="1" t="s">
        <v>10</v>
      </c>
      <c r="K393" s="1" t="s">
        <v>10</v>
      </c>
      <c r="L393" s="1"/>
      <c r="M393" s="1"/>
      <c r="N393" s="1"/>
      <c r="O393" s="1"/>
      <c r="P393" s="1"/>
      <c r="Q393" s="1"/>
      <c r="R393" s="2"/>
      <c r="S393" s="2" t="s">
        <v>8</v>
      </c>
      <c r="T393" s="2" t="s">
        <v>10</v>
      </c>
      <c r="U393" s="2" t="s">
        <v>8</v>
      </c>
      <c r="V393" s="2" t="s">
        <v>10</v>
      </c>
      <c r="W393" s="2"/>
      <c r="X393" s="2"/>
      <c r="Y393" s="2"/>
      <c r="Z393" s="2"/>
      <c r="AA393" s="2"/>
      <c r="AB393" s="2"/>
      <c r="AC393" s="2"/>
      <c r="AD393" s="2"/>
      <c r="AE393" s="2" t="s">
        <v>10</v>
      </c>
      <c r="AF393" s="2" t="s">
        <v>10</v>
      </c>
      <c r="AG393" s="2"/>
      <c r="AH393" s="2"/>
      <c r="AI393" s="2"/>
      <c r="AJ393" s="2"/>
      <c r="AK393" s="2"/>
      <c r="AL393" s="26"/>
    </row>
    <row r="394" spans="1:42" x14ac:dyDescent="0.3">
      <c r="A394" s="23" t="s">
        <v>281</v>
      </c>
      <c r="B394" s="3" t="s">
        <v>37</v>
      </c>
      <c r="C394" s="3">
        <v>462</v>
      </c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>
        <v>1800</v>
      </c>
      <c r="Q394" s="3">
        <v>3000</v>
      </c>
      <c r="R394" s="4">
        <v>3000</v>
      </c>
      <c r="S394" s="4">
        <v>2500</v>
      </c>
      <c r="T394" s="4">
        <v>2900</v>
      </c>
      <c r="U394" s="4">
        <v>2600</v>
      </c>
      <c r="V394" s="4">
        <v>2600</v>
      </c>
      <c r="W394" s="4">
        <v>2300</v>
      </c>
      <c r="X394" s="4">
        <v>2400</v>
      </c>
      <c r="Y394" s="4">
        <v>2800</v>
      </c>
      <c r="Z394" s="4">
        <v>2500</v>
      </c>
      <c r="AA394" s="4">
        <v>2500</v>
      </c>
      <c r="AB394" s="4">
        <v>2600</v>
      </c>
      <c r="AC394" s="4">
        <v>2000</v>
      </c>
      <c r="AD394" s="4"/>
      <c r="AE394" s="4" t="s">
        <v>10</v>
      </c>
      <c r="AF394" s="4" t="s">
        <v>10</v>
      </c>
      <c r="AG394" s="4"/>
      <c r="AH394" s="4"/>
      <c r="AI394" s="4"/>
      <c r="AJ394" s="4"/>
      <c r="AK394" s="4">
        <v>25</v>
      </c>
      <c r="AL394" s="24"/>
    </row>
    <row r="395" spans="1:42" x14ac:dyDescent="0.3">
      <c r="A395" s="2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 t="s">
        <v>8</v>
      </c>
      <c r="T395" s="2" t="s">
        <v>10</v>
      </c>
      <c r="U395" s="2" t="s">
        <v>8</v>
      </c>
      <c r="V395" s="2" t="s">
        <v>10</v>
      </c>
      <c r="W395" s="2"/>
      <c r="X395" s="2"/>
      <c r="Y395" s="2"/>
      <c r="Z395" s="2"/>
      <c r="AA395" s="2"/>
      <c r="AB395" s="2"/>
      <c r="AC395" s="2"/>
      <c r="AD395" s="2"/>
      <c r="AE395" s="2" t="s">
        <v>10</v>
      </c>
      <c r="AF395" s="2" t="s">
        <v>10</v>
      </c>
      <c r="AG395" s="2"/>
      <c r="AH395" s="2"/>
      <c r="AI395" s="2"/>
      <c r="AJ395" s="2"/>
      <c r="AK395" s="2"/>
      <c r="AL395" s="26"/>
    </row>
    <row r="396" spans="1:42" x14ac:dyDescent="0.3">
      <c r="A396" s="23" t="s">
        <v>282</v>
      </c>
      <c r="B396" s="3" t="s">
        <v>148</v>
      </c>
      <c r="C396" s="3">
        <v>354</v>
      </c>
      <c r="D396" s="3">
        <v>6900</v>
      </c>
      <c r="E396" s="3">
        <v>7700</v>
      </c>
      <c r="F396" s="3">
        <v>10200</v>
      </c>
      <c r="G396" s="3">
        <v>9400</v>
      </c>
      <c r="H396" s="3">
        <v>10100</v>
      </c>
      <c r="I396" s="3">
        <v>10200</v>
      </c>
      <c r="J396" s="3">
        <v>8900</v>
      </c>
      <c r="K396" s="3">
        <v>8500</v>
      </c>
      <c r="L396" s="3">
        <v>8300</v>
      </c>
      <c r="M396" s="3">
        <v>9400</v>
      </c>
      <c r="N396" s="3">
        <v>9500</v>
      </c>
      <c r="O396" s="3">
        <v>10900</v>
      </c>
      <c r="P396" s="3">
        <v>11000</v>
      </c>
      <c r="Q396" s="3">
        <v>10400</v>
      </c>
      <c r="R396" s="4">
        <v>11700</v>
      </c>
      <c r="S396" s="4">
        <v>9900</v>
      </c>
      <c r="T396" s="4">
        <v>12800</v>
      </c>
      <c r="U396" s="4">
        <v>13500</v>
      </c>
      <c r="V396" s="4">
        <v>13700</v>
      </c>
      <c r="W396" s="4">
        <v>18100</v>
      </c>
      <c r="X396" s="4">
        <v>18300</v>
      </c>
      <c r="Y396" s="4">
        <v>17600</v>
      </c>
      <c r="Z396" s="4">
        <v>16000</v>
      </c>
      <c r="AA396" s="4">
        <v>12600</v>
      </c>
      <c r="AB396" s="4">
        <v>14200</v>
      </c>
      <c r="AC396" s="4">
        <v>12900</v>
      </c>
      <c r="AD396" s="4"/>
      <c r="AE396" s="4" t="s">
        <v>10</v>
      </c>
      <c r="AF396" s="4">
        <v>16400</v>
      </c>
      <c r="AG396" s="4">
        <v>15000</v>
      </c>
      <c r="AH396" s="4"/>
      <c r="AI396" s="4">
        <v>16300</v>
      </c>
      <c r="AJ396" s="4"/>
      <c r="AK396" s="4">
        <v>18</v>
      </c>
      <c r="AL396" s="24"/>
    </row>
    <row r="397" spans="1:42" x14ac:dyDescent="0.3">
      <c r="A397" s="27" t="s">
        <v>282</v>
      </c>
      <c r="B397" s="16" t="s">
        <v>249</v>
      </c>
      <c r="C397" s="16">
        <v>355</v>
      </c>
      <c r="D397" s="16">
        <v>7800</v>
      </c>
      <c r="E397" s="16">
        <v>7900</v>
      </c>
      <c r="F397" s="16">
        <v>10700</v>
      </c>
      <c r="G397" s="16">
        <v>10300</v>
      </c>
      <c r="H397" s="16">
        <v>11000</v>
      </c>
      <c r="I397" s="16">
        <v>10600</v>
      </c>
      <c r="J397" s="16">
        <v>10500</v>
      </c>
      <c r="K397" s="16">
        <v>9600</v>
      </c>
      <c r="L397" s="16">
        <v>9400</v>
      </c>
      <c r="M397" s="16">
        <v>10900</v>
      </c>
      <c r="N397" s="16">
        <v>9400</v>
      </c>
      <c r="O397" s="16">
        <v>11400</v>
      </c>
      <c r="P397" s="16">
        <v>11700</v>
      </c>
      <c r="Q397" s="16">
        <v>11800</v>
      </c>
      <c r="R397" s="17">
        <v>12100</v>
      </c>
      <c r="S397" s="17">
        <v>11700</v>
      </c>
      <c r="T397" s="17">
        <v>13300</v>
      </c>
      <c r="U397" s="17">
        <v>13700</v>
      </c>
      <c r="V397" s="17" t="s">
        <v>9</v>
      </c>
      <c r="W397" s="17">
        <v>15100</v>
      </c>
      <c r="X397" s="17">
        <v>17000</v>
      </c>
      <c r="Y397" s="17">
        <v>17900</v>
      </c>
      <c r="Z397" s="17">
        <v>16800</v>
      </c>
      <c r="AA397" s="17">
        <v>17700</v>
      </c>
      <c r="AB397" s="17">
        <v>11900</v>
      </c>
      <c r="AC397" s="17">
        <v>14600</v>
      </c>
      <c r="AD397" s="17"/>
      <c r="AE397" s="17" t="s">
        <v>10</v>
      </c>
      <c r="AF397" s="17">
        <v>10400</v>
      </c>
      <c r="AG397" s="17">
        <v>14300</v>
      </c>
      <c r="AH397" s="17"/>
      <c r="AI397" s="17">
        <v>20600</v>
      </c>
      <c r="AJ397" s="17"/>
      <c r="AK397" s="2">
        <v>18</v>
      </c>
      <c r="AL397" s="26"/>
    </row>
    <row r="398" spans="1:42" x14ac:dyDescent="0.3">
      <c r="A398" s="23" t="s">
        <v>282</v>
      </c>
      <c r="B398" s="3" t="s">
        <v>283</v>
      </c>
      <c r="C398" s="3"/>
      <c r="D398" s="3">
        <v>8000</v>
      </c>
      <c r="E398" s="3">
        <v>8830</v>
      </c>
      <c r="F398" s="3">
        <v>11200</v>
      </c>
      <c r="G398" s="3">
        <v>11900</v>
      </c>
      <c r="H398" s="3">
        <v>14100</v>
      </c>
      <c r="I398" s="3">
        <v>10400</v>
      </c>
      <c r="J398" s="3">
        <v>11700</v>
      </c>
      <c r="K398" s="3">
        <v>11700</v>
      </c>
      <c r="L398" s="3">
        <v>11000</v>
      </c>
      <c r="M398" s="3">
        <v>11700</v>
      </c>
      <c r="N398" s="3">
        <v>11900</v>
      </c>
      <c r="O398" s="3"/>
      <c r="P398" s="3"/>
      <c r="Q398" s="3"/>
      <c r="R398" s="4"/>
      <c r="S398" s="4" t="s">
        <v>8</v>
      </c>
      <c r="T398" s="4" t="s">
        <v>10</v>
      </c>
      <c r="U398" s="4" t="s">
        <v>8</v>
      </c>
      <c r="V398" s="4" t="s">
        <v>10</v>
      </c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>
        <v>18</v>
      </c>
      <c r="AL398" s="24"/>
    </row>
    <row r="399" spans="1:42" s="11" customFormat="1" x14ac:dyDescent="0.3">
      <c r="A399" s="25" t="s">
        <v>282</v>
      </c>
      <c r="B399" s="1" t="s">
        <v>284</v>
      </c>
      <c r="C399" s="1">
        <v>356</v>
      </c>
      <c r="D399" s="1">
        <v>4200</v>
      </c>
      <c r="E399" s="1">
        <v>5100</v>
      </c>
      <c r="F399" s="1">
        <v>5300</v>
      </c>
      <c r="G399" s="1">
        <v>6700</v>
      </c>
      <c r="H399" s="1">
        <v>7300</v>
      </c>
      <c r="I399" s="1">
        <v>6700</v>
      </c>
      <c r="J399" s="1">
        <v>6600</v>
      </c>
      <c r="K399" s="1">
        <v>5900</v>
      </c>
      <c r="L399" s="1">
        <v>6400</v>
      </c>
      <c r="M399" s="1">
        <v>6700</v>
      </c>
      <c r="N399" s="1">
        <v>7200</v>
      </c>
      <c r="O399" s="1">
        <v>7300</v>
      </c>
      <c r="P399" s="1">
        <v>7500</v>
      </c>
      <c r="Q399" s="1">
        <v>8300</v>
      </c>
      <c r="R399" s="2">
        <v>8900</v>
      </c>
      <c r="S399" s="2">
        <v>8400</v>
      </c>
      <c r="T399" s="2">
        <v>8800</v>
      </c>
      <c r="U399" s="2">
        <v>9200</v>
      </c>
      <c r="V399" s="2">
        <v>8400</v>
      </c>
      <c r="W399" s="2">
        <v>9200</v>
      </c>
      <c r="X399" s="2">
        <v>9500</v>
      </c>
      <c r="Y399" s="2">
        <v>10100</v>
      </c>
      <c r="Z399" s="2">
        <v>8600</v>
      </c>
      <c r="AA399" s="2">
        <v>8900</v>
      </c>
      <c r="AB399" s="2">
        <v>6200</v>
      </c>
      <c r="AC399" s="2">
        <v>6900</v>
      </c>
      <c r="AD399" s="2">
        <v>5900</v>
      </c>
      <c r="AE399" s="2">
        <v>6400</v>
      </c>
      <c r="AF399" s="2">
        <v>6400</v>
      </c>
      <c r="AG399" s="2">
        <v>6800</v>
      </c>
      <c r="AH399" s="2">
        <v>6800</v>
      </c>
      <c r="AI399" s="2">
        <v>7400</v>
      </c>
      <c r="AJ399" s="2">
        <v>7000</v>
      </c>
      <c r="AK399" s="2">
        <v>5</v>
      </c>
      <c r="AL399" s="26"/>
      <c r="AM399"/>
      <c r="AN399"/>
      <c r="AO399"/>
      <c r="AP399" s="8"/>
    </row>
    <row r="400" spans="1:42" x14ac:dyDescent="0.3">
      <c r="A400" s="2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4"/>
      <c r="S400" s="4" t="s">
        <v>8</v>
      </c>
      <c r="T400" s="4" t="s">
        <v>10</v>
      </c>
      <c r="U400" s="4" t="s">
        <v>8</v>
      </c>
      <c r="V400" s="4" t="s">
        <v>10</v>
      </c>
      <c r="W400" s="4"/>
      <c r="X400" s="4"/>
      <c r="Y400" s="4"/>
      <c r="Z400" s="4"/>
      <c r="AA400" s="4"/>
      <c r="AB400" s="4"/>
      <c r="AC400" s="4"/>
      <c r="AD400" s="4"/>
      <c r="AE400" s="4" t="s">
        <v>10</v>
      </c>
      <c r="AF400" s="4" t="s">
        <v>10</v>
      </c>
      <c r="AG400" s="4"/>
      <c r="AH400" s="4"/>
      <c r="AI400" s="4"/>
      <c r="AJ400" s="4"/>
      <c r="AK400" s="4"/>
      <c r="AL400" s="24"/>
    </row>
    <row r="401" spans="1:38" ht="0.6" hidden="1" customHeight="1" x14ac:dyDescent="0.3">
      <c r="A401" s="25"/>
      <c r="B401" s="1" t="s">
        <v>285</v>
      </c>
      <c r="C401" s="1"/>
      <c r="D401" s="1">
        <v>23400</v>
      </c>
      <c r="E401" s="1">
        <v>18400</v>
      </c>
      <c r="F401" s="1">
        <v>19800</v>
      </c>
      <c r="G401" s="1">
        <v>15800</v>
      </c>
      <c r="H401" s="1">
        <v>20100</v>
      </c>
      <c r="I401" s="1">
        <v>21500</v>
      </c>
      <c r="J401" s="1">
        <v>21300</v>
      </c>
      <c r="K401" s="1" t="s">
        <v>8</v>
      </c>
      <c r="L401" s="1">
        <v>20900</v>
      </c>
      <c r="M401" s="1">
        <v>19200</v>
      </c>
      <c r="N401" s="1">
        <v>18600</v>
      </c>
      <c r="O401" s="1"/>
      <c r="P401" s="1"/>
      <c r="Q401" s="1"/>
      <c r="R401" s="2"/>
      <c r="S401" s="2" t="s">
        <v>8</v>
      </c>
      <c r="T401" s="2" t="s">
        <v>10</v>
      </c>
      <c r="U401" s="2" t="s">
        <v>8</v>
      </c>
      <c r="V401" s="2" t="s">
        <v>10</v>
      </c>
      <c r="W401" s="2"/>
      <c r="X401" s="2"/>
      <c r="Y401" s="2"/>
      <c r="Z401" s="2"/>
      <c r="AA401" s="2" t="e">
        <v>#N/A</v>
      </c>
      <c r="AB401" s="2" t="e">
        <v>#N/A</v>
      </c>
      <c r="AC401" s="2" t="e">
        <v>#N/A</v>
      </c>
      <c r="AD401" s="2"/>
      <c r="AE401" s="2" t="s">
        <v>10</v>
      </c>
      <c r="AF401" s="2" t="s">
        <v>10</v>
      </c>
      <c r="AG401" s="2"/>
      <c r="AH401" s="2"/>
      <c r="AI401" s="2"/>
      <c r="AJ401" s="2"/>
      <c r="AK401" s="2">
        <v>11</v>
      </c>
      <c r="AL401" s="26"/>
    </row>
    <row r="402" spans="1:38" x14ac:dyDescent="0.3">
      <c r="A402" s="23" t="s">
        <v>441</v>
      </c>
      <c r="B402" s="3" t="s">
        <v>286</v>
      </c>
      <c r="C402" s="3">
        <v>452</v>
      </c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>
        <v>23100</v>
      </c>
      <c r="P402" s="3">
        <v>24800</v>
      </c>
      <c r="Q402" s="3">
        <v>25500</v>
      </c>
      <c r="R402" s="4">
        <v>26300</v>
      </c>
      <c r="S402" s="4">
        <v>26400</v>
      </c>
      <c r="T402" s="4">
        <v>27100</v>
      </c>
      <c r="U402" s="4">
        <v>28700</v>
      </c>
      <c r="V402" s="4">
        <v>28700</v>
      </c>
      <c r="W402" s="4">
        <v>27800</v>
      </c>
      <c r="X402" s="4">
        <v>29100</v>
      </c>
      <c r="Y402" s="4">
        <v>30100</v>
      </c>
      <c r="Z402" s="4">
        <v>31400</v>
      </c>
      <c r="AA402" s="4">
        <v>20600</v>
      </c>
      <c r="AB402" s="4">
        <v>17900</v>
      </c>
      <c r="AC402" s="4">
        <v>20600</v>
      </c>
      <c r="AD402" s="4"/>
      <c r="AE402" s="4" t="s">
        <v>10</v>
      </c>
      <c r="AF402" s="4" t="s">
        <v>10</v>
      </c>
      <c r="AG402" s="4"/>
      <c r="AH402" s="4"/>
      <c r="AI402" s="4"/>
      <c r="AJ402" s="4"/>
      <c r="AK402" s="4">
        <v>5</v>
      </c>
      <c r="AL402" s="24"/>
    </row>
    <row r="403" spans="1:38" x14ac:dyDescent="0.3">
      <c r="A403" s="25" t="s">
        <v>441</v>
      </c>
      <c r="B403" s="1" t="s">
        <v>287</v>
      </c>
      <c r="C403" s="1">
        <v>359</v>
      </c>
      <c r="D403" s="1">
        <v>23000</v>
      </c>
      <c r="E403" s="1">
        <v>22100</v>
      </c>
      <c r="F403" s="1">
        <v>23500</v>
      </c>
      <c r="G403" s="1">
        <v>23000</v>
      </c>
      <c r="H403" s="1">
        <v>26500</v>
      </c>
      <c r="I403" s="1">
        <v>21800</v>
      </c>
      <c r="J403" s="1">
        <v>21600</v>
      </c>
      <c r="K403" s="1" t="s">
        <v>8</v>
      </c>
      <c r="L403" s="1">
        <v>19700</v>
      </c>
      <c r="M403" s="1">
        <v>21700</v>
      </c>
      <c r="N403" s="1">
        <v>22300</v>
      </c>
      <c r="O403" s="1">
        <v>24500</v>
      </c>
      <c r="P403" s="1">
        <v>24300</v>
      </c>
      <c r="Q403" s="1">
        <v>26700</v>
      </c>
      <c r="R403" s="2">
        <v>26700</v>
      </c>
      <c r="S403" s="2">
        <v>27000</v>
      </c>
      <c r="T403" s="2">
        <v>25800</v>
      </c>
      <c r="U403" s="2">
        <v>27400</v>
      </c>
      <c r="V403" s="2">
        <v>29200</v>
      </c>
      <c r="W403" s="2">
        <v>27000</v>
      </c>
      <c r="X403" s="2">
        <v>26000</v>
      </c>
      <c r="Y403" s="2">
        <v>28400</v>
      </c>
      <c r="Z403" s="2">
        <v>26800</v>
      </c>
      <c r="AA403" s="2">
        <v>22400</v>
      </c>
      <c r="AB403" s="2">
        <v>19500</v>
      </c>
      <c r="AC403" s="2">
        <v>21700</v>
      </c>
      <c r="AD403" s="2"/>
      <c r="AE403" s="2" t="s">
        <v>10</v>
      </c>
      <c r="AF403" s="2" t="s">
        <v>10</v>
      </c>
      <c r="AG403" s="2"/>
      <c r="AH403" s="2"/>
      <c r="AI403" s="2"/>
      <c r="AJ403" s="2"/>
      <c r="AK403" s="2">
        <v>5</v>
      </c>
      <c r="AL403" s="26"/>
    </row>
    <row r="404" spans="1:38" x14ac:dyDescent="0.3">
      <c r="A404" s="23" t="s">
        <v>441</v>
      </c>
      <c r="B404" s="3" t="s">
        <v>288</v>
      </c>
      <c r="C404" s="57">
        <v>5</v>
      </c>
      <c r="D404" s="3"/>
      <c r="E404" s="3"/>
      <c r="F404" s="3"/>
      <c r="G404" s="3"/>
      <c r="H404" s="3"/>
      <c r="I404" s="3" t="s">
        <v>10</v>
      </c>
      <c r="J404" s="3"/>
      <c r="K404" s="3">
        <v>19500</v>
      </c>
      <c r="L404" s="3">
        <v>18500</v>
      </c>
      <c r="M404" s="3">
        <v>21000</v>
      </c>
      <c r="N404" s="3">
        <v>22200</v>
      </c>
      <c r="O404" s="3">
        <v>22100</v>
      </c>
      <c r="P404" s="3">
        <v>22700</v>
      </c>
      <c r="Q404" s="3">
        <v>23800</v>
      </c>
      <c r="R404" s="4">
        <v>24500</v>
      </c>
      <c r="S404" s="4">
        <v>24900</v>
      </c>
      <c r="T404" s="4">
        <v>25300</v>
      </c>
      <c r="U404" s="4">
        <v>25000</v>
      </c>
      <c r="V404" s="4">
        <v>22800</v>
      </c>
      <c r="W404" s="4">
        <v>25800</v>
      </c>
      <c r="X404" s="4">
        <v>23900</v>
      </c>
      <c r="Y404" s="4">
        <v>28100</v>
      </c>
      <c r="Z404" s="4" t="s">
        <v>9</v>
      </c>
      <c r="AA404" s="4">
        <v>27100</v>
      </c>
      <c r="AB404" s="4">
        <v>25900</v>
      </c>
      <c r="AC404" s="4">
        <v>26900</v>
      </c>
      <c r="AD404" s="4">
        <v>21400</v>
      </c>
      <c r="AE404" s="4">
        <v>26300</v>
      </c>
      <c r="AF404" s="4">
        <v>26400</v>
      </c>
      <c r="AG404" s="4">
        <v>27600</v>
      </c>
      <c r="AH404" s="4">
        <v>30100</v>
      </c>
      <c r="AI404" s="4">
        <v>32900</v>
      </c>
      <c r="AJ404" s="4">
        <v>33700</v>
      </c>
      <c r="AK404" s="4"/>
      <c r="AL404" s="24"/>
    </row>
    <row r="405" spans="1:38" x14ac:dyDescent="0.3">
      <c r="A405" s="25" t="s">
        <v>441</v>
      </c>
      <c r="B405" s="1" t="s">
        <v>267</v>
      </c>
      <c r="C405" s="1">
        <v>360</v>
      </c>
      <c r="D405" s="1">
        <v>16300</v>
      </c>
      <c r="E405" s="1">
        <v>17700</v>
      </c>
      <c r="F405" s="1">
        <v>18400</v>
      </c>
      <c r="G405" s="1">
        <v>20500</v>
      </c>
      <c r="H405" s="1">
        <v>21600</v>
      </c>
      <c r="I405" s="1">
        <v>23500</v>
      </c>
      <c r="J405" s="1">
        <v>23100</v>
      </c>
      <c r="K405" s="1">
        <v>22600</v>
      </c>
      <c r="L405" s="1">
        <v>24000</v>
      </c>
      <c r="M405" s="1">
        <v>23600</v>
      </c>
      <c r="N405" s="1">
        <v>24100</v>
      </c>
      <c r="O405" s="1">
        <v>22200</v>
      </c>
      <c r="P405" s="1">
        <v>24700</v>
      </c>
      <c r="Q405" s="1">
        <v>24700</v>
      </c>
      <c r="R405" s="2">
        <v>26000</v>
      </c>
      <c r="S405" s="2">
        <v>25200</v>
      </c>
      <c r="T405" s="2">
        <v>27000</v>
      </c>
      <c r="U405" s="2">
        <v>27900</v>
      </c>
      <c r="V405" s="2">
        <v>27900</v>
      </c>
      <c r="W405" s="2">
        <v>29400</v>
      </c>
      <c r="X405" s="2">
        <v>31700</v>
      </c>
      <c r="Y405" s="2">
        <v>35200</v>
      </c>
      <c r="Z405" s="2">
        <v>34400</v>
      </c>
      <c r="AA405" s="2">
        <v>34200</v>
      </c>
      <c r="AB405" s="2">
        <v>30400</v>
      </c>
      <c r="AC405" s="2"/>
      <c r="AD405" s="2"/>
      <c r="AE405" s="2" t="s">
        <v>10</v>
      </c>
      <c r="AF405" s="2" t="s">
        <v>10</v>
      </c>
      <c r="AG405" s="2"/>
      <c r="AH405" s="2"/>
      <c r="AI405" s="2"/>
      <c r="AJ405" s="2"/>
      <c r="AK405" s="2">
        <v>5</v>
      </c>
      <c r="AL405" s="26"/>
    </row>
    <row r="406" spans="1:38" x14ac:dyDescent="0.3">
      <c r="A406" s="23" t="s">
        <v>441</v>
      </c>
      <c r="B406" s="3" t="s">
        <v>78</v>
      </c>
      <c r="C406" s="3">
        <v>362</v>
      </c>
      <c r="D406" s="3">
        <v>8400</v>
      </c>
      <c r="E406" s="3">
        <v>10200</v>
      </c>
      <c r="F406" s="3">
        <v>11600</v>
      </c>
      <c r="G406" s="3">
        <v>0</v>
      </c>
      <c r="H406" s="3">
        <v>12200</v>
      </c>
      <c r="I406" s="3">
        <v>14200</v>
      </c>
      <c r="J406" s="3">
        <v>14400</v>
      </c>
      <c r="K406" s="3">
        <v>14000</v>
      </c>
      <c r="L406" s="3">
        <v>13600</v>
      </c>
      <c r="M406" s="3">
        <v>12200</v>
      </c>
      <c r="N406" s="3">
        <v>13400</v>
      </c>
      <c r="O406" s="3">
        <v>12600</v>
      </c>
      <c r="P406" s="3">
        <v>13700</v>
      </c>
      <c r="Q406" s="3">
        <v>14200</v>
      </c>
      <c r="R406" s="4">
        <v>15400</v>
      </c>
      <c r="S406" s="4">
        <v>14900</v>
      </c>
      <c r="T406" s="4">
        <v>15800</v>
      </c>
      <c r="U406" s="4">
        <v>16800</v>
      </c>
      <c r="V406" s="4">
        <v>18100</v>
      </c>
      <c r="W406" s="4">
        <v>18900</v>
      </c>
      <c r="X406" s="4">
        <v>21900</v>
      </c>
      <c r="Y406" s="4">
        <v>25700</v>
      </c>
      <c r="Z406" s="4">
        <v>22900</v>
      </c>
      <c r="AA406" s="4">
        <v>16400</v>
      </c>
      <c r="AB406" s="4">
        <v>20900</v>
      </c>
      <c r="AC406" s="4"/>
      <c r="AD406" s="4"/>
      <c r="AE406" s="4" t="s">
        <v>10</v>
      </c>
      <c r="AF406" s="4" t="s">
        <v>10</v>
      </c>
      <c r="AG406" s="4"/>
      <c r="AH406" s="4"/>
      <c r="AI406" s="4"/>
      <c r="AJ406" s="4"/>
      <c r="AK406" s="4">
        <v>5</v>
      </c>
      <c r="AL406" s="24"/>
    </row>
    <row r="407" spans="1:38" x14ac:dyDescent="0.3">
      <c r="A407" s="25" t="s">
        <v>441</v>
      </c>
      <c r="B407" s="1" t="s">
        <v>269</v>
      </c>
      <c r="C407" s="1">
        <v>358</v>
      </c>
      <c r="D407" s="1">
        <v>23400</v>
      </c>
      <c r="E407" s="1">
        <v>18400</v>
      </c>
      <c r="F407" s="1">
        <v>19800</v>
      </c>
      <c r="G407" s="1">
        <v>15800</v>
      </c>
      <c r="H407" s="1">
        <v>20100</v>
      </c>
      <c r="I407" s="1">
        <v>8300</v>
      </c>
      <c r="J407" s="1">
        <v>8300</v>
      </c>
      <c r="K407" s="1">
        <v>8300</v>
      </c>
      <c r="L407" s="1">
        <v>9000</v>
      </c>
      <c r="M407" s="1">
        <v>8700</v>
      </c>
      <c r="N407" s="1">
        <v>8700</v>
      </c>
      <c r="O407" s="1">
        <v>8500</v>
      </c>
      <c r="P407" s="1">
        <v>9200</v>
      </c>
      <c r="Q407" s="1">
        <v>9700</v>
      </c>
      <c r="R407" s="2">
        <v>10500</v>
      </c>
      <c r="S407" s="2">
        <v>9300</v>
      </c>
      <c r="T407" s="2">
        <v>9000</v>
      </c>
      <c r="U407" s="2">
        <v>11200</v>
      </c>
      <c r="V407" s="2">
        <v>12100</v>
      </c>
      <c r="W407" s="2"/>
      <c r="X407" s="2">
        <v>15700</v>
      </c>
      <c r="Y407" s="2">
        <v>17500</v>
      </c>
      <c r="Z407" s="2">
        <v>15100</v>
      </c>
      <c r="AA407" s="2">
        <v>16000</v>
      </c>
      <c r="AB407" s="2">
        <v>12300</v>
      </c>
      <c r="AC407" s="2"/>
      <c r="AD407" s="2"/>
      <c r="AE407" s="2" t="s">
        <v>10</v>
      </c>
      <c r="AF407" s="2" t="s">
        <v>10</v>
      </c>
      <c r="AG407" s="2"/>
      <c r="AH407" s="2"/>
      <c r="AI407" s="2"/>
      <c r="AJ407" s="2"/>
      <c r="AK407" s="2">
        <v>5</v>
      </c>
      <c r="AL407" s="26"/>
    </row>
    <row r="408" spans="1:38" x14ac:dyDescent="0.3">
      <c r="A408" s="2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4"/>
      <c r="S408" s="4" t="s">
        <v>8</v>
      </c>
      <c r="T408" s="4" t="s">
        <v>10</v>
      </c>
      <c r="U408" s="4" t="s">
        <v>8</v>
      </c>
      <c r="V408" s="4" t="s">
        <v>10</v>
      </c>
      <c r="W408" s="4"/>
      <c r="X408" s="4"/>
      <c r="Y408" s="4"/>
      <c r="Z408" s="4"/>
      <c r="AA408" s="4"/>
      <c r="AB408" s="4"/>
      <c r="AC408" s="4"/>
      <c r="AD408" s="4"/>
      <c r="AE408" s="4" t="s">
        <v>10</v>
      </c>
      <c r="AF408" s="4" t="s">
        <v>10</v>
      </c>
      <c r="AG408" s="4"/>
      <c r="AH408" s="4"/>
      <c r="AI408" s="4"/>
      <c r="AJ408" s="4"/>
      <c r="AK408" s="4"/>
      <c r="AL408" s="24"/>
    </row>
    <row r="409" spans="1:38" x14ac:dyDescent="0.3">
      <c r="A409" s="25" t="s">
        <v>289</v>
      </c>
      <c r="B409" s="1" t="s">
        <v>290</v>
      </c>
      <c r="C409" s="1">
        <v>501</v>
      </c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>
        <v>600</v>
      </c>
      <c r="Q409" s="1">
        <v>800</v>
      </c>
      <c r="R409" s="2">
        <v>600</v>
      </c>
      <c r="S409" s="2">
        <v>700</v>
      </c>
      <c r="T409" s="2">
        <v>700</v>
      </c>
      <c r="U409" s="2">
        <v>2100</v>
      </c>
      <c r="V409" s="2"/>
      <c r="W409" s="2"/>
      <c r="X409" s="2">
        <v>5000</v>
      </c>
      <c r="Y409" s="2">
        <v>4500</v>
      </c>
      <c r="Z409" s="2">
        <v>5100</v>
      </c>
      <c r="AA409" s="2">
        <v>3800</v>
      </c>
      <c r="AB409" s="2">
        <v>4600</v>
      </c>
      <c r="AC409" s="2">
        <v>4300</v>
      </c>
      <c r="AD409" s="2"/>
      <c r="AE409" s="2" t="s">
        <v>10</v>
      </c>
      <c r="AF409" s="2" t="s">
        <v>10</v>
      </c>
      <c r="AG409" s="2">
        <v>6700</v>
      </c>
      <c r="AH409" s="2"/>
      <c r="AI409" s="2">
        <v>8200</v>
      </c>
      <c r="AJ409" s="2"/>
      <c r="AK409" s="2">
        <v>31</v>
      </c>
      <c r="AL409" s="26"/>
    </row>
    <row r="410" spans="1:38" x14ac:dyDescent="0.3">
      <c r="A410" s="23"/>
      <c r="B410" s="3"/>
      <c r="C410" s="3"/>
      <c r="D410" s="3"/>
      <c r="E410" s="3"/>
      <c r="F410" s="3"/>
      <c r="G410" s="3"/>
      <c r="H410" s="3"/>
      <c r="I410" s="3" t="s">
        <v>10</v>
      </c>
      <c r="J410" s="3" t="s">
        <v>10</v>
      </c>
      <c r="K410" s="3" t="s">
        <v>10</v>
      </c>
      <c r="L410" s="3"/>
      <c r="M410" s="3"/>
      <c r="N410" s="3"/>
      <c r="O410" s="3"/>
      <c r="P410" s="3"/>
      <c r="Q410" s="3"/>
      <c r="R410" s="4"/>
      <c r="S410" s="4" t="s">
        <v>8</v>
      </c>
      <c r="T410" s="4" t="s">
        <v>10</v>
      </c>
      <c r="U410" s="4" t="s">
        <v>8</v>
      </c>
      <c r="V410" s="4" t="s">
        <v>10</v>
      </c>
      <c r="W410" s="4"/>
      <c r="X410" s="4"/>
      <c r="Y410" s="4"/>
      <c r="Z410" s="4"/>
      <c r="AA410" s="4"/>
      <c r="AB410" s="4"/>
      <c r="AC410" s="4"/>
      <c r="AD410" s="4"/>
      <c r="AE410" s="4" t="s">
        <v>10</v>
      </c>
      <c r="AF410" s="4" t="s">
        <v>10</v>
      </c>
      <c r="AG410" s="4"/>
      <c r="AH410" s="4"/>
      <c r="AI410" s="4"/>
      <c r="AJ410" s="4"/>
      <c r="AK410" s="4"/>
      <c r="AL410" s="24"/>
    </row>
    <row r="411" spans="1:38" x14ac:dyDescent="0.3">
      <c r="A411" s="25" t="s">
        <v>291</v>
      </c>
      <c r="B411" s="1" t="s">
        <v>82</v>
      </c>
      <c r="C411" s="1">
        <v>51</v>
      </c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>
        <v>1600</v>
      </c>
      <c r="V411" s="2">
        <v>1700</v>
      </c>
      <c r="W411" s="2">
        <v>1400</v>
      </c>
      <c r="X411" s="2">
        <v>1000</v>
      </c>
      <c r="Y411" s="2">
        <v>800</v>
      </c>
      <c r="Z411" s="2">
        <v>1300</v>
      </c>
      <c r="AA411" s="2"/>
      <c r="AB411" s="2"/>
      <c r="AC411" s="2">
        <v>1400</v>
      </c>
      <c r="AD411" s="2"/>
      <c r="AE411" s="2">
        <v>2300</v>
      </c>
      <c r="AF411" s="2">
        <v>1600</v>
      </c>
      <c r="AG411" s="2">
        <v>1800</v>
      </c>
      <c r="AH411" s="2"/>
      <c r="AI411" s="2"/>
      <c r="AJ411" s="2"/>
      <c r="AK411" s="2"/>
      <c r="AL411" s="26"/>
    </row>
    <row r="412" spans="1:38" x14ac:dyDescent="0.3">
      <c r="A412" s="2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 t="s">
        <v>10</v>
      </c>
      <c r="AF412" s="4" t="s">
        <v>10</v>
      </c>
      <c r="AG412" s="4"/>
      <c r="AH412" s="4"/>
      <c r="AI412" s="4"/>
      <c r="AJ412" s="4"/>
      <c r="AK412" s="4"/>
      <c r="AL412" s="24"/>
    </row>
    <row r="413" spans="1:38" x14ac:dyDescent="0.3">
      <c r="A413" s="25" t="s">
        <v>292</v>
      </c>
      <c r="B413" s="1" t="s">
        <v>49</v>
      </c>
      <c r="C413" s="1">
        <v>363</v>
      </c>
      <c r="D413" s="1"/>
      <c r="E413" s="1"/>
      <c r="F413" s="1"/>
      <c r="G413" s="1"/>
      <c r="H413" s="1"/>
      <c r="I413" s="1">
        <v>5100</v>
      </c>
      <c r="J413" s="1">
        <v>4800</v>
      </c>
      <c r="K413" s="1">
        <v>4900</v>
      </c>
      <c r="L413" s="1">
        <v>6200</v>
      </c>
      <c r="M413" s="1">
        <v>5200</v>
      </c>
      <c r="N413" s="1">
        <v>4400</v>
      </c>
      <c r="O413" s="1">
        <v>4300</v>
      </c>
      <c r="P413" s="1">
        <v>4500</v>
      </c>
      <c r="Q413" s="1">
        <v>4300</v>
      </c>
      <c r="R413" s="2">
        <v>4200</v>
      </c>
      <c r="S413" s="2">
        <v>4200</v>
      </c>
      <c r="T413" s="2">
        <v>4700</v>
      </c>
      <c r="U413" s="2">
        <v>3900</v>
      </c>
      <c r="V413" s="2">
        <v>3400</v>
      </c>
      <c r="W413" s="2">
        <v>3900</v>
      </c>
      <c r="X413" s="2">
        <v>4000</v>
      </c>
      <c r="Y413" s="2">
        <v>3800</v>
      </c>
      <c r="Z413" s="2">
        <v>3700</v>
      </c>
      <c r="AA413" s="2">
        <v>3500</v>
      </c>
      <c r="AB413" s="2">
        <v>3700</v>
      </c>
      <c r="AC413" s="2">
        <v>3100</v>
      </c>
      <c r="AD413" s="2"/>
      <c r="AE413" s="2" t="s">
        <v>10</v>
      </c>
      <c r="AF413" s="2" t="s">
        <v>10</v>
      </c>
      <c r="AG413" s="2"/>
      <c r="AH413" s="2"/>
      <c r="AI413" s="2"/>
      <c r="AJ413" s="2"/>
      <c r="AK413" s="2">
        <v>9</v>
      </c>
      <c r="AL413" s="26"/>
    </row>
    <row r="414" spans="1:38" x14ac:dyDescent="0.3">
      <c r="A414" s="23"/>
      <c r="B414" s="3"/>
      <c r="C414" s="3"/>
      <c r="D414" s="3"/>
      <c r="E414" s="3"/>
      <c r="F414" s="3"/>
      <c r="G414" s="3"/>
      <c r="H414" s="3"/>
      <c r="I414" s="3" t="s">
        <v>10</v>
      </c>
      <c r="J414" s="3" t="s">
        <v>10</v>
      </c>
      <c r="K414" s="3" t="s">
        <v>10</v>
      </c>
      <c r="L414" s="3"/>
      <c r="M414" s="3"/>
      <c r="N414" s="3"/>
      <c r="O414" s="3"/>
      <c r="P414" s="3"/>
      <c r="Q414" s="3"/>
      <c r="R414" s="4"/>
      <c r="S414" s="4" t="s">
        <v>8</v>
      </c>
      <c r="T414" s="4" t="s">
        <v>10</v>
      </c>
      <c r="U414" s="4" t="s">
        <v>8</v>
      </c>
      <c r="V414" s="4" t="s">
        <v>10</v>
      </c>
      <c r="W414" s="4"/>
      <c r="X414" s="4"/>
      <c r="Y414" s="4"/>
      <c r="Z414" s="4"/>
      <c r="AA414" s="4"/>
      <c r="AB414" s="4"/>
      <c r="AC414" s="4"/>
      <c r="AD414" s="4"/>
      <c r="AE414" s="4" t="s">
        <v>10</v>
      </c>
      <c r="AF414" s="4" t="s">
        <v>10</v>
      </c>
      <c r="AG414" s="4"/>
      <c r="AH414" s="4"/>
      <c r="AI414" s="4"/>
      <c r="AJ414" s="4"/>
      <c r="AK414" s="4"/>
      <c r="AL414" s="24"/>
    </row>
    <row r="415" spans="1:38" x14ac:dyDescent="0.3">
      <c r="A415" s="25" t="s">
        <v>293</v>
      </c>
      <c r="B415" s="1" t="s">
        <v>294</v>
      </c>
      <c r="C415" s="1">
        <v>494</v>
      </c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>
        <v>3900</v>
      </c>
      <c r="Q415" s="1">
        <v>2700</v>
      </c>
      <c r="R415" s="2">
        <v>4000</v>
      </c>
      <c r="S415" s="2">
        <v>3700</v>
      </c>
      <c r="T415" s="2">
        <v>3400</v>
      </c>
      <c r="U415" s="2">
        <v>4100</v>
      </c>
      <c r="V415" s="2">
        <v>4100</v>
      </c>
      <c r="W415" s="2">
        <v>4000</v>
      </c>
      <c r="X415" s="2">
        <v>4900</v>
      </c>
      <c r="Y415" s="2">
        <v>4500</v>
      </c>
      <c r="Z415" s="2">
        <v>4300</v>
      </c>
      <c r="AA415" s="2">
        <v>3000</v>
      </c>
      <c r="AB415" s="2">
        <v>3200</v>
      </c>
      <c r="AC415" s="2"/>
      <c r="AD415" s="2"/>
      <c r="AE415" s="2" t="s">
        <v>10</v>
      </c>
      <c r="AF415" s="2" t="s">
        <v>10</v>
      </c>
      <c r="AG415" s="2"/>
      <c r="AH415" s="2"/>
      <c r="AI415" s="2"/>
      <c r="AJ415" s="2"/>
      <c r="AK415" s="2">
        <v>42</v>
      </c>
      <c r="AL415" s="26"/>
    </row>
    <row r="416" spans="1:38" x14ac:dyDescent="0.3">
      <c r="A416" s="2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4"/>
      <c r="S416" s="4" t="s">
        <v>8</v>
      </c>
      <c r="T416" s="4" t="s">
        <v>10</v>
      </c>
      <c r="U416" s="4" t="s">
        <v>8</v>
      </c>
      <c r="V416" s="4" t="s">
        <v>10</v>
      </c>
      <c r="W416" s="4"/>
      <c r="X416" s="4"/>
      <c r="Y416" s="4"/>
      <c r="Z416" s="4"/>
      <c r="AA416" s="4"/>
      <c r="AB416" s="4"/>
      <c r="AC416" s="4"/>
      <c r="AD416" s="4"/>
      <c r="AE416" s="4" t="s">
        <v>10</v>
      </c>
      <c r="AF416" s="4" t="s">
        <v>10</v>
      </c>
      <c r="AG416" s="4"/>
      <c r="AH416" s="4"/>
      <c r="AI416" s="4"/>
      <c r="AJ416" s="4"/>
      <c r="AK416" s="4"/>
      <c r="AL416" s="24"/>
    </row>
    <row r="417" spans="1:38" x14ac:dyDescent="0.3">
      <c r="A417" s="25" t="s">
        <v>295</v>
      </c>
      <c r="B417" s="1" t="s">
        <v>296</v>
      </c>
      <c r="C417" s="1">
        <v>483</v>
      </c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>
        <v>900</v>
      </c>
      <c r="Q417" s="1">
        <v>1000</v>
      </c>
      <c r="R417" s="2">
        <v>1200</v>
      </c>
      <c r="S417" s="2">
        <v>1100</v>
      </c>
      <c r="T417" s="2">
        <v>1500</v>
      </c>
      <c r="U417" s="2">
        <v>1600</v>
      </c>
      <c r="V417" s="2">
        <v>2100</v>
      </c>
      <c r="W417" s="2">
        <v>2500</v>
      </c>
      <c r="X417" s="2">
        <v>2300</v>
      </c>
      <c r="Y417" s="2">
        <v>2400</v>
      </c>
      <c r="Z417" s="2">
        <v>2300</v>
      </c>
      <c r="AA417" s="2"/>
      <c r="AB417" s="2">
        <v>2300</v>
      </c>
      <c r="AC417" s="2">
        <v>2200</v>
      </c>
      <c r="AD417" s="2"/>
      <c r="AE417" s="2" t="s">
        <v>10</v>
      </c>
      <c r="AF417" s="2" t="s">
        <v>10</v>
      </c>
      <c r="AG417" s="2"/>
      <c r="AH417" s="2"/>
      <c r="AI417" s="2"/>
      <c r="AJ417" s="2"/>
      <c r="AK417" s="2">
        <v>45</v>
      </c>
      <c r="AL417" s="26"/>
    </row>
    <row r="418" spans="1:38" x14ac:dyDescent="0.3">
      <c r="A418" s="2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4"/>
      <c r="S418" s="4" t="s">
        <v>8</v>
      </c>
      <c r="T418" s="4" t="s">
        <v>10</v>
      </c>
      <c r="U418" s="4" t="s">
        <v>8</v>
      </c>
      <c r="V418" s="4" t="s">
        <v>10</v>
      </c>
      <c r="W418" s="4"/>
      <c r="X418" s="4"/>
      <c r="Y418" s="4"/>
      <c r="Z418" s="4"/>
      <c r="AA418" s="4"/>
      <c r="AB418" s="4"/>
      <c r="AC418" s="4"/>
      <c r="AD418" s="4"/>
      <c r="AE418" s="4" t="s">
        <v>10</v>
      </c>
      <c r="AF418" s="4" t="s">
        <v>10</v>
      </c>
      <c r="AG418" s="4"/>
      <c r="AH418" s="4"/>
      <c r="AI418" s="4"/>
      <c r="AJ418" s="4"/>
      <c r="AK418" s="4"/>
      <c r="AL418" s="24"/>
    </row>
    <row r="419" spans="1:38" hidden="1" x14ac:dyDescent="0.3">
      <c r="A419" s="25" t="s">
        <v>297</v>
      </c>
      <c r="B419" s="1" t="s">
        <v>298</v>
      </c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>
        <v>4800</v>
      </c>
      <c r="W419" s="2"/>
      <c r="X419" s="2"/>
      <c r="Y419" s="2"/>
      <c r="Z419" s="2"/>
      <c r="AA419" s="2"/>
      <c r="AB419" s="2"/>
      <c r="AC419" s="2"/>
      <c r="AD419" s="2"/>
      <c r="AE419" s="2" t="s">
        <v>10</v>
      </c>
      <c r="AF419" s="2" t="s">
        <v>10</v>
      </c>
      <c r="AG419" s="2"/>
      <c r="AH419" s="2"/>
      <c r="AI419" s="2"/>
      <c r="AJ419" s="2"/>
      <c r="AK419" s="2"/>
      <c r="AL419" s="26"/>
    </row>
    <row r="420" spans="1:38" hidden="1" x14ac:dyDescent="0.3">
      <c r="A420" s="23"/>
      <c r="B420" s="3" t="s">
        <v>299</v>
      </c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4"/>
      <c r="S420" s="4"/>
      <c r="T420" s="4"/>
      <c r="U420" s="4"/>
      <c r="V420" s="4">
        <v>17800</v>
      </c>
      <c r="W420" s="4"/>
      <c r="X420" s="4"/>
      <c r="Y420" s="4"/>
      <c r="Z420" s="4"/>
      <c r="AA420" s="4"/>
      <c r="AB420" s="4"/>
      <c r="AC420" s="4"/>
      <c r="AD420" s="4"/>
      <c r="AE420" s="4" t="s">
        <v>10</v>
      </c>
      <c r="AF420" s="4" t="s">
        <v>10</v>
      </c>
      <c r="AG420" s="4"/>
      <c r="AH420" s="4"/>
      <c r="AI420" s="4"/>
      <c r="AJ420" s="4"/>
      <c r="AK420" s="4"/>
      <c r="AL420" s="24"/>
    </row>
    <row r="421" spans="1:38" x14ac:dyDescent="0.3">
      <c r="A421" s="2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 t="s">
        <v>10</v>
      </c>
      <c r="W421" s="2"/>
      <c r="X421" s="2"/>
      <c r="Y421" s="2"/>
      <c r="Z421" s="2"/>
      <c r="AA421" s="2"/>
      <c r="AB421" s="2"/>
      <c r="AC421" s="2"/>
      <c r="AD421" s="2"/>
      <c r="AE421" s="2" t="s">
        <v>10</v>
      </c>
      <c r="AF421" s="2" t="s">
        <v>10</v>
      </c>
      <c r="AG421" s="2"/>
      <c r="AH421" s="2"/>
      <c r="AI421" s="2"/>
      <c r="AJ421" s="2"/>
      <c r="AK421" s="2"/>
      <c r="AL421" s="26"/>
    </row>
    <row r="422" spans="1:38" x14ac:dyDescent="0.3">
      <c r="A422" s="23" t="s">
        <v>300</v>
      </c>
      <c r="B422" s="3" t="s">
        <v>301</v>
      </c>
      <c r="C422" s="57">
        <v>3</v>
      </c>
      <c r="D422" s="3"/>
      <c r="E422" s="3"/>
      <c r="F422" s="3"/>
      <c r="G422" s="3"/>
      <c r="H422" s="3"/>
      <c r="I422" s="3">
        <v>8500</v>
      </c>
      <c r="J422" s="3">
        <v>8900</v>
      </c>
      <c r="K422" s="3">
        <v>8600</v>
      </c>
      <c r="L422" s="3">
        <v>8400</v>
      </c>
      <c r="M422" s="3">
        <v>9000</v>
      </c>
      <c r="N422" s="3">
        <v>9200</v>
      </c>
      <c r="O422" s="3">
        <v>9400</v>
      </c>
      <c r="P422" s="3">
        <v>10000</v>
      </c>
      <c r="Q422" s="3">
        <v>10300</v>
      </c>
      <c r="R422" s="4">
        <v>10400</v>
      </c>
      <c r="S422" s="4">
        <v>10600</v>
      </c>
      <c r="T422" s="4">
        <v>10900</v>
      </c>
      <c r="U422" s="4">
        <v>11200</v>
      </c>
      <c r="V422" s="4">
        <v>11500</v>
      </c>
      <c r="W422" s="4">
        <v>12200</v>
      </c>
      <c r="X422" s="4">
        <v>11900</v>
      </c>
      <c r="Y422" s="4">
        <v>11500</v>
      </c>
      <c r="Z422" s="4">
        <v>10500</v>
      </c>
      <c r="AA422" s="4">
        <v>10300</v>
      </c>
      <c r="AB422" s="4">
        <v>10500</v>
      </c>
      <c r="AC422" s="4">
        <v>10300</v>
      </c>
      <c r="AD422" s="4">
        <v>10100</v>
      </c>
      <c r="AE422" s="4">
        <v>10200</v>
      </c>
      <c r="AF422" s="4">
        <v>10600</v>
      </c>
      <c r="AG422" s="4">
        <v>10800</v>
      </c>
      <c r="AH422" s="4">
        <v>11400</v>
      </c>
      <c r="AI422" s="4">
        <v>11500</v>
      </c>
      <c r="AJ422" s="4">
        <v>11500</v>
      </c>
      <c r="AK422" s="4"/>
      <c r="AL422" s="24"/>
    </row>
    <row r="423" spans="1:38" x14ac:dyDescent="0.3">
      <c r="A423" s="25"/>
      <c r="B423" s="1"/>
      <c r="C423" s="1"/>
      <c r="D423" s="1"/>
      <c r="E423" s="1"/>
      <c r="F423" s="1"/>
      <c r="G423" s="1"/>
      <c r="H423" s="1"/>
      <c r="I423" s="1" t="s">
        <v>10</v>
      </c>
      <c r="J423" s="1" t="s">
        <v>10</v>
      </c>
      <c r="K423" s="1" t="s">
        <v>10</v>
      </c>
      <c r="L423" s="1"/>
      <c r="M423" s="1"/>
      <c r="N423" s="1"/>
      <c r="O423" s="1"/>
      <c r="P423" s="1"/>
      <c r="Q423" s="1"/>
      <c r="R423" s="2"/>
      <c r="S423" s="2" t="s">
        <v>8</v>
      </c>
      <c r="T423" s="2" t="s">
        <v>10</v>
      </c>
      <c r="U423" s="2" t="s">
        <v>8</v>
      </c>
      <c r="V423" s="2" t="s">
        <v>10</v>
      </c>
      <c r="W423" s="2"/>
      <c r="X423" s="2"/>
      <c r="Y423" s="2"/>
      <c r="Z423" s="2"/>
      <c r="AA423" s="2"/>
      <c r="AB423" s="2"/>
      <c r="AC423" s="2"/>
      <c r="AD423" s="2"/>
      <c r="AE423" s="2" t="s">
        <v>10</v>
      </c>
      <c r="AF423" s="2" t="s">
        <v>10</v>
      </c>
      <c r="AG423" s="2"/>
      <c r="AH423" s="2"/>
      <c r="AI423" s="2"/>
      <c r="AJ423" s="2"/>
      <c r="AK423" s="2"/>
      <c r="AL423" s="26"/>
    </row>
    <row r="424" spans="1:38" x14ac:dyDescent="0.3">
      <c r="A424" s="23" t="s">
        <v>442</v>
      </c>
      <c r="B424" s="3" t="s">
        <v>302</v>
      </c>
      <c r="C424" s="3">
        <v>366</v>
      </c>
      <c r="D424" s="3">
        <v>8100</v>
      </c>
      <c r="E424" s="3">
        <v>12800</v>
      </c>
      <c r="F424" s="3">
        <v>10900</v>
      </c>
      <c r="G424" s="3">
        <v>11400</v>
      </c>
      <c r="H424" s="3">
        <v>15900</v>
      </c>
      <c r="I424" s="3">
        <v>15900</v>
      </c>
      <c r="J424" s="3">
        <v>15400</v>
      </c>
      <c r="K424" s="3">
        <v>16400</v>
      </c>
      <c r="L424" s="3">
        <v>18700</v>
      </c>
      <c r="M424" s="3">
        <v>15100</v>
      </c>
      <c r="N424" s="3">
        <v>17300</v>
      </c>
      <c r="O424" s="3">
        <v>14700</v>
      </c>
      <c r="P424" s="3">
        <v>18600</v>
      </c>
      <c r="Q424" s="3">
        <v>19700</v>
      </c>
      <c r="R424" s="4">
        <v>23500</v>
      </c>
      <c r="S424" s="4">
        <v>20100</v>
      </c>
      <c r="T424" s="4">
        <v>23700</v>
      </c>
      <c r="U424" s="4">
        <v>27700</v>
      </c>
      <c r="V424" s="4">
        <v>28900</v>
      </c>
      <c r="W424" s="4">
        <v>31400</v>
      </c>
      <c r="X424" s="4">
        <v>35400</v>
      </c>
      <c r="Y424" s="4">
        <v>39900</v>
      </c>
      <c r="Z424" s="4">
        <v>38300</v>
      </c>
      <c r="AA424" s="4">
        <v>37200</v>
      </c>
      <c r="AB424" s="4">
        <v>36600</v>
      </c>
      <c r="AC424" s="4"/>
      <c r="AD424" s="4"/>
      <c r="AE424" s="4" t="s">
        <v>10</v>
      </c>
      <c r="AF424" s="4" t="s">
        <v>10</v>
      </c>
      <c r="AG424" s="4"/>
      <c r="AH424" s="4"/>
      <c r="AI424" s="4"/>
      <c r="AJ424" s="4"/>
      <c r="AK424" s="4">
        <v>49</v>
      </c>
      <c r="AL424" s="24"/>
    </row>
    <row r="425" spans="1:38" x14ac:dyDescent="0.3">
      <c r="A425" s="25" t="s">
        <v>442</v>
      </c>
      <c r="B425" s="1" t="s">
        <v>303</v>
      </c>
      <c r="C425" s="56">
        <v>49</v>
      </c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>
        <v>13500</v>
      </c>
      <c r="P425" s="1">
        <v>15900</v>
      </c>
      <c r="Q425" s="1">
        <v>16100</v>
      </c>
      <c r="R425" s="2">
        <v>17600</v>
      </c>
      <c r="S425" s="2">
        <v>18900</v>
      </c>
      <c r="T425" s="2">
        <v>19300</v>
      </c>
      <c r="U425" s="2">
        <v>20900</v>
      </c>
      <c r="V425" s="2">
        <v>22100</v>
      </c>
      <c r="W425" s="2">
        <v>24700</v>
      </c>
      <c r="X425" s="2">
        <v>25900</v>
      </c>
      <c r="Y425" s="2">
        <v>26000</v>
      </c>
      <c r="Z425" s="2">
        <v>26200</v>
      </c>
      <c r="AA425" s="2">
        <v>25800</v>
      </c>
      <c r="AB425" s="2">
        <v>25100</v>
      </c>
      <c r="AC425" s="2">
        <v>22800</v>
      </c>
      <c r="AD425" s="2">
        <v>23000</v>
      </c>
      <c r="AE425" s="2">
        <v>22800</v>
      </c>
      <c r="AF425" s="2">
        <v>23100</v>
      </c>
      <c r="AG425" s="2">
        <v>25000</v>
      </c>
      <c r="AH425" s="2">
        <v>26800</v>
      </c>
      <c r="AI425" s="2">
        <v>28000</v>
      </c>
      <c r="AJ425" s="2">
        <v>29100</v>
      </c>
      <c r="AK425" s="2"/>
      <c r="AL425" s="26"/>
    </row>
    <row r="426" spans="1:38" x14ac:dyDescent="0.3">
      <c r="A426" s="23" t="s">
        <v>442</v>
      </c>
      <c r="B426" s="3" t="s">
        <v>49</v>
      </c>
      <c r="C426" s="3"/>
      <c r="D426" s="3">
        <v>10300</v>
      </c>
      <c r="E426" s="3">
        <v>12300</v>
      </c>
      <c r="F426" s="3">
        <v>13800</v>
      </c>
      <c r="G426" s="3">
        <v>16700</v>
      </c>
      <c r="H426" s="3">
        <v>19700</v>
      </c>
      <c r="I426" s="3">
        <v>15500</v>
      </c>
      <c r="J426" s="3">
        <v>15900</v>
      </c>
      <c r="K426" s="3">
        <v>17900</v>
      </c>
      <c r="L426" s="3">
        <v>18300</v>
      </c>
      <c r="M426" s="3">
        <v>21400</v>
      </c>
      <c r="N426" s="3">
        <v>17800</v>
      </c>
      <c r="O426" s="3">
        <v>18700</v>
      </c>
      <c r="P426" s="3"/>
      <c r="Q426" s="3"/>
      <c r="R426" s="4"/>
      <c r="S426" s="4" t="s">
        <v>8</v>
      </c>
      <c r="T426" s="4" t="s">
        <v>10</v>
      </c>
      <c r="U426" s="4" t="s">
        <v>8</v>
      </c>
      <c r="V426" s="4" t="s">
        <v>10</v>
      </c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>
        <v>49</v>
      </c>
      <c r="AL426" s="24"/>
    </row>
    <row r="427" spans="1:38" x14ac:dyDescent="0.3">
      <c r="A427" s="25" t="s">
        <v>442</v>
      </c>
      <c r="B427" s="1" t="s">
        <v>219</v>
      </c>
      <c r="C427" s="1">
        <v>365</v>
      </c>
      <c r="D427" s="1">
        <v>14000</v>
      </c>
      <c r="E427" s="1">
        <v>15500</v>
      </c>
      <c r="F427" s="1">
        <v>16100</v>
      </c>
      <c r="G427" s="1">
        <v>25900</v>
      </c>
      <c r="H427" s="1">
        <v>19600</v>
      </c>
      <c r="I427" s="1">
        <v>22600</v>
      </c>
      <c r="J427" s="1">
        <v>19200</v>
      </c>
      <c r="K427" s="1">
        <v>20800</v>
      </c>
      <c r="L427" s="1">
        <v>13700</v>
      </c>
      <c r="M427" s="1">
        <v>22100</v>
      </c>
      <c r="N427" s="1">
        <v>21100</v>
      </c>
      <c r="O427" s="1">
        <v>20000</v>
      </c>
      <c r="P427" s="1">
        <v>24300</v>
      </c>
      <c r="Q427" s="1">
        <v>20600</v>
      </c>
      <c r="R427" s="2">
        <v>21400</v>
      </c>
      <c r="S427" s="2">
        <v>24800</v>
      </c>
      <c r="T427" s="2">
        <v>25600</v>
      </c>
      <c r="U427" s="2">
        <v>26900</v>
      </c>
      <c r="V427" s="2">
        <v>28300</v>
      </c>
      <c r="W427" s="2">
        <v>30800</v>
      </c>
      <c r="X427" s="2">
        <v>30200</v>
      </c>
      <c r="Y427" s="2">
        <v>31800</v>
      </c>
      <c r="Z427" s="2">
        <v>29500</v>
      </c>
      <c r="AA427" s="2">
        <v>26800</v>
      </c>
      <c r="AB427" s="2">
        <v>26200</v>
      </c>
      <c r="AC427" s="2"/>
      <c r="AD427" s="2"/>
      <c r="AE427" s="2" t="s">
        <v>10</v>
      </c>
      <c r="AF427" s="2" t="s">
        <v>10</v>
      </c>
      <c r="AG427" s="2"/>
      <c r="AH427" s="2"/>
      <c r="AI427" s="2"/>
      <c r="AJ427" s="2"/>
      <c r="AK427" s="2">
        <v>49</v>
      </c>
      <c r="AL427" s="26"/>
    </row>
    <row r="428" spans="1:38" x14ac:dyDescent="0.3">
      <c r="A428" s="23" t="s">
        <v>442</v>
      </c>
      <c r="B428" s="3" t="s">
        <v>448</v>
      </c>
      <c r="C428" s="3">
        <v>108</v>
      </c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>
        <v>26100</v>
      </c>
      <c r="AI428" s="4">
        <v>28500</v>
      </c>
      <c r="AJ428" s="4">
        <v>30400</v>
      </c>
      <c r="AK428" s="4"/>
      <c r="AL428" s="24"/>
    </row>
    <row r="429" spans="1:38" x14ac:dyDescent="0.3">
      <c r="A429" s="25" t="s">
        <v>442</v>
      </c>
      <c r="B429" s="1" t="s">
        <v>304</v>
      </c>
      <c r="C429" s="56">
        <v>57</v>
      </c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>
        <v>10900</v>
      </c>
      <c r="W429" s="2">
        <v>11500</v>
      </c>
      <c r="X429" s="2">
        <v>10700</v>
      </c>
      <c r="Y429" s="2">
        <v>12100</v>
      </c>
      <c r="Z429" s="2">
        <v>9500</v>
      </c>
      <c r="AA429" s="2">
        <v>11600</v>
      </c>
      <c r="AB429" s="2">
        <v>9900</v>
      </c>
      <c r="AC429" s="2">
        <v>12000</v>
      </c>
      <c r="AD429" s="2"/>
      <c r="AE429" s="2" t="s">
        <v>10</v>
      </c>
      <c r="AF429" s="2" t="s">
        <v>10</v>
      </c>
      <c r="AG429" s="2"/>
      <c r="AH429" s="2">
        <v>13300</v>
      </c>
      <c r="AI429" s="2">
        <v>13700</v>
      </c>
      <c r="AJ429" s="2">
        <v>14400</v>
      </c>
      <c r="AK429" s="2"/>
      <c r="AL429" s="26"/>
    </row>
    <row r="430" spans="1:38" x14ac:dyDescent="0.3">
      <c r="A430" s="23"/>
      <c r="B430" s="3"/>
      <c r="C430" s="3"/>
      <c r="D430" s="3"/>
      <c r="E430" s="3"/>
      <c r="F430" s="3"/>
      <c r="G430" s="3"/>
      <c r="H430" s="3"/>
      <c r="I430" s="3" t="s">
        <v>10</v>
      </c>
      <c r="J430" s="3" t="s">
        <v>10</v>
      </c>
      <c r="K430" s="3" t="s">
        <v>10</v>
      </c>
      <c r="L430" s="3"/>
      <c r="M430" s="3"/>
      <c r="N430" s="3"/>
      <c r="O430" s="3"/>
      <c r="P430" s="3"/>
      <c r="Q430" s="3"/>
      <c r="R430" s="4"/>
      <c r="S430" s="4" t="s">
        <v>8</v>
      </c>
      <c r="T430" s="4" t="s">
        <v>10</v>
      </c>
      <c r="U430" s="4" t="s">
        <v>8</v>
      </c>
      <c r="V430" s="4" t="s">
        <v>10</v>
      </c>
      <c r="W430" s="4"/>
      <c r="X430" s="4"/>
      <c r="Y430" s="4"/>
      <c r="Z430" s="4"/>
      <c r="AA430" s="4"/>
      <c r="AB430" s="4"/>
      <c r="AC430" s="4"/>
      <c r="AD430" s="4"/>
      <c r="AE430" s="4" t="s">
        <v>10</v>
      </c>
      <c r="AF430" s="4" t="s">
        <v>10</v>
      </c>
      <c r="AG430" s="4"/>
      <c r="AH430" s="4"/>
      <c r="AI430" s="4"/>
      <c r="AJ430" s="4"/>
      <c r="AK430" s="4"/>
      <c r="AL430" s="24"/>
    </row>
    <row r="431" spans="1:38" x14ac:dyDescent="0.3">
      <c r="A431" s="25" t="s">
        <v>305</v>
      </c>
      <c r="B431" s="1" t="s">
        <v>201</v>
      </c>
      <c r="C431" s="1">
        <v>369</v>
      </c>
      <c r="D431" s="1"/>
      <c r="E431" s="1"/>
      <c r="F431" s="1"/>
      <c r="G431" s="1"/>
      <c r="H431" s="1"/>
      <c r="I431" s="1">
        <v>6800</v>
      </c>
      <c r="J431" s="1">
        <v>8300</v>
      </c>
      <c r="K431" s="1">
        <v>8900</v>
      </c>
      <c r="L431" s="1">
        <v>8500</v>
      </c>
      <c r="M431" s="1">
        <v>7700</v>
      </c>
      <c r="N431" s="1">
        <v>7800</v>
      </c>
      <c r="O431" s="1">
        <v>8600</v>
      </c>
      <c r="P431" s="1">
        <v>8400</v>
      </c>
      <c r="Q431" s="1">
        <v>8700</v>
      </c>
      <c r="R431" s="2">
        <v>11300</v>
      </c>
      <c r="S431" s="2">
        <v>10100</v>
      </c>
      <c r="T431" s="2">
        <v>10900</v>
      </c>
      <c r="U431" s="2">
        <v>10200</v>
      </c>
      <c r="V431" s="2">
        <v>10300</v>
      </c>
      <c r="W431" s="2">
        <v>12000</v>
      </c>
      <c r="X431" s="2">
        <v>10600</v>
      </c>
      <c r="Y431" s="2">
        <v>10500</v>
      </c>
      <c r="Z431" s="2">
        <v>10100</v>
      </c>
      <c r="AA431" s="2">
        <v>10400</v>
      </c>
      <c r="AB431" s="2">
        <v>9700</v>
      </c>
      <c r="AC431" s="2">
        <v>9500</v>
      </c>
      <c r="AD431" s="2"/>
      <c r="AE431" s="2" t="s">
        <v>10</v>
      </c>
      <c r="AF431" s="2" t="s">
        <v>10</v>
      </c>
      <c r="AG431" s="2"/>
      <c r="AH431" s="2"/>
      <c r="AI431" s="2"/>
      <c r="AJ431" s="2"/>
      <c r="AK431" s="2">
        <v>37</v>
      </c>
      <c r="AL431" s="26"/>
    </row>
    <row r="432" spans="1:38" x14ac:dyDescent="0.3">
      <c r="A432" s="23" t="s">
        <v>305</v>
      </c>
      <c r="B432" s="3" t="s">
        <v>32</v>
      </c>
      <c r="C432" s="3">
        <v>368</v>
      </c>
      <c r="D432" s="3"/>
      <c r="E432" s="3"/>
      <c r="F432" s="3"/>
      <c r="G432" s="3"/>
      <c r="H432" s="3"/>
      <c r="I432" s="3">
        <v>1800</v>
      </c>
      <c r="J432" s="3">
        <v>2300</v>
      </c>
      <c r="K432" s="3">
        <v>2800</v>
      </c>
      <c r="L432" s="3">
        <v>2400</v>
      </c>
      <c r="M432" s="3">
        <v>2900</v>
      </c>
      <c r="N432" s="3">
        <v>3000</v>
      </c>
      <c r="O432" s="3">
        <v>2900</v>
      </c>
      <c r="P432" s="3">
        <v>3400</v>
      </c>
      <c r="Q432" s="3">
        <v>3300</v>
      </c>
      <c r="R432" s="4">
        <v>5600</v>
      </c>
      <c r="S432" s="4">
        <v>4900</v>
      </c>
      <c r="T432" s="4">
        <v>5800</v>
      </c>
      <c r="U432" s="4">
        <v>4800</v>
      </c>
      <c r="V432" s="4">
        <v>4900</v>
      </c>
      <c r="W432" s="4">
        <v>6100</v>
      </c>
      <c r="X432" s="4">
        <v>5400</v>
      </c>
      <c r="Y432" s="4">
        <v>5600</v>
      </c>
      <c r="Z432" s="4">
        <v>5500</v>
      </c>
      <c r="AA432" s="4">
        <v>4700</v>
      </c>
      <c r="AB432" s="4">
        <v>5600</v>
      </c>
      <c r="AC432" s="4">
        <v>5200</v>
      </c>
      <c r="AD432" s="4">
        <v>4300</v>
      </c>
      <c r="AE432" s="4" t="s">
        <v>10</v>
      </c>
      <c r="AF432" s="4">
        <v>5000</v>
      </c>
      <c r="AG432" s="4"/>
      <c r="AH432" s="4">
        <v>5600</v>
      </c>
      <c r="AI432" s="4"/>
      <c r="AJ432" s="4">
        <v>5600</v>
      </c>
      <c r="AK432" s="4">
        <v>37</v>
      </c>
      <c r="AL432" s="24"/>
    </row>
    <row r="433" spans="1:38" x14ac:dyDescent="0.3">
      <c r="A433" s="25" t="s">
        <v>305</v>
      </c>
      <c r="B433" s="1" t="s">
        <v>306</v>
      </c>
      <c r="C433" s="1">
        <v>367</v>
      </c>
      <c r="D433" s="1"/>
      <c r="E433" s="1"/>
      <c r="F433" s="1"/>
      <c r="G433" s="1"/>
      <c r="H433" s="1"/>
      <c r="I433" s="1">
        <v>1300</v>
      </c>
      <c r="J433" s="1">
        <v>1600</v>
      </c>
      <c r="K433" s="1">
        <v>1800</v>
      </c>
      <c r="L433" s="1">
        <v>1800</v>
      </c>
      <c r="M433" s="1">
        <v>2200</v>
      </c>
      <c r="N433" s="1">
        <v>2700</v>
      </c>
      <c r="O433" s="1">
        <v>2400</v>
      </c>
      <c r="P433" s="1">
        <v>3000</v>
      </c>
      <c r="Q433" s="1">
        <v>3300</v>
      </c>
      <c r="R433" s="2">
        <v>4700</v>
      </c>
      <c r="S433" s="2">
        <v>3200</v>
      </c>
      <c r="T433" s="2">
        <v>4800</v>
      </c>
      <c r="U433" s="2">
        <v>4200</v>
      </c>
      <c r="V433" s="2">
        <v>4900</v>
      </c>
      <c r="W433" s="2">
        <v>6200</v>
      </c>
      <c r="X433" s="2">
        <v>5600</v>
      </c>
      <c r="Y433" s="2">
        <v>6300</v>
      </c>
      <c r="Z433" s="2">
        <v>6000</v>
      </c>
      <c r="AA433" s="2">
        <v>5400</v>
      </c>
      <c r="AB433" s="2">
        <v>5900</v>
      </c>
      <c r="AC433" s="2">
        <v>5700</v>
      </c>
      <c r="AD433" s="2">
        <v>5500</v>
      </c>
      <c r="AE433" s="2">
        <v>5700</v>
      </c>
      <c r="AF433" s="2">
        <v>5600</v>
      </c>
      <c r="AG433" s="2">
        <v>4600</v>
      </c>
      <c r="AH433" s="2">
        <v>5500</v>
      </c>
      <c r="AI433" s="2">
        <v>5600</v>
      </c>
      <c r="AJ433" s="2">
        <v>5200</v>
      </c>
      <c r="AK433" s="2">
        <v>37</v>
      </c>
      <c r="AL433" s="26"/>
    </row>
    <row r="434" spans="1:38" x14ac:dyDescent="0.3">
      <c r="A434" s="23"/>
      <c r="B434" s="3"/>
      <c r="C434" s="3"/>
      <c r="D434" s="3"/>
      <c r="E434" s="3"/>
      <c r="F434" s="3"/>
      <c r="G434" s="3"/>
      <c r="H434" s="3"/>
      <c r="I434" s="3" t="s">
        <v>10</v>
      </c>
      <c r="J434" s="3" t="s">
        <v>10</v>
      </c>
      <c r="K434" s="3" t="s">
        <v>10</v>
      </c>
      <c r="L434" s="3"/>
      <c r="M434" s="3"/>
      <c r="N434" s="3"/>
      <c r="O434" s="3"/>
      <c r="P434" s="3"/>
      <c r="Q434" s="3"/>
      <c r="R434" s="4"/>
      <c r="S434" s="4" t="s">
        <v>8</v>
      </c>
      <c r="T434" s="4" t="s">
        <v>10</v>
      </c>
      <c r="U434" s="4" t="s">
        <v>8</v>
      </c>
      <c r="V434" s="4" t="s">
        <v>10</v>
      </c>
      <c r="W434" s="4"/>
      <c r="X434" s="4"/>
      <c r="Y434" s="4"/>
      <c r="Z434" s="4"/>
      <c r="AA434" s="4"/>
      <c r="AB434" s="4"/>
      <c r="AC434" s="4"/>
      <c r="AD434" s="4"/>
      <c r="AE434" s="4" t="s">
        <v>10</v>
      </c>
      <c r="AF434" s="4" t="s">
        <v>10</v>
      </c>
      <c r="AG434" s="4"/>
      <c r="AH434" s="4"/>
      <c r="AI434" s="4"/>
      <c r="AJ434" s="4"/>
      <c r="AK434" s="4"/>
      <c r="AL434" s="24"/>
    </row>
    <row r="435" spans="1:38" x14ac:dyDescent="0.3">
      <c r="A435" s="25" t="s">
        <v>307</v>
      </c>
      <c r="B435" s="1" t="s">
        <v>237</v>
      </c>
      <c r="C435" s="1">
        <v>328</v>
      </c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>
        <v>4400</v>
      </c>
      <c r="AC435" s="2">
        <v>5800</v>
      </c>
      <c r="AD435" s="2">
        <v>8000</v>
      </c>
      <c r="AE435" s="2" t="s">
        <v>10</v>
      </c>
      <c r="AF435" s="2">
        <v>11500</v>
      </c>
      <c r="AG435" s="2"/>
      <c r="AH435" s="2">
        <v>11000</v>
      </c>
      <c r="AI435" s="2">
        <v>14300</v>
      </c>
      <c r="AJ435" s="2">
        <v>13100</v>
      </c>
      <c r="AK435" s="2">
        <v>45</v>
      </c>
      <c r="AL435" s="26"/>
    </row>
    <row r="436" spans="1:38" x14ac:dyDescent="0.3">
      <c r="A436" s="23" t="s">
        <v>307</v>
      </c>
      <c r="B436" s="3" t="s">
        <v>242</v>
      </c>
      <c r="C436" s="3">
        <v>370</v>
      </c>
      <c r="D436" s="3"/>
      <c r="E436" s="3"/>
      <c r="F436" s="3"/>
      <c r="G436" s="3"/>
      <c r="H436" s="3"/>
      <c r="I436" s="3">
        <v>2600</v>
      </c>
      <c r="J436" s="3">
        <v>2800</v>
      </c>
      <c r="K436" s="3">
        <v>2700</v>
      </c>
      <c r="L436" s="3">
        <v>2800</v>
      </c>
      <c r="M436" s="3">
        <v>2900</v>
      </c>
      <c r="N436" s="3">
        <v>3100</v>
      </c>
      <c r="O436" s="3">
        <v>3200</v>
      </c>
      <c r="P436" s="3">
        <v>4100</v>
      </c>
      <c r="Q436" s="3">
        <v>6100</v>
      </c>
      <c r="R436" s="4">
        <v>6400</v>
      </c>
      <c r="S436" s="4">
        <v>6500</v>
      </c>
      <c r="T436" s="4">
        <v>6200</v>
      </c>
      <c r="U436" s="4">
        <v>8000</v>
      </c>
      <c r="V436" s="4">
        <v>7400</v>
      </c>
      <c r="W436" s="4">
        <v>8000</v>
      </c>
      <c r="X436" s="4">
        <v>8700</v>
      </c>
      <c r="Y436" s="4"/>
      <c r="Z436" s="4">
        <v>6700</v>
      </c>
      <c r="AA436" s="4">
        <v>9500</v>
      </c>
      <c r="AB436" s="4">
        <v>9800</v>
      </c>
      <c r="AC436" s="4">
        <v>11600</v>
      </c>
      <c r="AD436" s="4"/>
      <c r="AE436" s="4" t="s">
        <v>10</v>
      </c>
      <c r="AF436" s="4" t="s">
        <v>10</v>
      </c>
      <c r="AG436" s="4">
        <v>12400</v>
      </c>
      <c r="AH436" s="4"/>
      <c r="AI436" s="4">
        <v>14200</v>
      </c>
      <c r="AJ436" s="4"/>
      <c r="AK436" s="4">
        <v>45</v>
      </c>
      <c r="AL436" s="24"/>
    </row>
    <row r="437" spans="1:38" x14ac:dyDescent="0.3">
      <c r="A437" s="25" t="s">
        <v>307</v>
      </c>
      <c r="B437" s="1" t="s">
        <v>308</v>
      </c>
      <c r="C437" s="1">
        <v>521</v>
      </c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>
        <v>1300</v>
      </c>
      <c r="T437" s="2">
        <v>1600</v>
      </c>
      <c r="U437" s="2">
        <v>2100</v>
      </c>
      <c r="V437" s="2">
        <v>2100</v>
      </c>
      <c r="W437" s="2">
        <v>2700</v>
      </c>
      <c r="X437" s="2">
        <v>3200</v>
      </c>
      <c r="Y437" s="2">
        <v>3500</v>
      </c>
      <c r="Z437" s="2">
        <v>4200</v>
      </c>
      <c r="AA437" s="2">
        <v>3600</v>
      </c>
      <c r="AB437" s="2">
        <v>4000</v>
      </c>
      <c r="AC437" s="2">
        <v>4700</v>
      </c>
      <c r="AD437" s="2"/>
      <c r="AE437" s="2" t="s">
        <v>10</v>
      </c>
      <c r="AF437" s="2" t="s">
        <v>10</v>
      </c>
      <c r="AG437" s="2">
        <v>5500</v>
      </c>
      <c r="AH437" s="2"/>
      <c r="AI437" s="2">
        <v>6400</v>
      </c>
      <c r="AJ437" s="2"/>
      <c r="AK437" s="2">
        <v>45</v>
      </c>
      <c r="AL437" s="26"/>
    </row>
    <row r="438" spans="1:38" x14ac:dyDescent="0.3">
      <c r="A438" s="23"/>
      <c r="B438" s="3"/>
      <c r="C438" s="3"/>
      <c r="D438" s="3"/>
      <c r="E438" s="3"/>
      <c r="F438" s="3"/>
      <c r="G438" s="3"/>
      <c r="H438" s="3"/>
      <c r="I438" s="3" t="s">
        <v>10</v>
      </c>
      <c r="J438" s="3" t="s">
        <v>10</v>
      </c>
      <c r="K438" s="3" t="s">
        <v>10</v>
      </c>
      <c r="L438" s="3"/>
      <c r="M438" s="3"/>
      <c r="N438" s="3"/>
      <c r="O438" s="3"/>
      <c r="P438" s="3"/>
      <c r="Q438" s="3"/>
      <c r="R438" s="4"/>
      <c r="S438" s="4" t="s">
        <v>8</v>
      </c>
      <c r="T438" s="4" t="s">
        <v>10</v>
      </c>
      <c r="U438" s="4" t="s">
        <v>8</v>
      </c>
      <c r="V438" s="4" t="s">
        <v>10</v>
      </c>
      <c r="W438" s="4"/>
      <c r="X438" s="4"/>
      <c r="Y438" s="4"/>
      <c r="Z438" s="4"/>
      <c r="AA438" s="4"/>
      <c r="AB438" s="4"/>
      <c r="AC438" s="4"/>
      <c r="AD438" s="4"/>
      <c r="AE438" s="4" t="s">
        <v>10</v>
      </c>
      <c r="AF438" s="4" t="s">
        <v>10</v>
      </c>
      <c r="AG438" s="4"/>
      <c r="AH438" s="4"/>
      <c r="AI438" s="4"/>
      <c r="AJ438" s="4"/>
      <c r="AK438" s="4"/>
      <c r="AL438" s="24"/>
    </row>
    <row r="439" spans="1:38" x14ac:dyDescent="0.3">
      <c r="A439" s="25" t="s">
        <v>309</v>
      </c>
      <c r="B439" s="1" t="s">
        <v>310</v>
      </c>
      <c r="C439" s="1">
        <v>373</v>
      </c>
      <c r="D439" s="1">
        <v>5500</v>
      </c>
      <c r="E439" s="1">
        <v>8600</v>
      </c>
      <c r="F439" s="1">
        <v>6400</v>
      </c>
      <c r="G439" s="1">
        <v>7300</v>
      </c>
      <c r="H439" s="1">
        <v>7500</v>
      </c>
      <c r="I439" s="1">
        <v>7800</v>
      </c>
      <c r="J439" s="1">
        <v>7500</v>
      </c>
      <c r="K439" s="1">
        <v>7900</v>
      </c>
      <c r="L439" s="1">
        <v>7000</v>
      </c>
      <c r="M439" s="1">
        <v>4700</v>
      </c>
      <c r="N439" s="1">
        <v>6800</v>
      </c>
      <c r="O439" s="1">
        <v>8100</v>
      </c>
      <c r="P439" s="1">
        <v>8400</v>
      </c>
      <c r="Q439" s="1">
        <v>7900</v>
      </c>
      <c r="R439" s="2">
        <v>8600</v>
      </c>
      <c r="S439" s="2">
        <v>8300</v>
      </c>
      <c r="T439" s="2">
        <v>10000</v>
      </c>
      <c r="U439" s="2">
        <v>10800</v>
      </c>
      <c r="V439" s="2">
        <v>10900</v>
      </c>
      <c r="W439" s="2">
        <v>12700</v>
      </c>
      <c r="X439" s="2">
        <v>15300</v>
      </c>
      <c r="Y439" s="2">
        <v>16600</v>
      </c>
      <c r="Z439" s="2">
        <v>12300</v>
      </c>
      <c r="AA439" s="2">
        <v>14100</v>
      </c>
      <c r="AB439" s="2">
        <v>13800</v>
      </c>
      <c r="AC439" s="2">
        <v>14400</v>
      </c>
      <c r="AD439" s="2"/>
      <c r="AE439" s="2" t="s">
        <v>10</v>
      </c>
      <c r="AF439" s="2" t="s">
        <v>10</v>
      </c>
      <c r="AG439" s="2"/>
      <c r="AH439" s="2">
        <v>12000</v>
      </c>
      <c r="AI439" s="2"/>
      <c r="AJ439" s="2">
        <v>14900</v>
      </c>
      <c r="AK439" s="2">
        <v>34</v>
      </c>
      <c r="AL439" s="26"/>
    </row>
    <row r="440" spans="1:38" x14ac:dyDescent="0.3">
      <c r="A440" s="23" t="s">
        <v>309</v>
      </c>
      <c r="B440" s="3" t="s">
        <v>311</v>
      </c>
      <c r="C440" s="3"/>
      <c r="D440" s="3">
        <v>8800</v>
      </c>
      <c r="E440" s="3">
        <v>9200</v>
      </c>
      <c r="F440" s="3">
        <v>8900</v>
      </c>
      <c r="G440" s="3">
        <v>10200</v>
      </c>
      <c r="H440" s="3">
        <v>10800</v>
      </c>
      <c r="I440" s="3">
        <v>11000</v>
      </c>
      <c r="J440" s="3">
        <v>10900</v>
      </c>
      <c r="K440" s="3">
        <v>11500</v>
      </c>
      <c r="L440" s="3">
        <v>11900</v>
      </c>
      <c r="M440" s="3">
        <v>10300</v>
      </c>
      <c r="N440" s="3">
        <v>16400</v>
      </c>
      <c r="O440" s="3"/>
      <c r="P440" s="3"/>
      <c r="Q440" s="3"/>
      <c r="R440" s="4"/>
      <c r="S440" s="4" t="s">
        <v>8</v>
      </c>
      <c r="T440" s="4" t="s">
        <v>10</v>
      </c>
      <c r="U440" s="4" t="s">
        <v>8</v>
      </c>
      <c r="V440" s="4" t="s">
        <v>10</v>
      </c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24"/>
    </row>
    <row r="441" spans="1:38" x14ac:dyDescent="0.3">
      <c r="A441" s="25" t="s">
        <v>309</v>
      </c>
      <c r="B441" s="1" t="s">
        <v>312</v>
      </c>
      <c r="C441" s="56">
        <v>34</v>
      </c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>
        <v>15400</v>
      </c>
      <c r="O441" s="1">
        <v>16700</v>
      </c>
      <c r="P441" s="1">
        <v>17200</v>
      </c>
      <c r="Q441" s="1">
        <v>16100</v>
      </c>
      <c r="R441" s="2">
        <v>15100</v>
      </c>
      <c r="S441" s="2">
        <v>15800</v>
      </c>
      <c r="T441" s="2">
        <v>16400</v>
      </c>
      <c r="U441" s="2">
        <v>17100</v>
      </c>
      <c r="V441" s="2">
        <v>17200</v>
      </c>
      <c r="W441" s="2">
        <v>20200</v>
      </c>
      <c r="X441" s="2">
        <v>22600</v>
      </c>
      <c r="Y441" s="2">
        <v>24300</v>
      </c>
      <c r="Z441" s="2">
        <v>21900</v>
      </c>
      <c r="AA441" s="2">
        <v>19800</v>
      </c>
      <c r="AB441" s="2">
        <v>18200</v>
      </c>
      <c r="AC441" s="2">
        <v>18000</v>
      </c>
      <c r="AD441" s="2">
        <v>17800</v>
      </c>
      <c r="AE441" s="2">
        <v>17700</v>
      </c>
      <c r="AF441" s="2">
        <v>18000</v>
      </c>
      <c r="AG441" s="2">
        <v>19000</v>
      </c>
      <c r="AH441" s="2">
        <v>20000</v>
      </c>
      <c r="AI441" s="2">
        <v>21000</v>
      </c>
      <c r="AJ441" s="2">
        <v>21300</v>
      </c>
      <c r="AK441" s="2"/>
      <c r="AL441" s="26"/>
    </row>
    <row r="442" spans="1:38" ht="15" customHeight="1" x14ac:dyDescent="0.3">
      <c r="A442" s="23" t="s">
        <v>309</v>
      </c>
      <c r="B442" s="3" t="s">
        <v>219</v>
      </c>
      <c r="C442" s="3">
        <v>374</v>
      </c>
      <c r="D442" s="3">
        <v>15300</v>
      </c>
      <c r="E442" s="3">
        <v>16600</v>
      </c>
      <c r="F442" s="3">
        <v>17200</v>
      </c>
      <c r="G442" s="3">
        <v>19900</v>
      </c>
      <c r="H442" s="3">
        <v>19700</v>
      </c>
      <c r="I442" s="3">
        <v>16400</v>
      </c>
      <c r="J442" s="3">
        <v>16300</v>
      </c>
      <c r="K442" s="3">
        <v>15900</v>
      </c>
      <c r="L442" s="3">
        <v>16000</v>
      </c>
      <c r="M442" s="3">
        <v>9100</v>
      </c>
      <c r="N442" s="3">
        <v>14500</v>
      </c>
      <c r="O442" s="3">
        <v>16000</v>
      </c>
      <c r="P442" s="3">
        <v>15900</v>
      </c>
      <c r="Q442" s="3">
        <v>15500</v>
      </c>
      <c r="R442" s="4">
        <v>16500</v>
      </c>
      <c r="S442" s="4">
        <v>14700</v>
      </c>
      <c r="T442" s="4">
        <v>16700</v>
      </c>
      <c r="U442" s="4">
        <v>17200</v>
      </c>
      <c r="V442" s="4">
        <v>18200</v>
      </c>
      <c r="W442" s="4">
        <v>19400</v>
      </c>
      <c r="X442" s="4">
        <v>20000</v>
      </c>
      <c r="Y442" s="4">
        <v>21300</v>
      </c>
      <c r="Z442" s="4">
        <v>18700</v>
      </c>
      <c r="AA442" s="4">
        <v>15700</v>
      </c>
      <c r="AB442" s="4">
        <v>17700</v>
      </c>
      <c r="AC442" s="4">
        <v>19000</v>
      </c>
      <c r="AD442" s="4">
        <v>17500</v>
      </c>
      <c r="AE442" s="4" t="s">
        <v>10</v>
      </c>
      <c r="AF442" s="4">
        <v>17100</v>
      </c>
      <c r="AG442" s="4">
        <v>17100</v>
      </c>
      <c r="AH442" s="4"/>
      <c r="AI442" s="4">
        <v>19800</v>
      </c>
      <c r="AJ442" s="4"/>
      <c r="AK442" s="4">
        <v>34</v>
      </c>
      <c r="AL442" s="24"/>
    </row>
    <row r="443" spans="1:38" hidden="1" x14ac:dyDescent="0.3">
      <c r="A443" s="25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 t="s">
        <v>10</v>
      </c>
      <c r="W443" s="2"/>
      <c r="X443" s="2"/>
      <c r="Y443" s="2"/>
      <c r="Z443" s="2"/>
      <c r="AA443" s="2"/>
      <c r="AB443" s="2"/>
      <c r="AC443" s="2"/>
      <c r="AD443" s="2"/>
      <c r="AE443" s="2" t="s">
        <v>10</v>
      </c>
      <c r="AF443" s="2" t="s">
        <v>10</v>
      </c>
      <c r="AG443" s="2"/>
      <c r="AH443" s="2"/>
      <c r="AI443" s="2"/>
      <c r="AJ443" s="2"/>
      <c r="AK443" s="2"/>
      <c r="AL443" s="26"/>
    </row>
    <row r="444" spans="1:38" hidden="1" x14ac:dyDescent="0.3">
      <c r="A444" s="23" t="s">
        <v>313</v>
      </c>
      <c r="B444" s="3" t="s">
        <v>119</v>
      </c>
      <c r="C444" s="3">
        <v>531</v>
      </c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4"/>
      <c r="S444" s="4"/>
      <c r="T444" s="4"/>
      <c r="U444" s="4"/>
      <c r="V444" s="4">
        <v>2600</v>
      </c>
      <c r="W444" s="4"/>
      <c r="X444" s="4"/>
      <c r="Y444" s="4"/>
      <c r="Z444" s="4"/>
      <c r="AA444" s="4"/>
      <c r="AB444" s="4"/>
      <c r="AC444" s="4"/>
      <c r="AD444" s="4"/>
      <c r="AE444" s="4" t="s">
        <v>10</v>
      </c>
      <c r="AF444" s="4" t="s">
        <v>10</v>
      </c>
      <c r="AG444" s="4"/>
      <c r="AH444" s="4"/>
      <c r="AI444" s="4"/>
      <c r="AJ444" s="4"/>
      <c r="AK444" s="4">
        <v>36</v>
      </c>
      <c r="AL444" s="24"/>
    </row>
    <row r="445" spans="1:38" x14ac:dyDescent="0.3">
      <c r="A445" s="25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 t="s">
        <v>8</v>
      </c>
      <c r="T445" s="2" t="s">
        <v>10</v>
      </c>
      <c r="U445" s="2" t="s">
        <v>8</v>
      </c>
      <c r="V445" s="2" t="s">
        <v>10</v>
      </c>
      <c r="W445" s="2"/>
      <c r="X445" s="2"/>
      <c r="Y445" s="2"/>
      <c r="Z445" s="2"/>
      <c r="AA445" s="2"/>
      <c r="AB445" s="2"/>
      <c r="AC445" s="2"/>
      <c r="AD445" s="2"/>
      <c r="AE445" s="2" t="s">
        <v>10</v>
      </c>
      <c r="AF445" s="2" t="s">
        <v>10</v>
      </c>
      <c r="AG445" s="2"/>
      <c r="AH445" s="2"/>
      <c r="AI445" s="2"/>
      <c r="AJ445" s="2"/>
      <c r="AK445" s="2"/>
      <c r="AL445" s="26"/>
    </row>
    <row r="446" spans="1:38" x14ac:dyDescent="0.3">
      <c r="A446" s="23" t="s">
        <v>314</v>
      </c>
      <c r="B446" s="3" t="s">
        <v>260</v>
      </c>
      <c r="C446" s="3">
        <v>488</v>
      </c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>
        <v>1300</v>
      </c>
      <c r="Q446" s="3">
        <v>1500</v>
      </c>
      <c r="R446" s="4">
        <v>1400</v>
      </c>
      <c r="S446" s="4">
        <v>1400</v>
      </c>
      <c r="T446" s="4">
        <v>1200</v>
      </c>
      <c r="U446" s="4">
        <v>1700</v>
      </c>
      <c r="V446" s="4">
        <v>1700</v>
      </c>
      <c r="W446" s="4"/>
      <c r="X446" s="4">
        <v>2000</v>
      </c>
      <c r="Y446" s="4">
        <v>2300</v>
      </c>
      <c r="Z446" s="4">
        <v>2000</v>
      </c>
      <c r="AA446" s="4">
        <v>1700</v>
      </c>
      <c r="AB446" s="4">
        <v>1500</v>
      </c>
      <c r="AC446" s="4"/>
      <c r="AD446" s="4"/>
      <c r="AE446" s="4" t="s">
        <v>10</v>
      </c>
      <c r="AF446" s="4" t="s">
        <v>10</v>
      </c>
      <c r="AG446" s="4"/>
      <c r="AH446" s="4"/>
      <c r="AI446" s="4"/>
      <c r="AJ446" s="4"/>
      <c r="AK446" s="4">
        <v>64</v>
      </c>
      <c r="AL446" s="24"/>
    </row>
    <row r="447" spans="1:38" x14ac:dyDescent="0.3">
      <c r="A447" s="25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 t="s">
        <v>8</v>
      </c>
      <c r="T447" s="2" t="s">
        <v>10</v>
      </c>
      <c r="U447" s="2" t="s">
        <v>8</v>
      </c>
      <c r="V447" s="2" t="s">
        <v>10</v>
      </c>
      <c r="W447" s="2"/>
      <c r="X447" s="2"/>
      <c r="Y447" s="2"/>
      <c r="Z447" s="2"/>
      <c r="AA447" s="2"/>
      <c r="AB447" s="2"/>
      <c r="AC447" s="2"/>
      <c r="AD447" s="2"/>
      <c r="AE447" s="2" t="s">
        <v>10</v>
      </c>
      <c r="AF447" s="2" t="s">
        <v>10</v>
      </c>
      <c r="AG447" s="2"/>
      <c r="AH447" s="2"/>
      <c r="AI447" s="2"/>
      <c r="AJ447" s="2"/>
      <c r="AK447" s="2"/>
      <c r="AL447" s="26"/>
    </row>
    <row r="448" spans="1:38" x14ac:dyDescent="0.3">
      <c r="A448" s="23" t="s">
        <v>315</v>
      </c>
      <c r="B448" s="3" t="s">
        <v>316</v>
      </c>
      <c r="C448" s="3">
        <v>482</v>
      </c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>
        <v>900</v>
      </c>
      <c r="Q448" s="3">
        <v>1100</v>
      </c>
      <c r="R448" s="4">
        <v>1100</v>
      </c>
      <c r="S448" s="4">
        <v>1500</v>
      </c>
      <c r="T448" s="4">
        <v>1500</v>
      </c>
      <c r="U448" s="4">
        <v>1300</v>
      </c>
      <c r="V448" s="4">
        <v>1400</v>
      </c>
      <c r="W448" s="4">
        <v>1900</v>
      </c>
      <c r="X448" s="4"/>
      <c r="Y448" s="4">
        <v>1400</v>
      </c>
      <c r="Z448" s="4">
        <v>2000</v>
      </c>
      <c r="AA448" s="4">
        <v>1400</v>
      </c>
      <c r="AB448" s="4">
        <v>1700</v>
      </c>
      <c r="AC448" s="4">
        <v>1500</v>
      </c>
      <c r="AD448" s="4"/>
      <c r="AE448" s="4" t="s">
        <v>10</v>
      </c>
      <c r="AF448" s="4" t="s">
        <v>10</v>
      </c>
      <c r="AG448" s="4"/>
      <c r="AH448" s="4"/>
      <c r="AI448" s="4"/>
      <c r="AJ448" s="4"/>
      <c r="AK448" s="4">
        <v>45</v>
      </c>
      <c r="AL448" s="24"/>
    </row>
    <row r="449" spans="1:42" x14ac:dyDescent="0.3">
      <c r="A449" s="25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 t="s">
        <v>8</v>
      </c>
      <c r="T449" s="2" t="s">
        <v>10</v>
      </c>
      <c r="U449" s="2" t="s">
        <v>8</v>
      </c>
      <c r="V449" s="2" t="s">
        <v>10</v>
      </c>
      <c r="W449" s="2"/>
      <c r="X449" s="2"/>
      <c r="Y449" s="2"/>
      <c r="Z449" s="2"/>
      <c r="AA449" s="2"/>
      <c r="AB449" s="2"/>
      <c r="AC449" s="2"/>
      <c r="AD449" s="2"/>
      <c r="AE449" s="2" t="s">
        <v>10</v>
      </c>
      <c r="AF449" s="2" t="s">
        <v>10</v>
      </c>
      <c r="AG449" s="2"/>
      <c r="AH449" s="2"/>
      <c r="AI449" s="2"/>
      <c r="AJ449" s="2"/>
      <c r="AK449" s="2"/>
      <c r="AL449" s="26"/>
    </row>
    <row r="450" spans="1:42" x14ac:dyDescent="0.3">
      <c r="A450" s="23" t="s">
        <v>317</v>
      </c>
      <c r="B450" s="3" t="s">
        <v>318</v>
      </c>
      <c r="C450" s="3">
        <v>489</v>
      </c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>
        <v>600</v>
      </c>
      <c r="Q450" s="3">
        <v>800</v>
      </c>
      <c r="R450" s="4">
        <v>800</v>
      </c>
      <c r="S450" s="4">
        <v>800</v>
      </c>
      <c r="T450" s="4">
        <v>1000</v>
      </c>
      <c r="U450" s="4">
        <v>1300</v>
      </c>
      <c r="V450" s="4">
        <v>1200</v>
      </c>
      <c r="W450" s="4">
        <v>1200</v>
      </c>
      <c r="X450" s="4">
        <v>1300</v>
      </c>
      <c r="Y450" s="4">
        <v>1800</v>
      </c>
      <c r="Z450" s="4">
        <v>1200</v>
      </c>
      <c r="AA450" s="4">
        <v>1000</v>
      </c>
      <c r="AB450" s="4">
        <v>900</v>
      </c>
      <c r="AC450" s="4"/>
      <c r="AD450" s="4"/>
      <c r="AE450" s="4" t="s">
        <v>10</v>
      </c>
      <c r="AF450" s="4" t="s">
        <v>10</v>
      </c>
      <c r="AG450" s="4"/>
      <c r="AH450" s="4"/>
      <c r="AI450" s="4"/>
      <c r="AJ450" s="4"/>
      <c r="AK450" s="4">
        <v>34</v>
      </c>
      <c r="AL450" s="24"/>
    </row>
    <row r="451" spans="1:42" x14ac:dyDescent="0.3">
      <c r="A451" s="25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 t="s">
        <v>8</v>
      </c>
      <c r="T451" s="2" t="s">
        <v>10</v>
      </c>
      <c r="U451" s="2" t="s">
        <v>8</v>
      </c>
      <c r="V451" s="2" t="s">
        <v>10</v>
      </c>
      <c r="W451" s="2"/>
      <c r="X451" s="2"/>
      <c r="Y451" s="2"/>
      <c r="Z451" s="2"/>
      <c r="AA451" s="2"/>
      <c r="AB451" s="2"/>
      <c r="AC451" s="2"/>
      <c r="AD451" s="2"/>
      <c r="AE451" s="2" t="s">
        <v>10</v>
      </c>
      <c r="AF451" s="2" t="s">
        <v>10</v>
      </c>
      <c r="AG451" s="2"/>
      <c r="AH451" s="2"/>
      <c r="AI451" s="2"/>
      <c r="AJ451" s="2"/>
      <c r="AK451" s="2"/>
      <c r="AL451" s="26"/>
    </row>
    <row r="452" spans="1:42" x14ac:dyDescent="0.3">
      <c r="A452" s="23" t="s">
        <v>319</v>
      </c>
      <c r="B452" s="3" t="s">
        <v>320</v>
      </c>
      <c r="C452" s="3">
        <v>377</v>
      </c>
      <c r="D452" s="3"/>
      <c r="E452" s="3"/>
      <c r="F452" s="3"/>
      <c r="G452" s="3"/>
      <c r="H452" s="3"/>
      <c r="I452" s="3">
        <v>1600</v>
      </c>
      <c r="J452" s="3">
        <v>1600</v>
      </c>
      <c r="K452" s="3">
        <v>1500</v>
      </c>
      <c r="L452" s="3">
        <v>1200</v>
      </c>
      <c r="M452" s="3">
        <v>1200</v>
      </c>
      <c r="N452" s="3">
        <v>1000</v>
      </c>
      <c r="O452" s="3">
        <v>900</v>
      </c>
      <c r="P452" s="3">
        <v>1000</v>
      </c>
      <c r="Q452" s="3">
        <v>1000</v>
      </c>
      <c r="R452" s="4">
        <v>1100</v>
      </c>
      <c r="S452" s="4" t="s">
        <v>8</v>
      </c>
      <c r="T452" s="4">
        <v>1000</v>
      </c>
      <c r="U452" s="4">
        <v>1200</v>
      </c>
      <c r="V452" s="4">
        <v>1200</v>
      </c>
      <c r="W452" s="4">
        <v>1200</v>
      </c>
      <c r="X452" s="4">
        <v>1400</v>
      </c>
      <c r="Y452" s="4">
        <v>1900</v>
      </c>
      <c r="Z452" s="4">
        <v>1800</v>
      </c>
      <c r="AA452" s="4">
        <v>1600</v>
      </c>
      <c r="AB452" s="4">
        <v>1500</v>
      </c>
      <c r="AC452" s="4">
        <v>1500</v>
      </c>
      <c r="AD452" s="4"/>
      <c r="AE452" s="4" t="s">
        <v>10</v>
      </c>
      <c r="AF452" s="4" t="s">
        <v>10</v>
      </c>
      <c r="AG452" s="4"/>
      <c r="AH452" s="4"/>
      <c r="AI452" s="4"/>
      <c r="AJ452" s="4"/>
      <c r="AK452" s="4">
        <v>6</v>
      </c>
      <c r="AL452" s="24"/>
    </row>
    <row r="453" spans="1:42" x14ac:dyDescent="0.3">
      <c r="A453" s="25" t="s">
        <v>319</v>
      </c>
      <c r="B453" s="1" t="s">
        <v>321</v>
      </c>
      <c r="C453" s="1">
        <v>375</v>
      </c>
      <c r="D453" s="1"/>
      <c r="E453" s="1"/>
      <c r="F453" s="1"/>
      <c r="G453" s="1"/>
      <c r="H453" s="1"/>
      <c r="I453" s="1">
        <v>400</v>
      </c>
      <c r="J453" s="1">
        <v>400</v>
      </c>
      <c r="K453" s="1">
        <v>350</v>
      </c>
      <c r="L453" s="1">
        <v>400</v>
      </c>
      <c r="M453" s="1">
        <v>350</v>
      </c>
      <c r="N453" s="1">
        <v>700</v>
      </c>
      <c r="O453" s="1">
        <v>700</v>
      </c>
      <c r="P453" s="1">
        <v>600</v>
      </c>
      <c r="Q453" s="1">
        <v>600</v>
      </c>
      <c r="R453" s="2">
        <v>700</v>
      </c>
      <c r="S453" s="2">
        <v>600</v>
      </c>
      <c r="T453" s="2">
        <v>600</v>
      </c>
      <c r="U453" s="2">
        <v>800</v>
      </c>
      <c r="V453" s="2">
        <v>800</v>
      </c>
      <c r="W453" s="2">
        <v>900</v>
      </c>
      <c r="X453" s="2">
        <v>1100</v>
      </c>
      <c r="Y453" s="2">
        <v>1300</v>
      </c>
      <c r="Z453" s="2">
        <v>1300</v>
      </c>
      <c r="AA453" s="2">
        <v>1200</v>
      </c>
      <c r="AB453" s="2">
        <v>1200</v>
      </c>
      <c r="AC453" s="2">
        <v>1200</v>
      </c>
      <c r="AD453" s="2"/>
      <c r="AE453" s="2" t="s">
        <v>10</v>
      </c>
      <c r="AF453" s="2" t="s">
        <v>10</v>
      </c>
      <c r="AG453" s="2"/>
      <c r="AH453" s="2"/>
      <c r="AI453" s="2"/>
      <c r="AJ453" s="2"/>
      <c r="AK453" s="2">
        <v>6</v>
      </c>
      <c r="AL453" s="26"/>
    </row>
    <row r="454" spans="1:42" x14ac:dyDescent="0.3">
      <c r="A454" s="2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 t="s">
        <v>10</v>
      </c>
      <c r="AF454" s="4" t="s">
        <v>10</v>
      </c>
      <c r="AG454" s="4"/>
      <c r="AH454" s="4"/>
      <c r="AI454" s="4"/>
      <c r="AJ454" s="4"/>
      <c r="AK454" s="4"/>
      <c r="AL454" s="24"/>
    </row>
    <row r="455" spans="1:42" s="11" customFormat="1" x14ac:dyDescent="0.3">
      <c r="A455" s="25" t="s">
        <v>322</v>
      </c>
      <c r="B455" s="1" t="s">
        <v>323</v>
      </c>
      <c r="C455" s="1">
        <v>466</v>
      </c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>
        <v>2200</v>
      </c>
      <c r="Q455" s="1">
        <v>2400</v>
      </c>
      <c r="R455" s="2">
        <v>1900</v>
      </c>
      <c r="S455" s="2">
        <v>3000</v>
      </c>
      <c r="T455" s="2">
        <v>3700</v>
      </c>
      <c r="U455" s="2">
        <v>1800</v>
      </c>
      <c r="V455" s="2">
        <v>2000</v>
      </c>
      <c r="W455" s="2">
        <v>1700</v>
      </c>
      <c r="X455" s="2">
        <v>1600</v>
      </c>
      <c r="Y455" s="2">
        <v>2500</v>
      </c>
      <c r="Z455" s="2">
        <v>3000</v>
      </c>
      <c r="AA455" s="2">
        <v>2700</v>
      </c>
      <c r="AB455" s="2">
        <v>2000</v>
      </c>
      <c r="AC455" s="2">
        <v>2000</v>
      </c>
      <c r="AD455" s="2"/>
      <c r="AE455" s="2" t="s">
        <v>10</v>
      </c>
      <c r="AF455" s="2" t="s">
        <v>10</v>
      </c>
      <c r="AG455" s="2"/>
      <c r="AH455" s="2"/>
      <c r="AI455" s="2"/>
      <c r="AJ455" s="2"/>
      <c r="AK455" s="2">
        <v>25</v>
      </c>
      <c r="AL455" s="26"/>
      <c r="AM455"/>
      <c r="AN455"/>
      <c r="AO455"/>
      <c r="AP455" s="8"/>
    </row>
    <row r="456" spans="1:42" ht="13.95" customHeight="1" x14ac:dyDescent="0.3">
      <c r="A456" s="23"/>
      <c r="B456" s="3"/>
      <c r="C456" s="3"/>
      <c r="D456" s="3"/>
      <c r="E456" s="3"/>
      <c r="F456" s="3"/>
      <c r="G456" s="3"/>
      <c r="H456" s="3"/>
      <c r="I456" s="3" t="s">
        <v>10</v>
      </c>
      <c r="J456" s="3" t="s">
        <v>10</v>
      </c>
      <c r="K456" s="3" t="s">
        <v>10</v>
      </c>
      <c r="L456" s="3"/>
      <c r="M456" s="3"/>
      <c r="N456" s="3"/>
      <c r="O456" s="3"/>
      <c r="P456" s="3"/>
      <c r="Q456" s="3"/>
      <c r="R456" s="4"/>
      <c r="S456" s="4" t="s">
        <v>8</v>
      </c>
      <c r="T456" s="4" t="s">
        <v>10</v>
      </c>
      <c r="U456" s="4" t="s">
        <v>8</v>
      </c>
      <c r="V456" s="4" t="s">
        <v>10</v>
      </c>
      <c r="W456" s="4"/>
      <c r="X456" s="4"/>
      <c r="Y456" s="4"/>
      <c r="Z456" s="4"/>
      <c r="AA456" s="4"/>
      <c r="AB456" s="4"/>
      <c r="AC456" s="4"/>
      <c r="AD456" s="4"/>
      <c r="AE456" s="4" t="s">
        <v>10</v>
      </c>
      <c r="AF456" s="4" t="s">
        <v>10</v>
      </c>
      <c r="AG456" s="4"/>
      <c r="AH456" s="4"/>
      <c r="AI456" s="4"/>
      <c r="AJ456" s="4"/>
      <c r="AK456" s="4"/>
      <c r="AL456" s="24"/>
    </row>
    <row r="457" spans="1:42" hidden="1" x14ac:dyDescent="0.3">
      <c r="A457" s="25" t="s">
        <v>325</v>
      </c>
      <c r="B457" s="1" t="s">
        <v>324</v>
      </c>
      <c r="C457" s="1"/>
      <c r="D457" s="1">
        <v>27000</v>
      </c>
      <c r="E457" s="1">
        <v>36200</v>
      </c>
      <c r="F457" s="1">
        <v>15600</v>
      </c>
      <c r="G457" s="1">
        <v>21600</v>
      </c>
      <c r="H457" s="1">
        <v>21400</v>
      </c>
      <c r="I457" s="1">
        <v>23200</v>
      </c>
      <c r="J457" s="1">
        <v>22700</v>
      </c>
      <c r="K457" s="1">
        <v>23500</v>
      </c>
      <c r="L457" s="1">
        <v>21800</v>
      </c>
      <c r="M457" s="1">
        <v>22500</v>
      </c>
      <c r="N457" s="1">
        <v>15600</v>
      </c>
      <c r="O457" s="1">
        <v>20700</v>
      </c>
      <c r="P457" s="1">
        <v>23100</v>
      </c>
      <c r="Q457" s="1"/>
      <c r="R457" s="2"/>
      <c r="S457" s="2" t="s">
        <v>8</v>
      </c>
      <c r="T457" s="2" t="s">
        <v>10</v>
      </c>
      <c r="U457" s="2" t="s">
        <v>8</v>
      </c>
      <c r="V457" s="2" t="s">
        <v>10</v>
      </c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6"/>
    </row>
    <row r="458" spans="1:42" hidden="1" x14ac:dyDescent="0.3">
      <c r="A458" s="23" t="s">
        <v>325</v>
      </c>
      <c r="B458" s="3" t="s">
        <v>326</v>
      </c>
      <c r="C458" s="3"/>
      <c r="D458" s="3"/>
      <c r="E458" s="3"/>
      <c r="F458" s="3"/>
      <c r="G458" s="3"/>
      <c r="H458" s="3"/>
      <c r="I458" s="3">
        <v>25500</v>
      </c>
      <c r="J458" s="3">
        <v>25900</v>
      </c>
      <c r="K458" s="3">
        <v>26400</v>
      </c>
      <c r="L458" s="3">
        <v>25300</v>
      </c>
      <c r="M458" s="3">
        <v>27000</v>
      </c>
      <c r="N458" s="3">
        <v>27400</v>
      </c>
      <c r="O458" s="3"/>
      <c r="P458" s="3"/>
      <c r="Q458" s="3"/>
      <c r="R458" s="4"/>
      <c r="S458" s="4" t="s">
        <v>8</v>
      </c>
      <c r="T458" s="4" t="s">
        <v>10</v>
      </c>
      <c r="U458" s="4" t="s">
        <v>8</v>
      </c>
      <c r="V458" s="4" t="s">
        <v>10</v>
      </c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>
        <v>37</v>
      </c>
      <c r="AL458" s="24"/>
    </row>
    <row r="459" spans="1:42" x14ac:dyDescent="0.3">
      <c r="A459" s="25" t="s">
        <v>325</v>
      </c>
      <c r="B459" s="1" t="s">
        <v>327</v>
      </c>
      <c r="C459" s="56">
        <v>8</v>
      </c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>
        <v>20200</v>
      </c>
      <c r="Q459" s="1">
        <v>23900</v>
      </c>
      <c r="R459" s="2">
        <v>24400</v>
      </c>
      <c r="S459" s="2">
        <v>24400</v>
      </c>
      <c r="T459" s="2">
        <v>24700</v>
      </c>
      <c r="U459" s="2">
        <v>25100</v>
      </c>
      <c r="V459" s="2">
        <v>24900</v>
      </c>
      <c r="W459" s="2">
        <v>22900</v>
      </c>
      <c r="X459" s="2">
        <v>27000</v>
      </c>
      <c r="Y459" s="2">
        <v>26200</v>
      </c>
      <c r="Z459" s="2">
        <v>23500</v>
      </c>
      <c r="AA459" s="2">
        <v>25000</v>
      </c>
      <c r="AB459" s="2">
        <v>22500</v>
      </c>
      <c r="AC459" s="2">
        <v>21600</v>
      </c>
      <c r="AD459" s="2">
        <v>22300</v>
      </c>
      <c r="AE459" s="2">
        <v>22200</v>
      </c>
      <c r="AF459" s="2">
        <v>22500</v>
      </c>
      <c r="AG459" s="2">
        <v>22800</v>
      </c>
      <c r="AH459" s="2">
        <v>22400</v>
      </c>
      <c r="AI459" s="2">
        <v>22400</v>
      </c>
      <c r="AJ459" s="2">
        <v>22800</v>
      </c>
      <c r="AK459" s="2"/>
      <c r="AL459" s="26"/>
    </row>
    <row r="460" spans="1:42" x14ac:dyDescent="0.3">
      <c r="A460" s="23" t="s">
        <v>325</v>
      </c>
      <c r="B460" s="3" t="s">
        <v>32</v>
      </c>
      <c r="C460" s="3">
        <v>379</v>
      </c>
      <c r="D460" s="3">
        <v>13400</v>
      </c>
      <c r="E460" s="3">
        <v>15000</v>
      </c>
      <c r="F460" s="3">
        <v>16000</v>
      </c>
      <c r="G460" s="3">
        <v>14000</v>
      </c>
      <c r="H460" s="3">
        <v>16500</v>
      </c>
      <c r="I460" s="3">
        <v>15600</v>
      </c>
      <c r="J460" s="3">
        <v>14800</v>
      </c>
      <c r="K460" s="3">
        <v>15100</v>
      </c>
      <c r="L460" s="3">
        <v>14800</v>
      </c>
      <c r="M460" s="3">
        <v>14700</v>
      </c>
      <c r="N460" s="3">
        <v>15000</v>
      </c>
      <c r="O460" s="3">
        <v>14900</v>
      </c>
      <c r="P460" s="3">
        <v>17000</v>
      </c>
      <c r="Q460" s="3">
        <v>14900</v>
      </c>
      <c r="R460" s="4">
        <v>14300</v>
      </c>
      <c r="S460" s="4">
        <v>13000</v>
      </c>
      <c r="T460" s="4">
        <v>14800</v>
      </c>
      <c r="U460" s="4">
        <v>12600</v>
      </c>
      <c r="V460" s="4">
        <v>16000</v>
      </c>
      <c r="W460" s="4">
        <v>15900</v>
      </c>
      <c r="X460" s="4">
        <v>17200</v>
      </c>
      <c r="Y460" s="4">
        <v>16400</v>
      </c>
      <c r="Z460" s="4">
        <v>15300</v>
      </c>
      <c r="AA460" s="4">
        <v>14500</v>
      </c>
      <c r="AB460" s="4">
        <v>15300</v>
      </c>
      <c r="AC460" s="4">
        <v>13700</v>
      </c>
      <c r="AD460" s="4"/>
      <c r="AE460" s="4" t="s">
        <v>10</v>
      </c>
      <c r="AF460" s="4" t="s">
        <v>10</v>
      </c>
      <c r="AG460" s="4"/>
      <c r="AH460" s="4"/>
      <c r="AI460" s="4"/>
      <c r="AJ460" s="4"/>
      <c r="AK460" s="4">
        <v>8</v>
      </c>
      <c r="AL460" s="24"/>
    </row>
    <row r="461" spans="1:42" x14ac:dyDescent="0.3">
      <c r="A461" s="25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 t="s">
        <v>8</v>
      </c>
      <c r="T461" s="2" t="s">
        <v>10</v>
      </c>
      <c r="U461" s="2" t="s">
        <v>8</v>
      </c>
      <c r="V461" s="2" t="s">
        <v>10</v>
      </c>
      <c r="W461" s="2"/>
      <c r="X461" s="2"/>
      <c r="Y461" s="2"/>
      <c r="Z461" s="2"/>
      <c r="AA461" s="2"/>
      <c r="AB461" s="2"/>
      <c r="AC461" s="2"/>
      <c r="AD461" s="2"/>
      <c r="AE461" s="2" t="s">
        <v>10</v>
      </c>
      <c r="AF461" s="2" t="s">
        <v>10</v>
      </c>
      <c r="AG461" s="2"/>
      <c r="AH461" s="2"/>
      <c r="AI461" s="2"/>
      <c r="AJ461" s="2"/>
      <c r="AK461" s="2"/>
      <c r="AL461" s="26"/>
    </row>
    <row r="462" spans="1:42" x14ac:dyDescent="0.3">
      <c r="A462" s="23" t="s">
        <v>443</v>
      </c>
      <c r="B462" s="3" t="s">
        <v>17</v>
      </c>
      <c r="C462" s="3">
        <v>423</v>
      </c>
      <c r="D462" s="3"/>
      <c r="E462" s="3"/>
      <c r="F462" s="3"/>
      <c r="G462" s="3"/>
      <c r="H462" s="3"/>
      <c r="I462" s="3" t="s">
        <v>10</v>
      </c>
      <c r="J462" s="3" t="s">
        <v>10</v>
      </c>
      <c r="K462" s="3" t="s">
        <v>10</v>
      </c>
      <c r="L462" s="3"/>
      <c r="M462" s="3"/>
      <c r="N462" s="3">
        <v>5400</v>
      </c>
      <c r="O462" s="3">
        <v>5500</v>
      </c>
      <c r="P462" s="3">
        <v>4800</v>
      </c>
      <c r="Q462" s="3">
        <v>5100</v>
      </c>
      <c r="R462" s="4">
        <v>4700</v>
      </c>
      <c r="S462" s="4">
        <v>5200</v>
      </c>
      <c r="T462" s="4">
        <v>5600</v>
      </c>
      <c r="U462" s="4">
        <v>4900</v>
      </c>
      <c r="V462" s="4">
        <v>5000</v>
      </c>
      <c r="W462" s="4">
        <v>5500</v>
      </c>
      <c r="X462" s="4">
        <v>5300</v>
      </c>
      <c r="Y462" s="4">
        <v>5100</v>
      </c>
      <c r="Z462" s="4">
        <v>5000</v>
      </c>
      <c r="AA462" s="4">
        <v>4500</v>
      </c>
      <c r="AB462" s="4">
        <v>4400</v>
      </c>
      <c r="AC462" s="4">
        <v>3700</v>
      </c>
      <c r="AD462" s="4"/>
      <c r="AE462" s="4" t="s">
        <v>10</v>
      </c>
      <c r="AF462" s="4" t="s">
        <v>10</v>
      </c>
      <c r="AG462" s="4"/>
      <c r="AH462" s="4"/>
      <c r="AI462" s="4"/>
      <c r="AJ462" s="4"/>
      <c r="AK462" s="4">
        <v>15</v>
      </c>
      <c r="AL462" s="24"/>
    </row>
    <row r="463" spans="1:42" x14ac:dyDescent="0.3">
      <c r="A463" s="25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 t="s">
        <v>10</v>
      </c>
      <c r="AF463" s="2" t="s">
        <v>10</v>
      </c>
      <c r="AG463" s="2"/>
      <c r="AH463" s="2"/>
      <c r="AI463" s="2"/>
      <c r="AJ463" s="2"/>
      <c r="AK463" s="2"/>
      <c r="AL463" s="26"/>
    </row>
    <row r="464" spans="1:42" ht="15" customHeight="1" x14ac:dyDescent="0.3">
      <c r="A464" s="23" t="s">
        <v>328</v>
      </c>
      <c r="B464" s="3" t="s">
        <v>329</v>
      </c>
      <c r="C464" s="3">
        <v>383</v>
      </c>
      <c r="D464" s="3"/>
      <c r="E464" s="3"/>
      <c r="F464" s="3"/>
      <c r="G464" s="3"/>
      <c r="H464" s="3"/>
      <c r="I464" s="3">
        <v>10000</v>
      </c>
      <c r="J464" s="3">
        <v>9800</v>
      </c>
      <c r="K464" s="3">
        <v>10800</v>
      </c>
      <c r="L464" s="3">
        <v>10400</v>
      </c>
      <c r="M464" s="3">
        <v>10600</v>
      </c>
      <c r="N464" s="3">
        <v>11800</v>
      </c>
      <c r="O464" s="3">
        <v>10700</v>
      </c>
      <c r="P464" s="3">
        <v>10400</v>
      </c>
      <c r="Q464" s="3">
        <v>10400</v>
      </c>
      <c r="R464" s="4">
        <v>10500</v>
      </c>
      <c r="S464" s="4">
        <v>10000</v>
      </c>
      <c r="T464" s="4">
        <v>10300</v>
      </c>
      <c r="U464" s="4">
        <v>9600</v>
      </c>
      <c r="V464" s="4">
        <v>10400</v>
      </c>
      <c r="W464" s="4">
        <v>9300</v>
      </c>
      <c r="X464" s="4">
        <v>9200</v>
      </c>
      <c r="Y464" s="4">
        <v>8000</v>
      </c>
      <c r="Z464" s="4">
        <v>9800</v>
      </c>
      <c r="AA464" s="4">
        <v>5200</v>
      </c>
      <c r="AB464" s="4">
        <v>9000</v>
      </c>
      <c r="AC464" s="4">
        <v>8900</v>
      </c>
      <c r="AD464" s="4"/>
      <c r="AE464" s="4" t="s">
        <v>10</v>
      </c>
      <c r="AF464" s="4" t="s">
        <v>10</v>
      </c>
      <c r="AG464" s="4"/>
      <c r="AH464" s="4"/>
      <c r="AI464" s="4"/>
      <c r="AJ464" s="4"/>
      <c r="AK464" s="4">
        <v>36</v>
      </c>
      <c r="AL464" s="24"/>
    </row>
    <row r="465" spans="1:38" hidden="1" x14ac:dyDescent="0.3">
      <c r="A465" s="25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 t="s">
        <v>10</v>
      </c>
      <c r="AF465" s="2" t="s">
        <v>10</v>
      </c>
      <c r="AG465" s="2"/>
      <c r="AH465" s="2"/>
      <c r="AI465" s="2"/>
      <c r="AJ465" s="2"/>
      <c r="AK465" s="2"/>
      <c r="AL465" s="26"/>
    </row>
    <row r="466" spans="1:38" hidden="1" x14ac:dyDescent="0.3">
      <c r="A466" s="23" t="s">
        <v>330</v>
      </c>
      <c r="B466" s="3" t="s">
        <v>331</v>
      </c>
      <c r="C466" s="3">
        <v>102</v>
      </c>
      <c r="D466" s="3"/>
      <c r="E466" s="3"/>
      <c r="F466" s="3"/>
      <c r="G466" s="3"/>
      <c r="H466" s="3"/>
      <c r="I466" s="3">
        <v>17400</v>
      </c>
      <c r="J466" s="3">
        <v>17700</v>
      </c>
      <c r="K466" s="3">
        <v>17900</v>
      </c>
      <c r="L466" s="3">
        <v>18300</v>
      </c>
      <c r="M466" s="3">
        <v>18000</v>
      </c>
      <c r="N466" s="3"/>
      <c r="O466" s="3"/>
      <c r="P466" s="3"/>
      <c r="Q466" s="3"/>
      <c r="R466" s="4"/>
      <c r="S466" s="4" t="s">
        <v>8</v>
      </c>
      <c r="T466" s="4" t="s">
        <v>10</v>
      </c>
      <c r="U466" s="4" t="s">
        <v>8</v>
      </c>
      <c r="V466" s="4" t="s">
        <v>10</v>
      </c>
      <c r="W466" s="4">
        <v>16300</v>
      </c>
      <c r="X466" s="4">
        <v>15600</v>
      </c>
      <c r="Y466" s="4">
        <v>15700</v>
      </c>
      <c r="Z466" s="4"/>
      <c r="AA466" s="4"/>
      <c r="AB466" s="4"/>
      <c r="AC466" s="4"/>
      <c r="AD466" s="4"/>
      <c r="AE466" s="4" t="s">
        <v>10</v>
      </c>
      <c r="AF466" s="4" t="s">
        <v>10</v>
      </c>
      <c r="AG466" s="4"/>
      <c r="AH466" s="4"/>
      <c r="AI466" s="4"/>
      <c r="AJ466" s="4"/>
      <c r="AK466" s="4"/>
      <c r="AL466" s="24"/>
    </row>
    <row r="467" spans="1:38" x14ac:dyDescent="0.3">
      <c r="A467" s="25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 t="s">
        <v>8</v>
      </c>
      <c r="T467" s="2" t="s">
        <v>10</v>
      </c>
      <c r="U467" s="2" t="s">
        <v>8</v>
      </c>
      <c r="V467" s="2" t="s">
        <v>10</v>
      </c>
      <c r="W467" s="2"/>
      <c r="X467" s="2"/>
      <c r="Y467" s="2"/>
      <c r="Z467" s="2"/>
      <c r="AA467" s="2"/>
      <c r="AB467" s="2"/>
      <c r="AC467" s="2"/>
      <c r="AD467" s="2"/>
      <c r="AE467" s="2" t="s">
        <v>10</v>
      </c>
      <c r="AF467" s="2" t="s">
        <v>10</v>
      </c>
      <c r="AG467" s="2"/>
      <c r="AH467" s="2"/>
      <c r="AI467" s="2"/>
      <c r="AJ467" s="2"/>
      <c r="AK467" s="2"/>
      <c r="AL467" s="26"/>
    </row>
    <row r="468" spans="1:38" x14ac:dyDescent="0.3">
      <c r="A468" s="23" t="s">
        <v>332</v>
      </c>
      <c r="B468" s="3" t="s">
        <v>17</v>
      </c>
      <c r="C468" s="3">
        <v>467</v>
      </c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>
        <v>8800</v>
      </c>
      <c r="Q468" s="3">
        <v>9000</v>
      </c>
      <c r="R468" s="4">
        <v>7700</v>
      </c>
      <c r="S468" s="4">
        <v>7400</v>
      </c>
      <c r="T468" s="4">
        <v>9400</v>
      </c>
      <c r="U468" s="4" t="s">
        <v>23</v>
      </c>
      <c r="V468" s="4">
        <v>9200</v>
      </c>
      <c r="W468" s="4">
        <v>9700</v>
      </c>
      <c r="X468" s="4">
        <v>11000</v>
      </c>
      <c r="Y468" s="4">
        <v>12000</v>
      </c>
      <c r="Z468" s="4">
        <v>9500</v>
      </c>
      <c r="AA468" s="4">
        <v>10000</v>
      </c>
      <c r="AB468" s="4">
        <v>9300</v>
      </c>
      <c r="AC468" s="4">
        <v>7800</v>
      </c>
      <c r="AD468" s="4"/>
      <c r="AE468" s="4" t="s">
        <v>10</v>
      </c>
      <c r="AF468" s="4" t="s">
        <v>10</v>
      </c>
      <c r="AG468" s="4">
        <v>7300</v>
      </c>
      <c r="AH468" s="4"/>
      <c r="AI468" s="4">
        <v>8900</v>
      </c>
      <c r="AJ468" s="4"/>
      <c r="AK468" s="4">
        <v>25</v>
      </c>
      <c r="AL468" s="24"/>
    </row>
    <row r="469" spans="1:38" x14ac:dyDescent="0.3">
      <c r="A469" s="25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 t="s">
        <v>10</v>
      </c>
      <c r="W469" s="2"/>
      <c r="X469" s="2"/>
      <c r="Y469" s="2"/>
      <c r="Z469" s="2"/>
      <c r="AA469" s="2"/>
      <c r="AB469" s="2"/>
      <c r="AC469" s="2"/>
      <c r="AD469" s="2"/>
      <c r="AE469" s="2" t="s">
        <v>10</v>
      </c>
      <c r="AF469" s="2" t="s">
        <v>10</v>
      </c>
      <c r="AG469" s="2"/>
      <c r="AH469" s="2"/>
      <c r="AI469" s="2"/>
      <c r="AJ469" s="2"/>
      <c r="AK469" s="2"/>
      <c r="AL469" s="26"/>
    </row>
    <row r="470" spans="1:38" x14ac:dyDescent="0.3">
      <c r="A470" s="23" t="s">
        <v>333</v>
      </c>
      <c r="B470" s="3" t="s">
        <v>334</v>
      </c>
      <c r="C470" s="57">
        <v>54</v>
      </c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4"/>
      <c r="S470" s="4"/>
      <c r="T470" s="4"/>
      <c r="U470" s="4">
        <v>21800</v>
      </c>
      <c r="V470" s="4">
        <v>23500</v>
      </c>
      <c r="W470" s="4">
        <v>27300</v>
      </c>
      <c r="X470" s="4">
        <v>29500</v>
      </c>
      <c r="Y470" s="4">
        <v>25100</v>
      </c>
      <c r="Z470" s="4">
        <v>27700</v>
      </c>
      <c r="AA470" s="4">
        <v>26500</v>
      </c>
      <c r="AB470" s="4">
        <v>21700</v>
      </c>
      <c r="AC470" s="4">
        <v>21700</v>
      </c>
      <c r="AD470" s="4">
        <v>20700</v>
      </c>
      <c r="AE470" s="4">
        <v>22200</v>
      </c>
      <c r="AF470" s="4">
        <v>21800</v>
      </c>
      <c r="AG470" s="4">
        <v>22800</v>
      </c>
      <c r="AH470" s="4">
        <v>24900</v>
      </c>
      <c r="AI470" s="4">
        <v>25000</v>
      </c>
      <c r="AJ470" s="4">
        <v>24400</v>
      </c>
      <c r="AK470" s="4"/>
      <c r="AL470" s="24"/>
    </row>
    <row r="471" spans="1:38" x14ac:dyDescent="0.3">
      <c r="A471" s="25" t="s">
        <v>333</v>
      </c>
      <c r="B471" s="1" t="s">
        <v>335</v>
      </c>
      <c r="C471" s="56">
        <v>55</v>
      </c>
      <c r="D471" s="1"/>
      <c r="E471" s="1"/>
      <c r="F471" s="1"/>
      <c r="G471" s="1"/>
      <c r="H471" s="1"/>
      <c r="I471" s="1" t="s">
        <v>10</v>
      </c>
      <c r="J471" s="1" t="s">
        <v>10</v>
      </c>
      <c r="K471" s="1" t="s">
        <v>10</v>
      </c>
      <c r="L471" s="1"/>
      <c r="M471" s="1"/>
      <c r="N471" s="1"/>
      <c r="O471" s="1"/>
      <c r="P471" s="1"/>
      <c r="Q471" s="1"/>
      <c r="R471" s="2"/>
      <c r="S471" s="2" t="s">
        <v>8</v>
      </c>
      <c r="T471" s="2" t="s">
        <v>10</v>
      </c>
      <c r="U471" s="2">
        <v>21500</v>
      </c>
      <c r="V471" s="2">
        <v>23000</v>
      </c>
      <c r="W471" s="2">
        <v>26200</v>
      </c>
      <c r="X471" s="2">
        <v>23000</v>
      </c>
      <c r="Y471" s="2">
        <v>27900</v>
      </c>
      <c r="Z471" s="2">
        <v>27700</v>
      </c>
      <c r="AA471" s="2">
        <v>25800</v>
      </c>
      <c r="AB471" s="2"/>
      <c r="AC471" s="2">
        <v>26700</v>
      </c>
      <c r="AD471" s="2">
        <v>21300</v>
      </c>
      <c r="AE471" s="2">
        <v>22200</v>
      </c>
      <c r="AF471" s="2">
        <v>22600</v>
      </c>
      <c r="AG471" s="2">
        <v>23400</v>
      </c>
      <c r="AH471" s="2">
        <v>24800</v>
      </c>
      <c r="AI471" s="2">
        <v>25200</v>
      </c>
      <c r="AJ471" s="2">
        <v>25700</v>
      </c>
      <c r="AK471" s="2"/>
      <c r="AL471" s="26"/>
    </row>
    <row r="472" spans="1:38" x14ac:dyDescent="0.3">
      <c r="A472" s="2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4"/>
      <c r="S472" s="4"/>
      <c r="T472" s="4"/>
      <c r="U472" s="4"/>
      <c r="V472" s="4" t="s">
        <v>10</v>
      </c>
      <c r="W472" s="4"/>
      <c r="X472" s="4"/>
      <c r="Y472" s="4"/>
      <c r="Z472" s="4"/>
      <c r="AA472" s="4"/>
      <c r="AB472" s="4"/>
      <c r="AC472" s="4"/>
      <c r="AD472" s="4"/>
      <c r="AE472" s="4" t="s">
        <v>10</v>
      </c>
      <c r="AF472" s="4" t="s">
        <v>10</v>
      </c>
      <c r="AG472" s="4"/>
      <c r="AH472" s="4"/>
      <c r="AI472" s="4"/>
      <c r="AJ472" s="4"/>
      <c r="AK472" s="4"/>
      <c r="AL472" s="24"/>
    </row>
    <row r="473" spans="1:38" x14ac:dyDescent="0.3">
      <c r="A473" s="25" t="s">
        <v>336</v>
      </c>
      <c r="B473" s="1" t="s">
        <v>337</v>
      </c>
      <c r="C473" s="1">
        <v>385</v>
      </c>
      <c r="D473" s="1">
        <v>3000</v>
      </c>
      <c r="E473" s="1">
        <v>3500</v>
      </c>
      <c r="F473" s="1">
        <v>4100</v>
      </c>
      <c r="G473" s="1">
        <v>5800</v>
      </c>
      <c r="H473" s="1">
        <v>2500</v>
      </c>
      <c r="I473" s="1">
        <v>2600</v>
      </c>
      <c r="J473" s="1">
        <v>2800</v>
      </c>
      <c r="K473" s="1">
        <v>3000</v>
      </c>
      <c r="L473" s="1">
        <v>2700</v>
      </c>
      <c r="M473" s="1">
        <v>2700</v>
      </c>
      <c r="N473" s="1"/>
      <c r="O473" s="1"/>
      <c r="P473" s="1">
        <v>3100</v>
      </c>
      <c r="Q473" s="1">
        <v>2800</v>
      </c>
      <c r="R473" s="2">
        <v>3500</v>
      </c>
      <c r="S473" s="2">
        <v>4300</v>
      </c>
      <c r="T473" s="2">
        <v>4100</v>
      </c>
      <c r="U473" s="2">
        <v>4300</v>
      </c>
      <c r="V473" s="2">
        <v>4100</v>
      </c>
      <c r="W473" s="2">
        <v>4200</v>
      </c>
      <c r="X473" s="2">
        <v>4400</v>
      </c>
      <c r="Y473" s="2">
        <v>4600</v>
      </c>
      <c r="Z473" s="2">
        <v>5400</v>
      </c>
      <c r="AA473" s="2">
        <v>3300</v>
      </c>
      <c r="AB473" s="2">
        <v>4600</v>
      </c>
      <c r="AC473" s="2">
        <v>4600</v>
      </c>
      <c r="AD473" s="2"/>
      <c r="AE473" s="2" t="s">
        <v>10</v>
      </c>
      <c r="AF473" s="2" t="s">
        <v>10</v>
      </c>
      <c r="AG473" s="2"/>
      <c r="AH473" s="2"/>
      <c r="AI473" s="2"/>
      <c r="AJ473" s="2"/>
      <c r="AK473" s="2">
        <v>36</v>
      </c>
      <c r="AL473" s="26"/>
    </row>
    <row r="474" spans="1:38" x14ac:dyDescent="0.3">
      <c r="A474" s="2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4"/>
      <c r="S474" s="4" t="s">
        <v>8</v>
      </c>
      <c r="T474" s="4" t="s">
        <v>10</v>
      </c>
      <c r="U474" s="4" t="s">
        <v>8</v>
      </c>
      <c r="V474" s="4" t="s">
        <v>10</v>
      </c>
      <c r="W474" s="4"/>
      <c r="X474" s="4"/>
      <c r="Y474" s="4"/>
      <c r="Z474" s="4"/>
      <c r="AA474" s="4"/>
      <c r="AB474" s="4"/>
      <c r="AC474" s="4"/>
      <c r="AD474" s="4"/>
      <c r="AE474" s="4" t="s">
        <v>10</v>
      </c>
      <c r="AF474" s="4" t="s">
        <v>10</v>
      </c>
      <c r="AG474" s="4"/>
      <c r="AH474" s="4"/>
      <c r="AI474" s="4"/>
      <c r="AJ474" s="4"/>
      <c r="AK474" s="4"/>
      <c r="AL474" s="24"/>
    </row>
    <row r="475" spans="1:38" x14ac:dyDescent="0.3">
      <c r="A475" s="25" t="s">
        <v>338</v>
      </c>
      <c r="B475" s="1" t="s">
        <v>339</v>
      </c>
      <c r="C475" s="1">
        <v>478</v>
      </c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>
        <v>100</v>
      </c>
      <c r="Q475" s="1">
        <v>100</v>
      </c>
      <c r="R475" s="2">
        <v>100</v>
      </c>
      <c r="S475" s="2">
        <v>100</v>
      </c>
      <c r="T475" s="2">
        <v>400</v>
      </c>
      <c r="U475" s="2">
        <v>500</v>
      </c>
      <c r="V475" s="2">
        <v>600</v>
      </c>
      <c r="W475" s="2">
        <v>700</v>
      </c>
      <c r="X475" s="2"/>
      <c r="Y475" s="2">
        <v>1700</v>
      </c>
      <c r="Z475" s="2">
        <v>1600</v>
      </c>
      <c r="AA475" s="2">
        <v>1200</v>
      </c>
      <c r="AB475" s="2">
        <v>1000</v>
      </c>
      <c r="AC475" s="2">
        <v>1200</v>
      </c>
      <c r="AD475" s="2"/>
      <c r="AE475" s="2" t="s">
        <v>10</v>
      </c>
      <c r="AF475" s="2" t="s">
        <v>10</v>
      </c>
      <c r="AG475" s="2"/>
      <c r="AH475" s="2"/>
      <c r="AI475" s="2"/>
      <c r="AJ475" s="2"/>
      <c r="AK475" s="2">
        <v>6</v>
      </c>
      <c r="AL475" s="26"/>
    </row>
    <row r="476" spans="1:38" x14ac:dyDescent="0.3">
      <c r="A476" s="23"/>
      <c r="B476" s="3"/>
      <c r="C476" s="3"/>
      <c r="D476" s="3"/>
      <c r="E476" s="3"/>
      <c r="F476" s="3"/>
      <c r="G476" s="3"/>
      <c r="H476" s="3"/>
      <c r="I476" s="3" t="s">
        <v>10</v>
      </c>
      <c r="J476" s="3" t="s">
        <v>10</v>
      </c>
      <c r="K476" s="3" t="s">
        <v>10</v>
      </c>
      <c r="L476" s="3"/>
      <c r="M476" s="3"/>
      <c r="N476" s="3"/>
      <c r="O476" s="3"/>
      <c r="P476" s="3"/>
      <c r="Q476" s="3"/>
      <c r="R476" s="4"/>
      <c r="S476" s="4" t="s">
        <v>8</v>
      </c>
      <c r="T476" s="4" t="s">
        <v>10</v>
      </c>
      <c r="U476" s="4" t="s">
        <v>8</v>
      </c>
      <c r="V476" s="4" t="s">
        <v>10</v>
      </c>
      <c r="W476" s="4"/>
      <c r="X476" s="4"/>
      <c r="Y476" s="4"/>
      <c r="Z476" s="4"/>
      <c r="AA476" s="4"/>
      <c r="AB476" s="4"/>
      <c r="AC476" s="4"/>
      <c r="AD476" s="4"/>
      <c r="AE476" s="4" t="s">
        <v>10</v>
      </c>
      <c r="AF476" s="4" t="s">
        <v>10</v>
      </c>
      <c r="AG476" s="4"/>
      <c r="AH476" s="4"/>
      <c r="AI476" s="4"/>
      <c r="AJ476" s="4"/>
      <c r="AK476" s="4"/>
      <c r="AL476" s="24"/>
    </row>
    <row r="477" spans="1:38" x14ac:dyDescent="0.3">
      <c r="A477" s="25" t="s">
        <v>340</v>
      </c>
      <c r="B477" s="1" t="s">
        <v>341</v>
      </c>
      <c r="C477" s="1">
        <v>605</v>
      </c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>
        <v>4600</v>
      </c>
      <c r="T477" s="2">
        <v>4700</v>
      </c>
      <c r="U477" s="2">
        <v>4700</v>
      </c>
      <c r="V477" s="2">
        <v>4900</v>
      </c>
      <c r="W477" s="2">
        <v>5500</v>
      </c>
      <c r="X477" s="2">
        <v>5600</v>
      </c>
      <c r="Y477" s="2">
        <v>5600</v>
      </c>
      <c r="Z477" s="2">
        <v>6800</v>
      </c>
      <c r="AA477" s="2">
        <v>5500</v>
      </c>
      <c r="AB477" s="2">
        <v>4900</v>
      </c>
      <c r="AC477" s="2"/>
      <c r="AD477" s="2"/>
      <c r="AE477" s="2" t="s">
        <v>10</v>
      </c>
      <c r="AF477" s="2" t="s">
        <v>10</v>
      </c>
      <c r="AG477" s="2"/>
      <c r="AH477" s="2"/>
      <c r="AI477" s="2"/>
      <c r="AJ477" s="2"/>
      <c r="AK477" s="2">
        <v>20</v>
      </c>
      <c r="AL477" s="26"/>
    </row>
    <row r="478" spans="1:38" x14ac:dyDescent="0.3">
      <c r="A478" s="23" t="s">
        <v>340</v>
      </c>
      <c r="B478" s="3" t="s">
        <v>249</v>
      </c>
      <c r="C478" s="3">
        <v>606</v>
      </c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4"/>
      <c r="S478" s="4">
        <v>7800</v>
      </c>
      <c r="T478" s="4">
        <v>8300</v>
      </c>
      <c r="U478" s="4">
        <v>8900</v>
      </c>
      <c r="V478" s="4">
        <v>9400</v>
      </c>
      <c r="W478" s="4">
        <v>9100</v>
      </c>
      <c r="X478" s="4">
        <v>8100</v>
      </c>
      <c r="Y478" s="4" t="s">
        <v>9</v>
      </c>
      <c r="Z478" s="4">
        <v>10100</v>
      </c>
      <c r="AA478" s="4">
        <v>9000</v>
      </c>
      <c r="AB478" s="4">
        <v>8100</v>
      </c>
      <c r="AC478" s="4"/>
      <c r="AD478" s="4"/>
      <c r="AE478" s="4" t="s">
        <v>10</v>
      </c>
      <c r="AF478" s="4" t="s">
        <v>10</v>
      </c>
      <c r="AG478" s="4"/>
      <c r="AH478" s="4"/>
      <c r="AI478" s="4"/>
      <c r="AJ478" s="4"/>
      <c r="AK478" s="4">
        <v>20</v>
      </c>
      <c r="AL478" s="24"/>
    </row>
    <row r="479" spans="1:38" x14ac:dyDescent="0.3">
      <c r="A479" s="25" t="s">
        <v>340</v>
      </c>
      <c r="B479" s="1" t="s">
        <v>148</v>
      </c>
      <c r="C479" s="1">
        <v>607</v>
      </c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>
        <v>1100</v>
      </c>
      <c r="T479" s="2">
        <v>800</v>
      </c>
      <c r="U479" s="2">
        <v>1000</v>
      </c>
      <c r="V479" s="2">
        <v>900</v>
      </c>
      <c r="W479" s="2">
        <v>1000</v>
      </c>
      <c r="X479" s="2">
        <v>1500</v>
      </c>
      <c r="Y479" s="2">
        <v>2600</v>
      </c>
      <c r="Z479" s="2">
        <v>6600</v>
      </c>
      <c r="AA479" s="2">
        <v>6000</v>
      </c>
      <c r="AB479" s="2">
        <v>5400</v>
      </c>
      <c r="AC479" s="2"/>
      <c r="AD479" s="2"/>
      <c r="AE479" s="2" t="s">
        <v>10</v>
      </c>
      <c r="AF479" s="2" t="s">
        <v>10</v>
      </c>
      <c r="AG479" s="2"/>
      <c r="AH479" s="2"/>
      <c r="AI479" s="2"/>
      <c r="AJ479" s="2"/>
      <c r="AK479" s="2">
        <v>20</v>
      </c>
      <c r="AL479" s="26"/>
    </row>
    <row r="480" spans="1:38" x14ac:dyDescent="0.3">
      <c r="A480" s="2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 t="s">
        <v>10</v>
      </c>
      <c r="AF480" s="4" t="s">
        <v>10</v>
      </c>
      <c r="AG480" s="4"/>
      <c r="AH480" s="4"/>
      <c r="AI480" s="4"/>
      <c r="AJ480" s="4"/>
      <c r="AK480" s="4"/>
      <c r="AL480" s="24"/>
    </row>
    <row r="481" spans="1:38" x14ac:dyDescent="0.3">
      <c r="A481" s="25" t="s">
        <v>444</v>
      </c>
      <c r="B481" s="1" t="s">
        <v>17</v>
      </c>
      <c r="C481" s="1">
        <v>386</v>
      </c>
      <c r="D481" s="1">
        <v>5000</v>
      </c>
      <c r="E481" s="1">
        <v>7300</v>
      </c>
      <c r="F481" s="1">
        <v>8600</v>
      </c>
      <c r="G481" s="1">
        <v>14600</v>
      </c>
      <c r="H481" s="1">
        <v>15700</v>
      </c>
      <c r="I481" s="1">
        <v>15100</v>
      </c>
      <c r="J481" s="1">
        <v>17400</v>
      </c>
      <c r="K481" s="1">
        <v>17700</v>
      </c>
      <c r="L481" s="1">
        <v>22900</v>
      </c>
      <c r="M481" s="1">
        <v>17800</v>
      </c>
      <c r="N481" s="1">
        <v>19600</v>
      </c>
      <c r="O481" s="1">
        <v>24600</v>
      </c>
      <c r="P481" s="1">
        <v>26900</v>
      </c>
      <c r="Q481" s="1">
        <v>26700</v>
      </c>
      <c r="R481" s="2">
        <v>29800</v>
      </c>
      <c r="S481" s="2">
        <v>30300</v>
      </c>
      <c r="T481" s="2">
        <v>33800</v>
      </c>
      <c r="U481" s="2">
        <v>33100</v>
      </c>
      <c r="V481" s="2">
        <v>35400</v>
      </c>
      <c r="W481" s="2">
        <v>36900</v>
      </c>
      <c r="X481" s="2">
        <v>35200</v>
      </c>
      <c r="Y481" s="2">
        <v>33600</v>
      </c>
      <c r="Z481" s="2">
        <v>31800</v>
      </c>
      <c r="AA481" s="2">
        <v>29200</v>
      </c>
      <c r="AB481" s="2">
        <v>29400</v>
      </c>
      <c r="AC481" s="2">
        <v>28300</v>
      </c>
      <c r="AD481" s="2"/>
      <c r="AE481" s="2" t="s">
        <v>10</v>
      </c>
      <c r="AF481" s="2">
        <v>29300</v>
      </c>
      <c r="AG481" s="2"/>
      <c r="AH481" s="2"/>
      <c r="AI481" s="2"/>
      <c r="AJ481" s="2"/>
      <c r="AK481" s="2">
        <v>46</v>
      </c>
      <c r="AL481" s="26"/>
    </row>
    <row r="482" spans="1:38" x14ac:dyDescent="0.3">
      <c r="A482" s="23" t="s">
        <v>444</v>
      </c>
      <c r="B482" s="3" t="s">
        <v>95</v>
      </c>
      <c r="C482" s="3">
        <v>387</v>
      </c>
      <c r="D482" s="3"/>
      <c r="E482" s="3"/>
      <c r="F482" s="3"/>
      <c r="G482" s="3"/>
      <c r="H482" s="3"/>
      <c r="I482" s="3">
        <v>9600</v>
      </c>
      <c r="J482" s="3">
        <v>10200</v>
      </c>
      <c r="K482" s="3">
        <v>10100</v>
      </c>
      <c r="L482" s="3">
        <v>11500</v>
      </c>
      <c r="M482" s="3">
        <v>9300</v>
      </c>
      <c r="N482" s="3">
        <v>10800</v>
      </c>
      <c r="O482" s="3">
        <v>11700</v>
      </c>
      <c r="P482" s="3">
        <v>14000</v>
      </c>
      <c r="Q482" s="3">
        <v>14600</v>
      </c>
      <c r="R482" s="4">
        <v>16100</v>
      </c>
      <c r="S482" s="4">
        <v>17800</v>
      </c>
      <c r="T482" s="4">
        <v>19700</v>
      </c>
      <c r="U482" s="4">
        <v>20300</v>
      </c>
      <c r="V482" s="4">
        <v>23600</v>
      </c>
      <c r="W482" s="4">
        <v>25400</v>
      </c>
      <c r="X482" s="4">
        <v>26400</v>
      </c>
      <c r="Y482" s="4">
        <v>23600</v>
      </c>
      <c r="Z482" s="4">
        <v>25200</v>
      </c>
      <c r="AA482" s="4">
        <v>22900</v>
      </c>
      <c r="AB482" s="4">
        <v>21600</v>
      </c>
      <c r="AC482" s="4">
        <v>23400</v>
      </c>
      <c r="AD482" s="4"/>
      <c r="AE482" s="4" t="s">
        <v>10</v>
      </c>
      <c r="AF482" s="4">
        <v>26900</v>
      </c>
      <c r="AG482" s="4">
        <v>26700</v>
      </c>
      <c r="AH482" s="4"/>
      <c r="AI482" s="4">
        <v>30600</v>
      </c>
      <c r="AJ482" s="4"/>
      <c r="AK482" s="4">
        <v>46</v>
      </c>
      <c r="AL482" s="24"/>
    </row>
    <row r="483" spans="1:38" x14ac:dyDescent="0.3">
      <c r="A483" s="25" t="s">
        <v>444</v>
      </c>
      <c r="B483" s="1" t="s">
        <v>242</v>
      </c>
      <c r="C483" s="1">
        <v>388</v>
      </c>
      <c r="D483" s="1">
        <v>3800</v>
      </c>
      <c r="E483" s="1">
        <v>4400</v>
      </c>
      <c r="F483" s="1">
        <v>6900</v>
      </c>
      <c r="G483" s="1">
        <v>6200</v>
      </c>
      <c r="H483" s="1">
        <v>6400</v>
      </c>
      <c r="I483" s="1">
        <v>7000</v>
      </c>
      <c r="J483" s="1">
        <v>6800</v>
      </c>
      <c r="K483" s="1">
        <v>6500</v>
      </c>
      <c r="L483" s="1">
        <v>8800</v>
      </c>
      <c r="M483" s="1">
        <v>7900</v>
      </c>
      <c r="N483" s="1">
        <v>9900</v>
      </c>
      <c r="O483" s="1">
        <v>9800</v>
      </c>
      <c r="P483" s="1">
        <v>10000</v>
      </c>
      <c r="Q483" s="1">
        <v>9800</v>
      </c>
      <c r="R483" s="2">
        <v>11900</v>
      </c>
      <c r="S483" s="2">
        <v>11100</v>
      </c>
      <c r="T483" s="2">
        <v>13000</v>
      </c>
      <c r="U483" s="2">
        <v>14600</v>
      </c>
      <c r="V483" s="2">
        <v>15200</v>
      </c>
      <c r="W483" s="2">
        <v>19900</v>
      </c>
      <c r="X483" s="2">
        <v>19800</v>
      </c>
      <c r="Y483" s="2">
        <v>19200</v>
      </c>
      <c r="Z483" s="2">
        <v>20100</v>
      </c>
      <c r="AA483" s="2">
        <v>16200</v>
      </c>
      <c r="AB483" s="2">
        <v>17800</v>
      </c>
      <c r="AC483" s="2">
        <v>17900</v>
      </c>
      <c r="AD483" s="2">
        <v>13500</v>
      </c>
      <c r="AE483" s="2" t="s">
        <v>10</v>
      </c>
      <c r="AF483" s="2">
        <v>15400</v>
      </c>
      <c r="AG483" s="2">
        <v>17000</v>
      </c>
      <c r="AH483" s="2">
        <v>18200</v>
      </c>
      <c r="AI483" s="2">
        <v>20200</v>
      </c>
      <c r="AJ483" s="2">
        <v>20500</v>
      </c>
      <c r="AK483" s="2">
        <v>18</v>
      </c>
      <c r="AL483" s="26"/>
    </row>
    <row r="484" spans="1:38" x14ac:dyDescent="0.3">
      <c r="A484" s="23" t="s">
        <v>444</v>
      </c>
      <c r="B484" s="3" t="s">
        <v>245</v>
      </c>
      <c r="C484" s="57">
        <v>18</v>
      </c>
      <c r="D484" s="3"/>
      <c r="E484" s="3"/>
      <c r="F484" s="3"/>
      <c r="G484" s="3"/>
      <c r="H484" s="3"/>
      <c r="I484" s="3" t="s">
        <v>10</v>
      </c>
      <c r="J484" s="3" t="s">
        <v>10</v>
      </c>
      <c r="K484" s="3" t="s">
        <v>10</v>
      </c>
      <c r="L484" s="3">
        <v>6800</v>
      </c>
      <c r="M484" s="3">
        <v>7800</v>
      </c>
      <c r="N484" s="3" t="s">
        <v>342</v>
      </c>
      <c r="O484" s="3">
        <v>8300</v>
      </c>
      <c r="P484" s="3">
        <v>8500</v>
      </c>
      <c r="Q484" s="3">
        <v>8300</v>
      </c>
      <c r="R484" s="4">
        <v>9100</v>
      </c>
      <c r="S484" s="4">
        <v>9900</v>
      </c>
      <c r="T484" s="4">
        <v>10400</v>
      </c>
      <c r="U484" s="4">
        <v>10000</v>
      </c>
      <c r="V484" s="4">
        <v>11000</v>
      </c>
      <c r="W484" s="4">
        <v>13900</v>
      </c>
      <c r="X484" s="4">
        <v>15500</v>
      </c>
      <c r="Y484" s="4">
        <v>15700</v>
      </c>
      <c r="Z484" s="4">
        <v>16000</v>
      </c>
      <c r="AA484" s="4">
        <v>14000</v>
      </c>
      <c r="AB484" s="4">
        <v>13400</v>
      </c>
      <c r="AC484" s="4">
        <v>13500</v>
      </c>
      <c r="AD484" s="4">
        <v>11800</v>
      </c>
      <c r="AE484" s="4">
        <v>11500</v>
      </c>
      <c r="AF484" s="4">
        <v>14000</v>
      </c>
      <c r="AG484" s="4">
        <v>15200</v>
      </c>
      <c r="AH484" s="4">
        <v>18000</v>
      </c>
      <c r="AI484" s="4">
        <v>17800</v>
      </c>
      <c r="AJ484" s="4">
        <v>18300</v>
      </c>
      <c r="AK484" s="4"/>
      <c r="AL484" s="24"/>
    </row>
    <row r="485" spans="1:38" x14ac:dyDescent="0.3">
      <c r="A485" s="25"/>
      <c r="B485" s="1"/>
      <c r="C485" s="1"/>
      <c r="D485" s="1"/>
      <c r="E485" s="1"/>
      <c r="F485" s="1"/>
      <c r="G485" s="1"/>
      <c r="H485" s="1"/>
      <c r="I485" s="1" t="s">
        <v>10</v>
      </c>
      <c r="J485" s="1" t="s">
        <v>10</v>
      </c>
      <c r="K485" s="1" t="s">
        <v>10</v>
      </c>
      <c r="L485" s="1"/>
      <c r="M485" s="1"/>
      <c r="N485" s="1"/>
      <c r="O485" s="1"/>
      <c r="P485" s="1"/>
      <c r="Q485" s="1"/>
      <c r="R485" s="2"/>
      <c r="S485" s="2" t="s">
        <v>8</v>
      </c>
      <c r="T485" s="2" t="s">
        <v>10</v>
      </c>
      <c r="U485" s="2" t="s">
        <v>8</v>
      </c>
      <c r="V485" s="2" t="s">
        <v>10</v>
      </c>
      <c r="W485" s="2"/>
      <c r="X485" s="2"/>
      <c r="Y485" s="2"/>
      <c r="Z485" s="2"/>
      <c r="AA485" s="2"/>
      <c r="AB485" s="2"/>
      <c r="AC485" s="2"/>
      <c r="AD485" s="2"/>
      <c r="AE485" s="2" t="s">
        <v>10</v>
      </c>
      <c r="AF485" s="2" t="s">
        <v>10</v>
      </c>
      <c r="AG485" s="2"/>
      <c r="AH485" s="2"/>
      <c r="AI485" s="2"/>
      <c r="AJ485" s="2"/>
      <c r="AK485" s="2"/>
      <c r="AL485" s="26"/>
    </row>
    <row r="486" spans="1:38" x14ac:dyDescent="0.3">
      <c r="A486" s="23" t="s">
        <v>343</v>
      </c>
      <c r="B486" s="3" t="s">
        <v>175</v>
      </c>
      <c r="C486" s="3">
        <v>389</v>
      </c>
      <c r="D486" s="3">
        <v>5700</v>
      </c>
      <c r="E486" s="3">
        <v>4700</v>
      </c>
      <c r="F486" s="3">
        <v>5500</v>
      </c>
      <c r="G486" s="3">
        <v>5600</v>
      </c>
      <c r="H486" s="3">
        <v>5700</v>
      </c>
      <c r="I486" s="3">
        <v>6100</v>
      </c>
      <c r="J486" s="3">
        <v>5900</v>
      </c>
      <c r="K486" s="3">
        <v>5800</v>
      </c>
      <c r="L486" s="3">
        <v>5900</v>
      </c>
      <c r="M486" s="3">
        <v>5800</v>
      </c>
      <c r="N486" s="3">
        <v>5900</v>
      </c>
      <c r="O486" s="3">
        <v>6000</v>
      </c>
      <c r="P486" s="3">
        <v>5800</v>
      </c>
      <c r="Q486" s="3">
        <v>6400</v>
      </c>
      <c r="R486" s="4">
        <v>5700</v>
      </c>
      <c r="S486" s="4">
        <v>5700</v>
      </c>
      <c r="T486" s="4">
        <v>5600</v>
      </c>
      <c r="U486" s="4">
        <v>6300</v>
      </c>
      <c r="V486" s="4">
        <v>6400</v>
      </c>
      <c r="W486" s="4">
        <v>6200</v>
      </c>
      <c r="X486" s="4">
        <v>6700</v>
      </c>
      <c r="Y486" s="4">
        <v>6500</v>
      </c>
      <c r="Z486" s="4">
        <v>6500</v>
      </c>
      <c r="AA486" s="4">
        <v>6100</v>
      </c>
      <c r="AB486" s="4">
        <v>6200</v>
      </c>
      <c r="AC486" s="4">
        <v>6400</v>
      </c>
      <c r="AD486" s="4">
        <v>6500</v>
      </c>
      <c r="AE486" s="4" t="s">
        <v>10</v>
      </c>
      <c r="AF486" s="4">
        <v>6600</v>
      </c>
      <c r="AG486" s="4"/>
      <c r="AH486" s="4">
        <v>7600</v>
      </c>
      <c r="AI486" s="4"/>
      <c r="AJ486" s="4">
        <v>7600</v>
      </c>
      <c r="AK486" s="4">
        <v>64</v>
      </c>
      <c r="AL486" s="24"/>
    </row>
    <row r="487" spans="1:38" x14ac:dyDescent="0.3">
      <c r="A487" s="25"/>
      <c r="B487" s="1"/>
      <c r="C487" s="1"/>
      <c r="D487" s="1"/>
      <c r="E487" s="1"/>
      <c r="F487" s="1"/>
      <c r="G487" s="1"/>
      <c r="H487" s="1"/>
      <c r="I487" s="1" t="s">
        <v>10</v>
      </c>
      <c r="J487" s="1" t="s">
        <v>10</v>
      </c>
      <c r="K487" s="1" t="s">
        <v>10</v>
      </c>
      <c r="L487" s="1"/>
      <c r="M487" s="1"/>
      <c r="N487" s="1"/>
      <c r="O487" s="1"/>
      <c r="P487" s="1"/>
      <c r="Q487" s="1"/>
      <c r="R487" s="2"/>
      <c r="S487" s="2" t="s">
        <v>8</v>
      </c>
      <c r="T487" s="2" t="s">
        <v>10</v>
      </c>
      <c r="U487" s="2" t="s">
        <v>8</v>
      </c>
      <c r="V487" s="2" t="s">
        <v>10</v>
      </c>
      <c r="W487" s="2"/>
      <c r="X487" s="2"/>
      <c r="Y487" s="2"/>
      <c r="Z487" s="2"/>
      <c r="AA487" s="2"/>
      <c r="AB487" s="2"/>
      <c r="AC487" s="2"/>
      <c r="AD487" s="2"/>
      <c r="AE487" s="2" t="s">
        <v>10</v>
      </c>
      <c r="AF487" s="2" t="s">
        <v>10</v>
      </c>
      <c r="AG487" s="2"/>
      <c r="AH487" s="2"/>
      <c r="AI487" s="2"/>
      <c r="AJ487" s="2"/>
      <c r="AK487" s="2"/>
      <c r="AL487" s="26"/>
    </row>
    <row r="488" spans="1:38" x14ac:dyDescent="0.3">
      <c r="A488" s="23" t="s">
        <v>344</v>
      </c>
      <c r="B488" s="3" t="s">
        <v>345</v>
      </c>
      <c r="C488" s="3">
        <v>390</v>
      </c>
      <c r="D488" s="3"/>
      <c r="E488" s="3"/>
      <c r="F488" s="3"/>
      <c r="G488" s="3"/>
      <c r="H488" s="3"/>
      <c r="I488" s="3">
        <v>6900</v>
      </c>
      <c r="J488" s="3">
        <v>7000</v>
      </c>
      <c r="K488" s="3">
        <v>7900</v>
      </c>
      <c r="L488" s="3">
        <v>9800</v>
      </c>
      <c r="M488" s="3">
        <v>8500</v>
      </c>
      <c r="N488" s="3">
        <v>9700</v>
      </c>
      <c r="O488" s="3">
        <v>10100</v>
      </c>
      <c r="P488" s="3">
        <v>9800</v>
      </c>
      <c r="Q488" s="3">
        <v>9900</v>
      </c>
      <c r="R488" s="4">
        <v>9800</v>
      </c>
      <c r="S488" s="4">
        <v>9700</v>
      </c>
      <c r="T488" s="4">
        <v>9600</v>
      </c>
      <c r="U488" s="4">
        <v>9800</v>
      </c>
      <c r="V488" s="4">
        <v>10200</v>
      </c>
      <c r="W488" s="4">
        <v>11600</v>
      </c>
      <c r="X488" s="4">
        <v>11400</v>
      </c>
      <c r="Y488" s="4">
        <v>10100</v>
      </c>
      <c r="Z488" s="4">
        <v>9500</v>
      </c>
      <c r="AA488" s="4">
        <v>9100</v>
      </c>
      <c r="AB488" s="4">
        <v>9500</v>
      </c>
      <c r="AC488" s="4">
        <v>10900</v>
      </c>
      <c r="AD488" s="4"/>
      <c r="AE488" s="4" t="s">
        <v>10</v>
      </c>
      <c r="AF488" s="4" t="s">
        <v>10</v>
      </c>
      <c r="AG488" s="4"/>
      <c r="AH488" s="4"/>
      <c r="AI488" s="4"/>
      <c r="AJ488" s="4"/>
      <c r="AK488" s="4">
        <v>43</v>
      </c>
      <c r="AL488" s="24"/>
    </row>
    <row r="489" spans="1:38" x14ac:dyDescent="0.3">
      <c r="A489" s="25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 t="s">
        <v>10</v>
      </c>
      <c r="AF489" s="2" t="s">
        <v>10</v>
      </c>
      <c r="AG489" s="2"/>
      <c r="AH489" s="2"/>
      <c r="AI489" s="2"/>
      <c r="AJ489" s="2"/>
      <c r="AK489" s="2"/>
      <c r="AL489" s="26"/>
    </row>
    <row r="490" spans="1:38" x14ac:dyDescent="0.3">
      <c r="A490" s="23" t="s">
        <v>346</v>
      </c>
      <c r="B490" s="3" t="s">
        <v>148</v>
      </c>
      <c r="C490" s="3">
        <v>623</v>
      </c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4"/>
      <c r="S490" s="4">
        <v>7400</v>
      </c>
      <c r="T490" s="4">
        <v>8100</v>
      </c>
      <c r="U490" s="4">
        <v>8100</v>
      </c>
      <c r="V490" s="4">
        <v>8200</v>
      </c>
      <c r="W490" s="4">
        <v>10400</v>
      </c>
      <c r="X490" s="4">
        <v>8100</v>
      </c>
      <c r="Y490" s="4">
        <v>7800</v>
      </c>
      <c r="Z490" s="4">
        <v>7400</v>
      </c>
      <c r="AA490" s="4">
        <v>6700</v>
      </c>
      <c r="AB490" s="4">
        <v>7200</v>
      </c>
      <c r="AC490" s="4"/>
      <c r="AD490" s="4"/>
      <c r="AE490" s="4" t="s">
        <v>10</v>
      </c>
      <c r="AF490" s="4" t="s">
        <v>10</v>
      </c>
      <c r="AG490" s="4"/>
      <c r="AH490" s="4"/>
      <c r="AI490" s="4"/>
      <c r="AJ490" s="4"/>
      <c r="AK490" s="4">
        <v>29</v>
      </c>
      <c r="AL490" s="24"/>
    </row>
    <row r="491" spans="1:38" x14ac:dyDescent="0.3">
      <c r="A491" s="25" t="s">
        <v>346</v>
      </c>
      <c r="B491" s="1" t="s">
        <v>245</v>
      </c>
      <c r="C491" s="1">
        <v>622</v>
      </c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>
        <v>4600</v>
      </c>
      <c r="W491" s="2">
        <v>7000</v>
      </c>
      <c r="X491" s="2">
        <v>5100</v>
      </c>
      <c r="Y491" s="2">
        <v>4700</v>
      </c>
      <c r="Z491" s="2">
        <v>4900</v>
      </c>
      <c r="AA491" s="2">
        <v>5200</v>
      </c>
      <c r="AB491" s="2">
        <v>4800</v>
      </c>
      <c r="AC491" s="2"/>
      <c r="AD491" s="2"/>
      <c r="AE491" s="2" t="s">
        <v>10</v>
      </c>
      <c r="AF491" s="2" t="s">
        <v>10</v>
      </c>
      <c r="AG491" s="2"/>
      <c r="AH491" s="2"/>
      <c r="AI491" s="2"/>
      <c r="AJ491" s="2"/>
      <c r="AK491" s="2">
        <v>29</v>
      </c>
      <c r="AL491" s="26"/>
    </row>
    <row r="492" spans="1:38" x14ac:dyDescent="0.3">
      <c r="A492" s="23"/>
      <c r="B492" s="3"/>
      <c r="C492" s="3"/>
      <c r="D492" s="3"/>
      <c r="E492" s="3"/>
      <c r="F492" s="3"/>
      <c r="G492" s="3"/>
      <c r="H492" s="3"/>
      <c r="I492" s="3" t="s">
        <v>10</v>
      </c>
      <c r="J492" s="3" t="s">
        <v>10</v>
      </c>
      <c r="K492" s="3" t="s">
        <v>10</v>
      </c>
      <c r="L492" s="3"/>
      <c r="M492" s="3"/>
      <c r="N492" s="3"/>
      <c r="O492" s="3"/>
      <c r="P492" s="3"/>
      <c r="Q492" s="3"/>
      <c r="R492" s="4"/>
      <c r="S492" s="4" t="s">
        <v>8</v>
      </c>
      <c r="T492" s="4" t="s">
        <v>10</v>
      </c>
      <c r="U492" s="4" t="s">
        <v>8</v>
      </c>
      <c r="V492" s="4" t="s">
        <v>10</v>
      </c>
      <c r="W492" s="4"/>
      <c r="X492" s="4"/>
      <c r="Y492" s="4"/>
      <c r="Z492" s="4"/>
      <c r="AA492" s="4"/>
      <c r="AB492" s="4"/>
      <c r="AC492" s="4"/>
      <c r="AD492" s="4"/>
      <c r="AE492" s="4" t="s">
        <v>10</v>
      </c>
      <c r="AF492" s="4" t="s">
        <v>10</v>
      </c>
      <c r="AG492" s="4"/>
      <c r="AH492" s="4"/>
      <c r="AI492" s="4"/>
      <c r="AJ492" s="4"/>
      <c r="AK492" s="4"/>
      <c r="AL492" s="24"/>
    </row>
    <row r="493" spans="1:38" x14ac:dyDescent="0.3">
      <c r="A493" s="25" t="s">
        <v>347</v>
      </c>
      <c r="B493" s="1" t="s">
        <v>226</v>
      </c>
      <c r="C493" s="1">
        <v>391</v>
      </c>
      <c r="D493" s="1">
        <v>4100</v>
      </c>
      <c r="E493" s="1">
        <v>4600</v>
      </c>
      <c r="F493" s="1">
        <v>6000</v>
      </c>
      <c r="G493" s="1">
        <v>6100</v>
      </c>
      <c r="H493" s="1">
        <v>7100</v>
      </c>
      <c r="I493" s="1">
        <v>5800</v>
      </c>
      <c r="J493" s="1">
        <v>5800</v>
      </c>
      <c r="K493" s="1">
        <v>6100</v>
      </c>
      <c r="L493" s="1">
        <v>6800</v>
      </c>
      <c r="M493" s="1">
        <v>6300</v>
      </c>
      <c r="N493" s="1">
        <v>6800</v>
      </c>
      <c r="O493" s="1">
        <v>6900</v>
      </c>
      <c r="P493" s="1">
        <v>7100</v>
      </c>
      <c r="Q493" s="1">
        <v>7200</v>
      </c>
      <c r="R493" s="2">
        <v>7200</v>
      </c>
      <c r="S493" s="2">
        <v>6600</v>
      </c>
      <c r="T493" s="2">
        <v>8600</v>
      </c>
      <c r="U493" s="2">
        <v>8500</v>
      </c>
      <c r="V493" s="2">
        <v>9500</v>
      </c>
      <c r="W493" s="2">
        <v>10100</v>
      </c>
      <c r="X493" s="2">
        <v>11100</v>
      </c>
      <c r="Y493" s="2">
        <v>12200</v>
      </c>
      <c r="Z493" s="2">
        <v>9900</v>
      </c>
      <c r="AA493" s="2">
        <v>7500</v>
      </c>
      <c r="AB493" s="2">
        <v>7700</v>
      </c>
      <c r="AC493" s="2"/>
      <c r="AD493" s="2"/>
      <c r="AE493" s="2" t="s">
        <v>10</v>
      </c>
      <c r="AF493" s="2" t="s">
        <v>10</v>
      </c>
      <c r="AG493" s="2"/>
      <c r="AH493" s="2"/>
      <c r="AI493" s="2"/>
      <c r="AJ493" s="2"/>
      <c r="AK493" s="2">
        <v>11</v>
      </c>
      <c r="AL493" s="26"/>
    </row>
    <row r="494" spans="1:38" x14ac:dyDescent="0.3">
      <c r="A494" s="23" t="s">
        <v>347</v>
      </c>
      <c r="B494" s="3" t="s">
        <v>348</v>
      </c>
      <c r="C494" s="3">
        <v>392</v>
      </c>
      <c r="D494" s="3"/>
      <c r="E494" s="3">
        <v>4200</v>
      </c>
      <c r="F494" s="3">
        <v>4300</v>
      </c>
      <c r="G494" s="3"/>
      <c r="H494" s="3"/>
      <c r="I494" s="3">
        <v>3800</v>
      </c>
      <c r="J494" s="3">
        <v>3100</v>
      </c>
      <c r="K494" s="3">
        <v>3300</v>
      </c>
      <c r="L494" s="3">
        <v>3500</v>
      </c>
      <c r="M494" s="3">
        <v>3700</v>
      </c>
      <c r="N494" s="3">
        <v>3600</v>
      </c>
      <c r="O494" s="3">
        <v>3500</v>
      </c>
      <c r="P494" s="3">
        <v>3300</v>
      </c>
      <c r="Q494" s="3">
        <v>4000</v>
      </c>
      <c r="R494" s="4">
        <v>4100</v>
      </c>
      <c r="S494" s="4">
        <v>4300</v>
      </c>
      <c r="T494" s="4">
        <v>4500</v>
      </c>
      <c r="U494" s="4">
        <v>5300</v>
      </c>
      <c r="V494" s="4">
        <v>5800</v>
      </c>
      <c r="W494" s="4">
        <v>7200</v>
      </c>
      <c r="X494" s="4">
        <v>7900</v>
      </c>
      <c r="Y494" s="4">
        <v>9000</v>
      </c>
      <c r="Z494" s="4">
        <v>6900</v>
      </c>
      <c r="AA494" s="4">
        <v>5200</v>
      </c>
      <c r="AB494" s="4">
        <v>4600</v>
      </c>
      <c r="AC494" s="4"/>
      <c r="AD494" s="4"/>
      <c r="AE494" s="4" t="s">
        <v>10</v>
      </c>
      <c r="AF494" s="4" t="s">
        <v>10</v>
      </c>
      <c r="AG494" s="4"/>
      <c r="AH494" s="4"/>
      <c r="AI494" s="4"/>
      <c r="AJ494" s="4"/>
      <c r="AK494" s="4">
        <v>34</v>
      </c>
      <c r="AL494" s="24"/>
    </row>
    <row r="495" spans="1:38" x14ac:dyDescent="0.3">
      <c r="A495" s="25"/>
      <c r="B495" s="1"/>
      <c r="C495" s="1"/>
      <c r="D495" s="1"/>
      <c r="E495" s="1"/>
      <c r="F495" s="1"/>
      <c r="G495" s="1"/>
      <c r="H495" s="1"/>
      <c r="I495" s="1" t="s">
        <v>10</v>
      </c>
      <c r="J495" s="1" t="s">
        <v>10</v>
      </c>
      <c r="K495" s="1" t="s">
        <v>10</v>
      </c>
      <c r="L495" s="1"/>
      <c r="M495" s="1"/>
      <c r="N495" s="1"/>
      <c r="O495" s="1"/>
      <c r="P495" s="1"/>
      <c r="Q495" s="1"/>
      <c r="R495" s="2"/>
      <c r="S495" s="2" t="s">
        <v>8</v>
      </c>
      <c r="T495" s="2" t="s">
        <v>10</v>
      </c>
      <c r="U495" s="2" t="s">
        <v>8</v>
      </c>
      <c r="V495" s="2" t="s">
        <v>10</v>
      </c>
      <c r="W495" s="2"/>
      <c r="X495" s="2"/>
      <c r="Y495" s="2"/>
      <c r="Z495" s="2"/>
      <c r="AA495" s="2"/>
      <c r="AB495" s="2"/>
      <c r="AC495" s="2"/>
      <c r="AD495" s="2"/>
      <c r="AE495" s="2" t="s">
        <v>10</v>
      </c>
      <c r="AF495" s="2" t="s">
        <v>10</v>
      </c>
      <c r="AG495" s="2"/>
      <c r="AH495" s="2"/>
      <c r="AI495" s="2"/>
      <c r="AJ495" s="2"/>
      <c r="AK495" s="2"/>
      <c r="AL495" s="26"/>
    </row>
    <row r="496" spans="1:38" x14ac:dyDescent="0.3">
      <c r="A496" s="23" t="s">
        <v>349</v>
      </c>
      <c r="B496" s="3" t="s">
        <v>264</v>
      </c>
      <c r="C496" s="3">
        <v>398</v>
      </c>
      <c r="D496" s="3"/>
      <c r="E496" s="3"/>
      <c r="F496" s="3"/>
      <c r="G496" s="3"/>
      <c r="H496" s="3"/>
      <c r="I496" s="3">
        <v>2800</v>
      </c>
      <c r="J496" s="3">
        <v>3000</v>
      </c>
      <c r="K496" s="3">
        <v>3000</v>
      </c>
      <c r="L496" s="3">
        <v>2200</v>
      </c>
      <c r="M496" s="3">
        <v>2500</v>
      </c>
      <c r="N496" s="3">
        <v>2200</v>
      </c>
      <c r="O496" s="3">
        <v>2100</v>
      </c>
      <c r="P496" s="3">
        <v>2200</v>
      </c>
      <c r="Q496" s="3">
        <v>2400</v>
      </c>
      <c r="R496" s="4">
        <v>2400</v>
      </c>
      <c r="S496" s="4">
        <v>2400</v>
      </c>
      <c r="T496" s="4">
        <v>2300</v>
      </c>
      <c r="U496" s="4">
        <v>2500</v>
      </c>
      <c r="V496" s="4">
        <v>2600</v>
      </c>
      <c r="W496" s="4">
        <v>2600</v>
      </c>
      <c r="X496" s="4">
        <v>2900</v>
      </c>
      <c r="Y496" s="4">
        <v>3700</v>
      </c>
      <c r="Z496" s="4">
        <v>4300</v>
      </c>
      <c r="AA496" s="4">
        <v>4100</v>
      </c>
      <c r="AB496" s="4">
        <v>3000</v>
      </c>
      <c r="AC496" s="4">
        <v>3300</v>
      </c>
      <c r="AD496" s="4">
        <v>3700</v>
      </c>
      <c r="AE496" s="4" t="s">
        <v>10</v>
      </c>
      <c r="AF496" s="4">
        <v>3400</v>
      </c>
      <c r="AG496" s="4"/>
      <c r="AH496" s="4">
        <v>2600</v>
      </c>
      <c r="AI496" s="4"/>
      <c r="AJ496" s="4">
        <v>3900</v>
      </c>
      <c r="AK496" s="4">
        <v>11</v>
      </c>
      <c r="AL496" s="24"/>
    </row>
    <row r="497" spans="1:38" x14ac:dyDescent="0.3">
      <c r="A497" s="25"/>
      <c r="B497" s="1"/>
      <c r="C497" s="1"/>
      <c r="D497" s="1"/>
      <c r="E497" s="1"/>
      <c r="F497" s="1"/>
      <c r="G497" s="1"/>
      <c r="H497" s="1"/>
      <c r="I497" s="1" t="s">
        <v>10</v>
      </c>
      <c r="J497" s="1" t="s">
        <v>10</v>
      </c>
      <c r="K497" s="1" t="s">
        <v>10</v>
      </c>
      <c r="L497" s="1"/>
      <c r="M497" s="1"/>
      <c r="N497" s="1"/>
      <c r="O497" s="1"/>
      <c r="P497" s="1"/>
      <c r="Q497" s="1"/>
      <c r="R497" s="2"/>
      <c r="S497" s="2" t="s">
        <v>8</v>
      </c>
      <c r="T497" s="2" t="s">
        <v>10</v>
      </c>
      <c r="U497" s="2" t="s">
        <v>8</v>
      </c>
      <c r="V497" s="2" t="s">
        <v>10</v>
      </c>
      <c r="W497" s="2"/>
      <c r="X497" s="2"/>
      <c r="Y497" s="2"/>
      <c r="Z497" s="2"/>
      <c r="AA497" s="2"/>
      <c r="AB497" s="2"/>
      <c r="AC497" s="2"/>
      <c r="AD497" s="2"/>
      <c r="AE497" s="2" t="s">
        <v>10</v>
      </c>
      <c r="AF497" s="2" t="s">
        <v>10</v>
      </c>
      <c r="AG497" s="2"/>
      <c r="AH497" s="2"/>
      <c r="AI497" s="2"/>
      <c r="AJ497" s="2"/>
      <c r="AK497" s="2"/>
      <c r="AL497" s="26"/>
    </row>
    <row r="498" spans="1:38" x14ac:dyDescent="0.3">
      <c r="A498" s="23" t="s">
        <v>350</v>
      </c>
      <c r="B498" s="3" t="s">
        <v>351</v>
      </c>
      <c r="C498" s="57">
        <v>27</v>
      </c>
      <c r="D498" s="3"/>
      <c r="E498" s="3"/>
      <c r="F498" s="3"/>
      <c r="G498" s="3"/>
      <c r="H498" s="3"/>
      <c r="I498" s="3">
        <v>4100</v>
      </c>
      <c r="J498" s="3">
        <v>3800</v>
      </c>
      <c r="K498" s="3">
        <v>3500</v>
      </c>
      <c r="L498" s="3">
        <v>3700</v>
      </c>
      <c r="M498" s="3">
        <v>3800</v>
      </c>
      <c r="N498" s="3">
        <v>4100</v>
      </c>
      <c r="O498" s="3">
        <v>4200</v>
      </c>
      <c r="P498" s="3">
        <v>4300</v>
      </c>
      <c r="Q498" s="3">
        <v>4400</v>
      </c>
      <c r="R498" s="4">
        <v>4600</v>
      </c>
      <c r="S498" s="4">
        <v>4400</v>
      </c>
      <c r="T498" s="4">
        <v>4500</v>
      </c>
      <c r="U498" s="4">
        <v>4800</v>
      </c>
      <c r="V498" s="4">
        <v>4700</v>
      </c>
      <c r="W498" s="4">
        <v>5700</v>
      </c>
      <c r="X498" s="4">
        <v>4100</v>
      </c>
      <c r="Y498" s="4">
        <v>4600</v>
      </c>
      <c r="Z498" s="4">
        <v>4500</v>
      </c>
      <c r="AA498" s="4">
        <v>4100</v>
      </c>
      <c r="AB498" s="4">
        <v>4200</v>
      </c>
      <c r="AC498" s="4">
        <v>4000</v>
      </c>
      <c r="AD498" s="4">
        <v>4000</v>
      </c>
      <c r="AE498" s="4">
        <v>4000</v>
      </c>
      <c r="AF498" s="4">
        <v>4000</v>
      </c>
      <c r="AG498" s="4">
        <v>4200</v>
      </c>
      <c r="AH498" s="4">
        <v>4400</v>
      </c>
      <c r="AI498" s="4">
        <v>4500</v>
      </c>
      <c r="AJ498" s="4">
        <v>4600</v>
      </c>
      <c r="AK498" s="4"/>
      <c r="AL498" s="24"/>
    </row>
    <row r="499" spans="1:38" x14ac:dyDescent="0.3">
      <c r="A499" s="25" t="s">
        <v>350</v>
      </c>
      <c r="B499" s="1" t="s">
        <v>30</v>
      </c>
      <c r="C499" s="1">
        <v>400</v>
      </c>
      <c r="D499" s="1">
        <v>5300</v>
      </c>
      <c r="E499" s="1">
        <v>5600</v>
      </c>
      <c r="F499" s="1">
        <v>7300</v>
      </c>
      <c r="G499" s="1">
        <v>7600</v>
      </c>
      <c r="H499" s="1">
        <v>7700</v>
      </c>
      <c r="I499" s="1">
        <v>8400</v>
      </c>
      <c r="J499" s="1">
        <v>7500</v>
      </c>
      <c r="K499" s="1">
        <v>7900</v>
      </c>
      <c r="L499" s="1">
        <v>9800</v>
      </c>
      <c r="M499" s="1">
        <v>8300</v>
      </c>
      <c r="N499" s="1">
        <v>8700</v>
      </c>
      <c r="O499" s="1">
        <v>8700</v>
      </c>
      <c r="P499" s="1">
        <v>9400</v>
      </c>
      <c r="Q499" s="1">
        <v>9500</v>
      </c>
      <c r="R499" s="2">
        <v>9100</v>
      </c>
      <c r="S499" s="2">
        <v>8600</v>
      </c>
      <c r="T499" s="2">
        <v>9000</v>
      </c>
      <c r="U499" s="2">
        <v>9400</v>
      </c>
      <c r="V499" s="2">
        <v>9400</v>
      </c>
      <c r="W499" s="2">
        <v>9900</v>
      </c>
      <c r="X499" s="2">
        <v>9800</v>
      </c>
      <c r="Y499" s="2">
        <v>9900</v>
      </c>
      <c r="Z499" s="2">
        <v>10200</v>
      </c>
      <c r="AA499" s="2">
        <v>9300</v>
      </c>
      <c r="AB499" s="2">
        <v>8800</v>
      </c>
      <c r="AC499" s="2"/>
      <c r="AD499" s="2"/>
      <c r="AE499" s="2" t="s">
        <v>10</v>
      </c>
      <c r="AF499" s="2" t="s">
        <v>10</v>
      </c>
      <c r="AG499" s="2"/>
      <c r="AH499" s="2"/>
      <c r="AI499" s="2"/>
      <c r="AJ499" s="2"/>
      <c r="AK499" s="2">
        <v>27</v>
      </c>
      <c r="AL499" s="26"/>
    </row>
    <row r="500" spans="1:38" x14ac:dyDescent="0.3">
      <c r="A500" s="23" t="s">
        <v>350</v>
      </c>
      <c r="B500" s="3" t="s">
        <v>352</v>
      </c>
      <c r="C500" s="3">
        <v>399</v>
      </c>
      <c r="D500" s="3">
        <v>5400</v>
      </c>
      <c r="E500" s="3">
        <v>5500</v>
      </c>
      <c r="F500" s="3">
        <v>6800</v>
      </c>
      <c r="G500" s="3">
        <v>6600</v>
      </c>
      <c r="H500" s="3">
        <v>6700</v>
      </c>
      <c r="I500" s="3">
        <v>6300</v>
      </c>
      <c r="J500" s="3">
        <v>6000</v>
      </c>
      <c r="K500" s="3">
        <v>6600</v>
      </c>
      <c r="L500" s="3">
        <v>7600</v>
      </c>
      <c r="M500" s="3">
        <v>8000</v>
      </c>
      <c r="N500" s="3">
        <v>8000</v>
      </c>
      <c r="O500" s="3">
        <v>8100</v>
      </c>
      <c r="P500" s="3">
        <v>8600</v>
      </c>
      <c r="Q500" s="3">
        <v>8700</v>
      </c>
      <c r="R500" s="4">
        <v>8400</v>
      </c>
      <c r="S500" s="4">
        <v>7800</v>
      </c>
      <c r="T500" s="4">
        <v>7800</v>
      </c>
      <c r="U500" s="4">
        <v>9200</v>
      </c>
      <c r="V500" s="4">
        <v>8900</v>
      </c>
      <c r="W500" s="4">
        <v>9000</v>
      </c>
      <c r="X500" s="4">
        <v>9100</v>
      </c>
      <c r="Y500" s="4">
        <v>9000</v>
      </c>
      <c r="Z500" s="4">
        <v>8800</v>
      </c>
      <c r="AA500" s="4">
        <v>8400</v>
      </c>
      <c r="AB500" s="4">
        <v>7500</v>
      </c>
      <c r="AC500" s="4">
        <v>7400</v>
      </c>
      <c r="AD500" s="4">
        <v>7700</v>
      </c>
      <c r="AE500" s="4">
        <v>7700</v>
      </c>
      <c r="AF500" s="4">
        <v>8000</v>
      </c>
      <c r="AG500" s="4">
        <v>8100</v>
      </c>
      <c r="AH500" s="4">
        <v>8700</v>
      </c>
      <c r="AI500" s="4">
        <v>8400</v>
      </c>
      <c r="AJ500" s="4">
        <v>9300</v>
      </c>
      <c r="AK500" s="4">
        <v>27</v>
      </c>
      <c r="AL500" s="24"/>
    </row>
    <row r="501" spans="1:38" x14ac:dyDescent="0.3">
      <c r="A501" s="25" t="s">
        <v>350</v>
      </c>
      <c r="B501" s="1" t="s">
        <v>353</v>
      </c>
      <c r="C501" s="1">
        <v>401</v>
      </c>
      <c r="D501" s="1"/>
      <c r="E501" s="1"/>
      <c r="F501" s="1"/>
      <c r="G501" s="1"/>
      <c r="H501" s="1"/>
      <c r="I501" s="1">
        <v>3200</v>
      </c>
      <c r="J501" s="1">
        <v>2900</v>
      </c>
      <c r="K501" s="1">
        <v>3200</v>
      </c>
      <c r="L501" s="1">
        <v>3300</v>
      </c>
      <c r="M501" s="1">
        <v>3200</v>
      </c>
      <c r="N501" s="1">
        <v>3400</v>
      </c>
      <c r="O501" s="1">
        <v>3400</v>
      </c>
      <c r="P501" s="1">
        <v>3600</v>
      </c>
      <c r="Q501" s="1">
        <v>3500</v>
      </c>
      <c r="R501" s="2">
        <v>3300</v>
      </c>
      <c r="S501" s="2">
        <v>3300</v>
      </c>
      <c r="T501" s="2">
        <v>3400</v>
      </c>
      <c r="U501" s="2">
        <v>3600</v>
      </c>
      <c r="V501" s="2">
        <v>3200</v>
      </c>
      <c r="W501" s="2">
        <v>3600</v>
      </c>
      <c r="X501" s="2">
        <v>3700</v>
      </c>
      <c r="Y501" s="2">
        <v>3400</v>
      </c>
      <c r="Z501" s="2">
        <v>3300</v>
      </c>
      <c r="AA501" s="2">
        <v>2900</v>
      </c>
      <c r="AB501" s="2">
        <v>2700</v>
      </c>
      <c r="AC501" s="2"/>
      <c r="AD501" s="2"/>
      <c r="AE501" s="2" t="s">
        <v>10</v>
      </c>
      <c r="AF501" s="2" t="s">
        <v>10</v>
      </c>
      <c r="AG501" s="2"/>
      <c r="AH501" s="2"/>
      <c r="AI501" s="2"/>
      <c r="AJ501" s="2"/>
      <c r="AK501" s="2">
        <v>27</v>
      </c>
      <c r="AL501" s="26"/>
    </row>
    <row r="502" spans="1:38" x14ac:dyDescent="0.3">
      <c r="A502" s="23"/>
      <c r="B502" s="3"/>
      <c r="C502" s="3"/>
      <c r="D502" s="3"/>
      <c r="E502" s="3"/>
      <c r="F502" s="3"/>
      <c r="G502" s="3"/>
      <c r="H502" s="3"/>
      <c r="I502" s="3" t="s">
        <v>10</v>
      </c>
      <c r="J502" s="3" t="s">
        <v>10</v>
      </c>
      <c r="K502" s="3" t="s">
        <v>10</v>
      </c>
      <c r="L502" s="3"/>
      <c r="M502" s="3"/>
      <c r="N502" s="3"/>
      <c r="O502" s="3"/>
      <c r="P502" s="3"/>
      <c r="Q502" s="3"/>
      <c r="R502" s="4"/>
      <c r="S502" s="4" t="s">
        <v>8</v>
      </c>
      <c r="T502" s="4" t="s">
        <v>10</v>
      </c>
      <c r="U502" s="4" t="s">
        <v>8</v>
      </c>
      <c r="V502" s="4" t="s">
        <v>10</v>
      </c>
      <c r="W502" s="4"/>
      <c r="X502" s="4"/>
      <c r="Y502" s="4"/>
      <c r="Z502" s="4"/>
      <c r="AA502" s="4"/>
      <c r="AB502" s="4"/>
      <c r="AC502" s="4"/>
      <c r="AD502" s="4"/>
      <c r="AE502" s="4" t="s">
        <v>10</v>
      </c>
      <c r="AF502" s="4" t="s">
        <v>10</v>
      </c>
      <c r="AG502" s="4"/>
      <c r="AH502" s="4"/>
      <c r="AI502" s="4"/>
      <c r="AJ502" s="4"/>
      <c r="AK502" s="4"/>
      <c r="AL502" s="24"/>
    </row>
    <row r="503" spans="1:38" x14ac:dyDescent="0.3">
      <c r="A503" s="25" t="s">
        <v>354</v>
      </c>
      <c r="B503" s="1" t="s">
        <v>355</v>
      </c>
      <c r="C503" s="56">
        <v>36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>
        <v>17800</v>
      </c>
      <c r="O503" s="1">
        <v>18400</v>
      </c>
      <c r="P503" s="1">
        <v>18300</v>
      </c>
      <c r="Q503" s="1">
        <v>19100</v>
      </c>
      <c r="R503" s="2">
        <v>19800</v>
      </c>
      <c r="S503" s="2">
        <v>19200</v>
      </c>
      <c r="T503" s="2">
        <v>19300</v>
      </c>
      <c r="U503" s="2">
        <v>18900</v>
      </c>
      <c r="V503" s="2">
        <v>17900</v>
      </c>
      <c r="W503" s="2">
        <v>15300</v>
      </c>
      <c r="X503" s="2">
        <v>18200</v>
      </c>
      <c r="Y503" s="2">
        <v>17300</v>
      </c>
      <c r="Z503" s="2">
        <v>16500</v>
      </c>
      <c r="AA503" s="2">
        <v>17900</v>
      </c>
      <c r="AB503" s="2">
        <v>18200</v>
      </c>
      <c r="AC503" s="2">
        <v>18200</v>
      </c>
      <c r="AD503" s="2">
        <v>18000</v>
      </c>
      <c r="AE503" s="2">
        <v>18300</v>
      </c>
      <c r="AF503" s="2">
        <v>18900</v>
      </c>
      <c r="AG503" s="2">
        <v>19700</v>
      </c>
      <c r="AH503" s="2">
        <v>20800</v>
      </c>
      <c r="AI503" s="2">
        <v>21200</v>
      </c>
      <c r="AJ503" s="2">
        <v>21600</v>
      </c>
      <c r="AK503" s="2"/>
      <c r="AL503" s="26"/>
    </row>
    <row r="504" spans="1:38" x14ac:dyDescent="0.3">
      <c r="A504" s="23" t="s">
        <v>354</v>
      </c>
      <c r="B504" s="3" t="s">
        <v>203</v>
      </c>
      <c r="C504" s="3">
        <v>402</v>
      </c>
      <c r="D504" s="3">
        <v>11500</v>
      </c>
      <c r="E504" s="3">
        <v>12900</v>
      </c>
      <c r="F504" s="3">
        <v>14600</v>
      </c>
      <c r="G504" s="3">
        <v>19500</v>
      </c>
      <c r="H504" s="3">
        <v>20500</v>
      </c>
      <c r="I504" s="3">
        <v>19100</v>
      </c>
      <c r="J504" s="3">
        <v>17800</v>
      </c>
      <c r="K504" s="3">
        <v>19300</v>
      </c>
      <c r="L504" s="3">
        <v>19800</v>
      </c>
      <c r="M504" s="3">
        <v>18100</v>
      </c>
      <c r="N504" s="3">
        <v>19200</v>
      </c>
      <c r="O504" s="3">
        <v>20000</v>
      </c>
      <c r="P504" s="3">
        <v>20400</v>
      </c>
      <c r="Q504" s="3">
        <v>20100</v>
      </c>
      <c r="R504" s="4">
        <v>21300</v>
      </c>
      <c r="S504" s="4">
        <v>21300</v>
      </c>
      <c r="T504" s="4">
        <v>21300</v>
      </c>
      <c r="U504" s="4">
        <v>20700</v>
      </c>
      <c r="V504" s="4">
        <v>21200</v>
      </c>
      <c r="W504" s="4">
        <v>20800</v>
      </c>
      <c r="X504" s="4">
        <v>19600</v>
      </c>
      <c r="Y504" s="4"/>
      <c r="Z504" s="4"/>
      <c r="AA504" s="4">
        <v>18600</v>
      </c>
      <c r="AB504" s="4">
        <v>23100</v>
      </c>
      <c r="AC504" s="4">
        <v>18700</v>
      </c>
      <c r="AD504" s="4"/>
      <c r="AE504" s="4" t="s">
        <v>10</v>
      </c>
      <c r="AF504" s="4" t="s">
        <v>10</v>
      </c>
      <c r="AG504" s="4"/>
      <c r="AH504" s="4"/>
      <c r="AI504" s="4"/>
      <c r="AJ504" s="4"/>
      <c r="AK504" s="4">
        <v>36</v>
      </c>
      <c r="AL504" s="24"/>
    </row>
    <row r="505" spans="1:38" x14ac:dyDescent="0.3">
      <c r="A505" s="25" t="s">
        <v>354</v>
      </c>
      <c r="B505" s="1" t="s">
        <v>162</v>
      </c>
      <c r="C505" s="1">
        <v>408</v>
      </c>
      <c r="D505" s="1">
        <v>17200</v>
      </c>
      <c r="E505" s="1">
        <v>23100</v>
      </c>
      <c r="F505" s="1">
        <v>26300</v>
      </c>
      <c r="G505" s="1">
        <v>23200</v>
      </c>
      <c r="H505" s="1">
        <v>26300</v>
      </c>
      <c r="I505" s="1">
        <v>22400</v>
      </c>
      <c r="J505" s="1">
        <v>23000</v>
      </c>
      <c r="K505" s="1">
        <v>22000</v>
      </c>
      <c r="L505" s="1">
        <v>25300</v>
      </c>
      <c r="M505" s="1">
        <v>21900</v>
      </c>
      <c r="N505" s="1">
        <v>21300</v>
      </c>
      <c r="O505" s="1">
        <v>22700</v>
      </c>
      <c r="P505" s="1">
        <v>22400</v>
      </c>
      <c r="Q505" s="1">
        <v>20700</v>
      </c>
      <c r="R505" s="2">
        <v>22700</v>
      </c>
      <c r="S505" s="2">
        <v>21100</v>
      </c>
      <c r="T505" s="2">
        <v>20200</v>
      </c>
      <c r="U505" s="2">
        <v>19400</v>
      </c>
      <c r="V505" s="2">
        <v>20400</v>
      </c>
      <c r="W505" s="2">
        <v>24500</v>
      </c>
      <c r="X505" s="2">
        <v>23100</v>
      </c>
      <c r="Y505" s="2"/>
      <c r="Z505" s="2"/>
      <c r="AA505" s="2"/>
      <c r="AB505" s="2"/>
      <c r="AC505" s="2">
        <v>20000</v>
      </c>
      <c r="AD505" s="2"/>
      <c r="AE505" s="2" t="s">
        <v>10</v>
      </c>
      <c r="AF505" s="2" t="s">
        <v>10</v>
      </c>
      <c r="AG505" s="2"/>
      <c r="AH505" s="2"/>
      <c r="AI505" s="2"/>
      <c r="AJ505" s="2"/>
      <c r="AK505" s="2">
        <v>19</v>
      </c>
      <c r="AL505" s="26"/>
    </row>
    <row r="506" spans="1:38" x14ac:dyDescent="0.3">
      <c r="A506" s="23" t="s">
        <v>354</v>
      </c>
      <c r="B506" s="3" t="s">
        <v>356</v>
      </c>
      <c r="C506" s="3">
        <v>410</v>
      </c>
      <c r="D506" s="3">
        <v>18100</v>
      </c>
      <c r="E506" s="3">
        <v>16700</v>
      </c>
      <c r="F506" s="3">
        <v>19800</v>
      </c>
      <c r="G506" s="3">
        <v>29000</v>
      </c>
      <c r="H506" s="3">
        <v>28900</v>
      </c>
      <c r="I506" s="3">
        <v>27700</v>
      </c>
      <c r="J506" s="3">
        <v>30100</v>
      </c>
      <c r="K506" s="3">
        <v>29300</v>
      </c>
      <c r="L506" s="3">
        <v>29900</v>
      </c>
      <c r="M506" s="3">
        <v>27200</v>
      </c>
      <c r="N506" s="3">
        <v>27600</v>
      </c>
      <c r="O506" s="3">
        <v>28900</v>
      </c>
      <c r="P506" s="3">
        <v>29900</v>
      </c>
      <c r="Q506" s="3">
        <v>28400</v>
      </c>
      <c r="R506" s="4">
        <v>30800</v>
      </c>
      <c r="S506" s="4">
        <v>30100</v>
      </c>
      <c r="T506" s="4">
        <v>31000</v>
      </c>
      <c r="U506" s="4">
        <v>30200</v>
      </c>
      <c r="V506" s="4">
        <v>31700</v>
      </c>
      <c r="W506" s="4">
        <v>26800</v>
      </c>
      <c r="X506" s="4">
        <v>32400</v>
      </c>
      <c r="Y506" s="4"/>
      <c r="Z506" s="4"/>
      <c r="AA506" s="4">
        <v>27400</v>
      </c>
      <c r="AB506" s="4"/>
      <c r="AC506" s="4"/>
      <c r="AD506" s="4"/>
      <c r="AE506" s="4" t="s">
        <v>10</v>
      </c>
      <c r="AF506" s="4" t="s">
        <v>10</v>
      </c>
      <c r="AG506" s="4"/>
      <c r="AH506" s="4"/>
      <c r="AI506" s="4"/>
      <c r="AJ506" s="4"/>
      <c r="AK506" s="4"/>
      <c r="AL506" s="24"/>
    </row>
    <row r="507" spans="1:38" x14ac:dyDescent="0.3">
      <c r="A507" s="25" t="s">
        <v>354</v>
      </c>
      <c r="B507" s="1" t="s">
        <v>356</v>
      </c>
      <c r="C507" s="56">
        <v>19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>
        <v>31200</v>
      </c>
      <c r="AC507" s="2">
        <v>30100</v>
      </c>
      <c r="AD507" s="2">
        <v>29700</v>
      </c>
      <c r="AE507" s="2">
        <v>26300</v>
      </c>
      <c r="AF507" s="2">
        <v>32100</v>
      </c>
      <c r="AG507" s="2">
        <v>33500</v>
      </c>
      <c r="AH507" s="2">
        <v>32000</v>
      </c>
      <c r="AI507" s="2">
        <v>31800</v>
      </c>
      <c r="AJ507" s="2">
        <v>35700</v>
      </c>
      <c r="AK507" s="2"/>
      <c r="AL507" s="26"/>
    </row>
    <row r="508" spans="1:38" ht="0.6" hidden="1" customHeight="1" x14ac:dyDescent="0.3">
      <c r="A508" s="23" t="s">
        <v>354</v>
      </c>
      <c r="B508" s="3" t="s">
        <v>357</v>
      </c>
      <c r="C508" s="3"/>
      <c r="D508" s="3"/>
      <c r="E508" s="3"/>
      <c r="F508" s="3"/>
      <c r="G508" s="3"/>
      <c r="H508" s="3"/>
      <c r="I508" s="3">
        <v>27500</v>
      </c>
      <c r="J508" s="3" t="s">
        <v>10</v>
      </c>
      <c r="K508" s="3">
        <v>29900</v>
      </c>
      <c r="L508" s="3">
        <v>29200</v>
      </c>
      <c r="M508" s="3">
        <v>29200</v>
      </c>
      <c r="N508" s="3">
        <v>30300</v>
      </c>
      <c r="O508" s="3">
        <v>32000</v>
      </c>
      <c r="P508" s="3">
        <v>33000</v>
      </c>
      <c r="Q508" s="3">
        <v>32500</v>
      </c>
      <c r="R508" s="4">
        <v>34000</v>
      </c>
      <c r="S508" s="4">
        <v>33800</v>
      </c>
      <c r="T508" s="4">
        <v>34400</v>
      </c>
      <c r="U508" s="4">
        <v>34000</v>
      </c>
      <c r="V508" s="4">
        <v>34600</v>
      </c>
      <c r="W508" s="4">
        <v>37600</v>
      </c>
      <c r="X508" s="4">
        <v>42200</v>
      </c>
      <c r="Y508" s="4"/>
      <c r="Z508" s="4"/>
      <c r="AA508" s="4"/>
      <c r="AB508" s="4"/>
      <c r="AC508" s="4"/>
      <c r="AD508" s="4"/>
      <c r="AE508" s="4" t="s">
        <v>10</v>
      </c>
      <c r="AF508" s="4" t="s">
        <v>10</v>
      </c>
      <c r="AG508" s="4"/>
      <c r="AH508" s="4"/>
      <c r="AI508" s="4"/>
      <c r="AJ508" s="4" t="e">
        <v>#N/A</v>
      </c>
      <c r="AK508" s="4"/>
      <c r="AL508" s="24"/>
    </row>
    <row r="509" spans="1:38" x14ac:dyDescent="0.3">
      <c r="A509" s="25" t="s">
        <v>354</v>
      </c>
      <c r="B509" s="1" t="s">
        <v>7</v>
      </c>
      <c r="C509" s="1">
        <v>409</v>
      </c>
      <c r="D509" s="1">
        <v>18700</v>
      </c>
      <c r="E509" s="1">
        <v>17300</v>
      </c>
      <c r="F509" s="1">
        <v>15500</v>
      </c>
      <c r="G509" s="1">
        <v>20200</v>
      </c>
      <c r="H509" s="1">
        <v>23900</v>
      </c>
      <c r="I509" s="1">
        <v>23700</v>
      </c>
      <c r="J509" s="1">
        <v>26000</v>
      </c>
      <c r="K509" s="1">
        <v>23200</v>
      </c>
      <c r="L509" s="1">
        <v>25300</v>
      </c>
      <c r="M509" s="1">
        <v>23200</v>
      </c>
      <c r="N509" s="1">
        <v>25000</v>
      </c>
      <c r="O509" s="1">
        <v>23400</v>
      </c>
      <c r="P509" s="1">
        <v>20600</v>
      </c>
      <c r="Q509" s="1">
        <v>25700</v>
      </c>
      <c r="R509" s="2">
        <v>26300</v>
      </c>
      <c r="S509" s="2">
        <v>24200</v>
      </c>
      <c r="T509" s="2">
        <v>21100</v>
      </c>
      <c r="U509" s="2">
        <v>23300</v>
      </c>
      <c r="V509" s="2">
        <v>26500</v>
      </c>
      <c r="W509" s="2">
        <v>26700</v>
      </c>
      <c r="X509" s="2">
        <v>26200</v>
      </c>
      <c r="Y509" s="2"/>
      <c r="Z509" s="2"/>
      <c r="AA509" s="2">
        <v>21600</v>
      </c>
      <c r="AB509" s="2"/>
      <c r="AC509" s="2"/>
      <c r="AD509" s="2"/>
      <c r="AE509" s="2" t="s">
        <v>10</v>
      </c>
      <c r="AF509" s="2" t="s">
        <v>10</v>
      </c>
      <c r="AG509" s="2"/>
      <c r="AH509" s="2"/>
      <c r="AI509" s="2"/>
      <c r="AJ509" s="2"/>
      <c r="AK509" s="2"/>
      <c r="AL509" s="26"/>
    </row>
    <row r="510" spans="1:38" x14ac:dyDescent="0.3">
      <c r="A510" s="23" t="s">
        <v>354</v>
      </c>
      <c r="B510" s="3" t="s">
        <v>416</v>
      </c>
      <c r="C510" s="57">
        <v>47</v>
      </c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>
        <v>27000</v>
      </c>
      <c r="AC510" s="4">
        <v>18700</v>
      </c>
      <c r="AD510" s="4">
        <v>18700</v>
      </c>
      <c r="AE510" s="4">
        <v>22000</v>
      </c>
      <c r="AF510" s="4">
        <v>22200</v>
      </c>
      <c r="AG510" s="4">
        <v>23300</v>
      </c>
      <c r="AH510" s="4">
        <v>24300</v>
      </c>
      <c r="AI510" s="4">
        <v>22800</v>
      </c>
      <c r="AJ510" s="4">
        <v>24700</v>
      </c>
      <c r="AK510" s="4"/>
      <c r="AL510" s="24"/>
    </row>
    <row r="511" spans="1:38" x14ac:dyDescent="0.3">
      <c r="A511" s="25" t="s">
        <v>354</v>
      </c>
      <c r="B511" s="1" t="s">
        <v>345</v>
      </c>
      <c r="C511" s="1">
        <v>407</v>
      </c>
      <c r="D511" s="1">
        <v>19300</v>
      </c>
      <c r="E511" s="1">
        <v>19700</v>
      </c>
      <c r="F511" s="1">
        <v>20800</v>
      </c>
      <c r="G511" s="1">
        <v>24700</v>
      </c>
      <c r="H511" s="1">
        <v>24800</v>
      </c>
      <c r="I511" s="1">
        <v>30700</v>
      </c>
      <c r="J511" s="1">
        <v>30600</v>
      </c>
      <c r="K511" s="1">
        <v>31100</v>
      </c>
      <c r="L511" s="1">
        <v>30900</v>
      </c>
      <c r="M511" s="1">
        <v>28700</v>
      </c>
      <c r="N511" s="1">
        <v>27300</v>
      </c>
      <c r="O511" s="1">
        <v>28500</v>
      </c>
      <c r="P511" s="1">
        <v>27500</v>
      </c>
      <c r="Q511" s="1">
        <v>26400</v>
      </c>
      <c r="R511" s="2">
        <v>28200</v>
      </c>
      <c r="S511" s="2">
        <v>29600</v>
      </c>
      <c r="T511" s="2">
        <v>26900</v>
      </c>
      <c r="U511" s="2">
        <v>27500</v>
      </c>
      <c r="V511" s="2">
        <v>27400</v>
      </c>
      <c r="W511" s="2">
        <v>31200</v>
      </c>
      <c r="X511" s="2">
        <v>30400</v>
      </c>
      <c r="Y511" s="2">
        <v>27700</v>
      </c>
      <c r="Z511" s="2">
        <v>26100</v>
      </c>
      <c r="AA511" s="2">
        <v>30400</v>
      </c>
      <c r="AB511" s="2"/>
      <c r="AC511" s="2"/>
      <c r="AD511" s="2"/>
      <c r="AE511" s="2" t="s">
        <v>10</v>
      </c>
      <c r="AF511" s="2" t="s">
        <v>10</v>
      </c>
      <c r="AG511" s="2"/>
      <c r="AH511" s="2"/>
      <c r="AI511" s="2"/>
      <c r="AJ511" s="2"/>
      <c r="AK511" s="2">
        <v>9</v>
      </c>
      <c r="AL511" s="26"/>
    </row>
    <row r="512" spans="1:38" x14ac:dyDescent="0.3">
      <c r="A512" s="23" t="s">
        <v>354</v>
      </c>
      <c r="B512" s="3" t="s">
        <v>454</v>
      </c>
      <c r="C512" s="57">
        <v>66</v>
      </c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>
        <v>22000</v>
      </c>
      <c r="AF512" s="4">
        <v>24500</v>
      </c>
      <c r="AG512" s="4">
        <v>28000</v>
      </c>
      <c r="AH512" s="4">
        <v>30500</v>
      </c>
      <c r="AI512" s="4"/>
      <c r="AJ512" s="4">
        <v>32500</v>
      </c>
      <c r="AK512" s="4"/>
      <c r="AL512" s="24"/>
    </row>
    <row r="513" spans="1:38" x14ac:dyDescent="0.3">
      <c r="A513" s="25" t="s">
        <v>354</v>
      </c>
      <c r="B513" s="1" t="s">
        <v>358</v>
      </c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>
        <v>29800</v>
      </c>
      <c r="O513" s="1">
        <v>30400</v>
      </c>
      <c r="P513" s="1">
        <v>32400</v>
      </c>
      <c r="Q513" s="1">
        <v>32200</v>
      </c>
      <c r="R513" s="2">
        <v>32600</v>
      </c>
      <c r="S513" s="2">
        <v>33200</v>
      </c>
      <c r="T513" s="2">
        <v>33200</v>
      </c>
      <c r="U513" s="2">
        <v>34600</v>
      </c>
      <c r="V513" s="2">
        <v>34600</v>
      </c>
      <c r="W513" s="2">
        <v>36300</v>
      </c>
      <c r="X513" s="2">
        <v>36300</v>
      </c>
      <c r="Y513" s="2">
        <v>34300</v>
      </c>
      <c r="Z513" s="2">
        <v>31600</v>
      </c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6"/>
    </row>
    <row r="514" spans="1:38" x14ac:dyDescent="0.3">
      <c r="A514" s="23" t="s">
        <v>354</v>
      </c>
      <c r="B514" s="3" t="s">
        <v>445</v>
      </c>
      <c r="C514" s="57">
        <v>35</v>
      </c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>
        <v>24700</v>
      </c>
      <c r="AE514" s="4">
        <v>26400</v>
      </c>
      <c r="AF514" s="4">
        <v>28100</v>
      </c>
      <c r="AG514" s="4">
        <v>29800</v>
      </c>
      <c r="AH514" s="4">
        <v>29000</v>
      </c>
      <c r="AI514" s="4">
        <v>31500</v>
      </c>
      <c r="AJ514" s="4">
        <v>32700</v>
      </c>
      <c r="AK514" s="4"/>
      <c r="AL514" s="24"/>
    </row>
    <row r="515" spans="1:38" x14ac:dyDescent="0.3">
      <c r="A515" s="25" t="s">
        <v>354</v>
      </c>
      <c r="B515" s="1" t="s">
        <v>359</v>
      </c>
      <c r="C515" s="1">
        <v>405</v>
      </c>
      <c r="D515" s="1">
        <v>23500</v>
      </c>
      <c r="E515" s="1">
        <v>24200</v>
      </c>
      <c r="F515" s="1">
        <v>28000</v>
      </c>
      <c r="G515" s="1">
        <v>29400</v>
      </c>
      <c r="H515" s="1">
        <v>30000</v>
      </c>
      <c r="I515" s="1">
        <v>36000</v>
      </c>
      <c r="J515" s="1">
        <v>37400</v>
      </c>
      <c r="K515" s="1">
        <v>37300</v>
      </c>
      <c r="L515" s="1">
        <v>36200</v>
      </c>
      <c r="M515" s="1">
        <v>29400</v>
      </c>
      <c r="N515" s="1">
        <v>28800</v>
      </c>
      <c r="O515" s="1">
        <v>28700</v>
      </c>
      <c r="P515" s="1">
        <v>31100</v>
      </c>
      <c r="Q515" s="1">
        <v>30100</v>
      </c>
      <c r="R515" s="2">
        <v>31700</v>
      </c>
      <c r="S515" s="2">
        <v>33200</v>
      </c>
      <c r="T515" s="2">
        <v>28100</v>
      </c>
      <c r="U515" s="2">
        <v>32500</v>
      </c>
      <c r="V515" s="2">
        <v>36100</v>
      </c>
      <c r="W515" s="2">
        <v>39900</v>
      </c>
      <c r="X515" s="2">
        <v>37700</v>
      </c>
      <c r="Y515" s="2">
        <v>35800</v>
      </c>
      <c r="Z515" s="2">
        <v>34400</v>
      </c>
      <c r="AA515" s="2">
        <v>36300</v>
      </c>
      <c r="AB515" s="2"/>
      <c r="AC515" s="2"/>
      <c r="AD515" s="2"/>
      <c r="AE515" s="2" t="s">
        <v>10</v>
      </c>
      <c r="AF515" s="2" t="s">
        <v>10</v>
      </c>
      <c r="AG515" s="2"/>
      <c r="AH515" s="2"/>
      <c r="AI515" s="2"/>
      <c r="AJ515" s="2"/>
      <c r="AK515" s="2">
        <v>9</v>
      </c>
      <c r="AL515" s="26"/>
    </row>
    <row r="516" spans="1:38" x14ac:dyDescent="0.3">
      <c r="A516" s="23" t="s">
        <v>354</v>
      </c>
      <c r="B516" s="3" t="s">
        <v>360</v>
      </c>
      <c r="C516" s="3">
        <v>403</v>
      </c>
      <c r="D516" s="3">
        <v>21000</v>
      </c>
      <c r="E516" s="3">
        <v>18400</v>
      </c>
      <c r="F516" s="3">
        <v>18500</v>
      </c>
      <c r="G516" s="3">
        <v>18900</v>
      </c>
      <c r="H516" s="3">
        <v>21900</v>
      </c>
      <c r="I516" s="3">
        <v>30800</v>
      </c>
      <c r="J516" s="3">
        <v>28900</v>
      </c>
      <c r="K516" s="3">
        <v>28300</v>
      </c>
      <c r="L516" s="3">
        <v>28400</v>
      </c>
      <c r="M516" s="3">
        <v>23200</v>
      </c>
      <c r="N516" s="3">
        <v>21100</v>
      </c>
      <c r="O516" s="3">
        <v>19200</v>
      </c>
      <c r="P516" s="3">
        <v>18300</v>
      </c>
      <c r="Q516" s="3">
        <v>19100</v>
      </c>
      <c r="R516" s="4">
        <v>20700</v>
      </c>
      <c r="S516" s="4">
        <v>22100</v>
      </c>
      <c r="T516" s="4">
        <v>21800</v>
      </c>
      <c r="U516" s="4">
        <v>24800</v>
      </c>
      <c r="V516" s="4">
        <v>22100</v>
      </c>
      <c r="W516" s="4">
        <v>25400</v>
      </c>
      <c r="X516" s="4">
        <v>22000</v>
      </c>
      <c r="Y516" s="4">
        <v>22400</v>
      </c>
      <c r="Z516" s="4">
        <v>22200</v>
      </c>
      <c r="AA516" s="4">
        <v>21000</v>
      </c>
      <c r="AB516" s="4">
        <v>16600</v>
      </c>
      <c r="AC516" s="4">
        <v>16300</v>
      </c>
      <c r="AD516" s="4"/>
      <c r="AE516" s="4" t="s">
        <v>10</v>
      </c>
      <c r="AF516" s="4" t="s">
        <v>10</v>
      </c>
      <c r="AG516" s="4"/>
      <c r="AH516" s="4"/>
      <c r="AI516" s="4"/>
      <c r="AJ516" s="4"/>
      <c r="AK516" s="4">
        <v>9</v>
      </c>
      <c r="AL516" s="24"/>
    </row>
    <row r="517" spans="1:38" x14ac:dyDescent="0.3">
      <c r="A517" s="25" t="s">
        <v>354</v>
      </c>
      <c r="B517" s="1" t="s">
        <v>432</v>
      </c>
      <c r="C517" s="56">
        <v>74</v>
      </c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>
        <v>18100</v>
      </c>
      <c r="AG517" s="2">
        <v>19100</v>
      </c>
      <c r="AH517" s="2">
        <v>19700</v>
      </c>
      <c r="AI517" s="2">
        <v>19000</v>
      </c>
      <c r="AJ517" s="2">
        <v>19300</v>
      </c>
      <c r="AK517" s="2"/>
      <c r="AL517" s="26"/>
    </row>
    <row r="518" spans="1:38" x14ac:dyDescent="0.3">
      <c r="A518" s="23" t="s">
        <v>354</v>
      </c>
      <c r="B518" s="3" t="s">
        <v>237</v>
      </c>
      <c r="C518" s="3">
        <v>411</v>
      </c>
      <c r="D518" s="3">
        <v>19300</v>
      </c>
      <c r="E518" s="3">
        <v>18900</v>
      </c>
      <c r="F518" s="3">
        <v>18400</v>
      </c>
      <c r="G518" s="3">
        <v>18700</v>
      </c>
      <c r="H518" s="3">
        <v>21700</v>
      </c>
      <c r="I518" s="3">
        <v>24800</v>
      </c>
      <c r="J518" s="3">
        <v>23800</v>
      </c>
      <c r="K518" s="3">
        <v>24700</v>
      </c>
      <c r="L518" s="3">
        <v>27100</v>
      </c>
      <c r="M518" s="3">
        <v>26500</v>
      </c>
      <c r="N518" s="3">
        <v>19400</v>
      </c>
      <c r="O518" s="3">
        <v>19700</v>
      </c>
      <c r="P518" s="3">
        <v>15100</v>
      </c>
      <c r="Q518" s="3">
        <v>17100</v>
      </c>
      <c r="R518" s="4">
        <v>20300</v>
      </c>
      <c r="S518" s="4">
        <v>21200</v>
      </c>
      <c r="T518" s="4">
        <v>20900</v>
      </c>
      <c r="U518" s="4">
        <v>21000</v>
      </c>
      <c r="V518" s="4">
        <v>22100</v>
      </c>
      <c r="W518" s="4">
        <v>25400</v>
      </c>
      <c r="X518" s="4">
        <v>23600</v>
      </c>
      <c r="Y518" s="4">
        <v>23800</v>
      </c>
      <c r="Z518" s="4">
        <v>23100</v>
      </c>
      <c r="AA518" s="4">
        <v>20600</v>
      </c>
      <c r="AB518" s="4">
        <v>16700</v>
      </c>
      <c r="AC518" s="4">
        <v>16800</v>
      </c>
      <c r="AD518" s="4"/>
      <c r="AE518" s="4" t="s">
        <v>10</v>
      </c>
      <c r="AF518" s="4" t="s">
        <v>10</v>
      </c>
      <c r="AG518" s="4">
        <v>20000</v>
      </c>
      <c r="AH518" s="4"/>
      <c r="AI518" s="4"/>
      <c r="AJ518" s="4"/>
      <c r="AK518" s="4">
        <v>14</v>
      </c>
      <c r="AL518" s="24"/>
    </row>
    <row r="519" spans="1:38" x14ac:dyDescent="0.3">
      <c r="A519" s="27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30"/>
    </row>
    <row r="520" spans="1:38" x14ac:dyDescent="0.3">
      <c r="A520" s="23" t="s">
        <v>464</v>
      </c>
      <c r="B520" s="3" t="s">
        <v>403</v>
      </c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>
        <v>2500</v>
      </c>
      <c r="AJ520" s="4"/>
      <c r="AK520" s="4"/>
      <c r="AL520" s="24"/>
    </row>
    <row r="521" spans="1:38" x14ac:dyDescent="0.3">
      <c r="A521" s="25" t="s">
        <v>361</v>
      </c>
      <c r="B521" s="1" t="s">
        <v>199</v>
      </c>
      <c r="C521" s="1">
        <v>480</v>
      </c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>
        <v>200</v>
      </c>
      <c r="Q521" s="1">
        <v>200</v>
      </c>
      <c r="R521" s="2">
        <v>300</v>
      </c>
      <c r="S521" s="2">
        <v>200</v>
      </c>
      <c r="T521" s="2">
        <v>200</v>
      </c>
      <c r="U521" s="2">
        <v>300</v>
      </c>
      <c r="V521" s="2">
        <v>300</v>
      </c>
      <c r="W521" s="2"/>
      <c r="X521" s="2">
        <v>600</v>
      </c>
      <c r="Y521" s="2">
        <v>800</v>
      </c>
      <c r="Z521" s="2">
        <v>900</v>
      </c>
      <c r="AA521" s="2">
        <v>800</v>
      </c>
      <c r="AB521" s="2">
        <v>700</v>
      </c>
      <c r="AC521" s="2">
        <v>900</v>
      </c>
      <c r="AD521" s="2"/>
      <c r="AE521" s="2" t="s">
        <v>10</v>
      </c>
      <c r="AF521" s="2" t="s">
        <v>10</v>
      </c>
      <c r="AG521" s="2"/>
      <c r="AH521" s="2"/>
      <c r="AI521" s="2"/>
      <c r="AJ521" s="2"/>
      <c r="AK521" s="2">
        <v>6</v>
      </c>
      <c r="AL521" s="26"/>
    </row>
    <row r="522" spans="1:38" x14ac:dyDescent="0.3">
      <c r="A522" s="23"/>
      <c r="B522" s="3"/>
      <c r="C522" s="3"/>
      <c r="D522" s="3"/>
      <c r="E522" s="3"/>
      <c r="F522" s="3"/>
      <c r="G522" s="3"/>
      <c r="H522" s="3"/>
      <c r="I522" s="3" t="s">
        <v>10</v>
      </c>
      <c r="J522" s="3" t="s">
        <v>10</v>
      </c>
      <c r="K522" s="3" t="s">
        <v>10</v>
      </c>
      <c r="L522" s="3"/>
      <c r="M522" s="3"/>
      <c r="N522" s="3"/>
      <c r="O522" s="3"/>
      <c r="P522" s="3"/>
      <c r="Q522" s="3"/>
      <c r="R522" s="4"/>
      <c r="S522" s="4" t="s">
        <v>8</v>
      </c>
      <c r="T522" s="4" t="s">
        <v>10</v>
      </c>
      <c r="U522" s="4" t="s">
        <v>8</v>
      </c>
      <c r="V522" s="4" t="s">
        <v>10</v>
      </c>
      <c r="W522" s="4"/>
      <c r="X522" s="4"/>
      <c r="Y522" s="4"/>
      <c r="Z522" s="4"/>
      <c r="AA522" s="4"/>
      <c r="AB522" s="4"/>
      <c r="AC522" s="4"/>
      <c r="AD522" s="4"/>
      <c r="AE522" s="4" t="s">
        <v>10</v>
      </c>
      <c r="AF522" s="4" t="s">
        <v>10</v>
      </c>
      <c r="AG522" s="4"/>
      <c r="AH522" s="4"/>
      <c r="AI522" s="4"/>
      <c r="AJ522" s="4"/>
      <c r="AK522" s="4"/>
      <c r="AL522" s="24"/>
    </row>
    <row r="523" spans="1:38" x14ac:dyDescent="0.3">
      <c r="A523" s="25" t="s">
        <v>362</v>
      </c>
      <c r="B523" s="1" t="s">
        <v>12</v>
      </c>
      <c r="C523" s="1">
        <v>413</v>
      </c>
      <c r="D523" s="1"/>
      <c r="E523" s="1"/>
      <c r="F523" s="1"/>
      <c r="G523" s="1"/>
      <c r="H523" s="1"/>
      <c r="I523" s="1">
        <v>400</v>
      </c>
      <c r="J523" s="1">
        <v>400</v>
      </c>
      <c r="K523" s="1">
        <v>450</v>
      </c>
      <c r="L523" s="1">
        <v>500</v>
      </c>
      <c r="M523" s="1">
        <v>500</v>
      </c>
      <c r="N523" s="1">
        <v>500</v>
      </c>
      <c r="O523" s="1">
        <v>700</v>
      </c>
      <c r="P523" s="1">
        <v>1000</v>
      </c>
      <c r="Q523" s="1">
        <v>1300</v>
      </c>
      <c r="R523" s="2">
        <v>1100</v>
      </c>
      <c r="S523" s="2">
        <v>1200</v>
      </c>
      <c r="T523" s="2">
        <v>1300</v>
      </c>
      <c r="U523" s="2">
        <v>1000</v>
      </c>
      <c r="V523" s="2">
        <v>1800</v>
      </c>
      <c r="W523" s="2">
        <v>2800</v>
      </c>
      <c r="X523" s="2">
        <v>3800</v>
      </c>
      <c r="Y523" s="2">
        <v>4200</v>
      </c>
      <c r="Z523" s="2">
        <v>3600</v>
      </c>
      <c r="AA523" s="2">
        <v>3600</v>
      </c>
      <c r="AB523" s="2">
        <v>2800</v>
      </c>
      <c r="AC523" s="2">
        <v>3000</v>
      </c>
      <c r="AD523" s="2"/>
      <c r="AE523" s="2" t="s">
        <v>10</v>
      </c>
      <c r="AF523" s="2">
        <v>3900</v>
      </c>
      <c r="AG523" s="2">
        <v>4000</v>
      </c>
      <c r="AH523" s="2"/>
      <c r="AI523" s="2">
        <v>3900</v>
      </c>
      <c r="AJ523" s="2"/>
      <c r="AK523" s="2">
        <v>22</v>
      </c>
      <c r="AL523" s="26"/>
    </row>
    <row r="524" spans="1:38" x14ac:dyDescent="0.3">
      <c r="A524" s="23" t="s">
        <v>362</v>
      </c>
      <c r="B524" s="3" t="s">
        <v>363</v>
      </c>
      <c r="C524" s="3">
        <v>406</v>
      </c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4"/>
      <c r="S524" s="4"/>
      <c r="T524" s="4"/>
      <c r="U524" s="4"/>
      <c r="V524" s="4"/>
      <c r="W524" s="4"/>
      <c r="X524" s="4"/>
      <c r="Y524" s="4">
        <v>8100</v>
      </c>
      <c r="Z524" s="4">
        <v>6300</v>
      </c>
      <c r="AA524" s="4">
        <v>5300</v>
      </c>
      <c r="AB524" s="4">
        <v>5700</v>
      </c>
      <c r="AC524" s="4">
        <v>6500</v>
      </c>
      <c r="AD524" s="4"/>
      <c r="AE524" s="4" t="s">
        <v>10</v>
      </c>
      <c r="AF524" s="4">
        <v>6100</v>
      </c>
      <c r="AG524" s="4">
        <v>7100</v>
      </c>
      <c r="AH524" s="4"/>
      <c r="AI524" s="4">
        <v>7500</v>
      </c>
      <c r="AJ524" s="4"/>
      <c r="AK524" s="4">
        <v>22</v>
      </c>
      <c r="AL524" s="24"/>
    </row>
    <row r="525" spans="1:38" x14ac:dyDescent="0.3">
      <c r="A525" s="25" t="s">
        <v>362</v>
      </c>
      <c r="B525" s="1" t="s">
        <v>167</v>
      </c>
      <c r="C525" s="1">
        <v>412</v>
      </c>
      <c r="D525" s="1"/>
      <c r="E525" s="1"/>
      <c r="F525" s="1"/>
      <c r="G525" s="1"/>
      <c r="H525" s="1"/>
      <c r="I525" s="1">
        <v>1400</v>
      </c>
      <c r="J525" s="1">
        <v>1600</v>
      </c>
      <c r="K525" s="1">
        <v>1500</v>
      </c>
      <c r="L525" s="1">
        <v>1400</v>
      </c>
      <c r="M525" s="1">
        <v>1300</v>
      </c>
      <c r="N525" s="1">
        <v>1300</v>
      </c>
      <c r="O525" s="1">
        <v>1600</v>
      </c>
      <c r="P525" s="1">
        <v>2300</v>
      </c>
      <c r="Q525" s="1">
        <v>3000</v>
      </c>
      <c r="R525" s="2">
        <v>2800</v>
      </c>
      <c r="S525" s="2">
        <v>3100</v>
      </c>
      <c r="T525" s="2">
        <v>3400</v>
      </c>
      <c r="U525" s="2">
        <v>5000</v>
      </c>
      <c r="V525" s="2">
        <v>4600</v>
      </c>
      <c r="W525" s="2">
        <v>5600</v>
      </c>
      <c r="X525" s="2">
        <v>9300</v>
      </c>
      <c r="Y525" s="2">
        <v>11500</v>
      </c>
      <c r="Z525" s="2">
        <v>10200</v>
      </c>
      <c r="AA525" s="2">
        <v>9100</v>
      </c>
      <c r="AB525" s="2">
        <v>8600</v>
      </c>
      <c r="AC525" s="2">
        <v>9600</v>
      </c>
      <c r="AD525" s="2"/>
      <c r="AE525" s="2" t="s">
        <v>10</v>
      </c>
      <c r="AF525" s="2">
        <v>10300</v>
      </c>
      <c r="AG525" s="2">
        <v>8300</v>
      </c>
      <c r="AH525" s="2"/>
      <c r="AI525" s="2">
        <v>10100</v>
      </c>
      <c r="AJ525" s="2"/>
      <c r="AK525" s="2">
        <v>22</v>
      </c>
      <c r="AL525" s="26"/>
    </row>
    <row r="526" spans="1:38" x14ac:dyDescent="0.3">
      <c r="A526" s="23" t="s">
        <v>362</v>
      </c>
      <c r="B526" s="3" t="s">
        <v>364</v>
      </c>
      <c r="C526" s="3">
        <v>479</v>
      </c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>
        <v>700</v>
      </c>
      <c r="Q526" s="3">
        <v>2400</v>
      </c>
      <c r="R526" s="4">
        <v>2500</v>
      </c>
      <c r="S526" s="4">
        <v>2300</v>
      </c>
      <c r="T526" s="4" t="s">
        <v>23</v>
      </c>
      <c r="U526" s="4">
        <v>2900</v>
      </c>
      <c r="V526" s="4">
        <v>3400</v>
      </c>
      <c r="W526" s="4">
        <v>4000</v>
      </c>
      <c r="X526" s="4">
        <v>7000</v>
      </c>
      <c r="Y526" s="4">
        <v>6400</v>
      </c>
      <c r="Z526" s="4">
        <v>6200</v>
      </c>
      <c r="AA526" s="4">
        <v>6200</v>
      </c>
      <c r="AB526" s="4">
        <v>5200</v>
      </c>
      <c r="AC526" s="4"/>
      <c r="AD526" s="4"/>
      <c r="AE526" s="4" t="s">
        <v>10</v>
      </c>
      <c r="AF526" s="4" t="s">
        <v>10</v>
      </c>
      <c r="AG526" s="4"/>
      <c r="AH526" s="4"/>
      <c r="AI526" s="4"/>
      <c r="AJ526" s="4"/>
      <c r="AK526" s="4">
        <v>22</v>
      </c>
      <c r="AL526" s="24"/>
    </row>
    <row r="527" spans="1:38" x14ac:dyDescent="0.3">
      <c r="A527" s="2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24"/>
    </row>
    <row r="528" spans="1:38" x14ac:dyDescent="0.3">
      <c r="A528" s="75" t="s">
        <v>465</v>
      </c>
      <c r="B528" s="76" t="s">
        <v>240</v>
      </c>
      <c r="C528" s="76">
        <v>59</v>
      </c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7"/>
      <c r="S528" s="77"/>
      <c r="T528" s="77"/>
      <c r="U528" s="77"/>
      <c r="V528" s="77"/>
      <c r="W528" s="77"/>
      <c r="X528" s="77">
        <v>21800</v>
      </c>
      <c r="Y528" s="77">
        <v>23900</v>
      </c>
      <c r="Z528" s="77">
        <v>25000</v>
      </c>
      <c r="AA528" s="77">
        <v>23800</v>
      </c>
      <c r="AB528" s="77">
        <v>23400</v>
      </c>
      <c r="AC528" s="77">
        <v>23800</v>
      </c>
      <c r="AD528" s="77">
        <v>24000</v>
      </c>
      <c r="AE528" s="77">
        <v>23300</v>
      </c>
      <c r="AF528" s="77">
        <v>23500</v>
      </c>
      <c r="AG528" s="77">
        <v>26400</v>
      </c>
      <c r="AH528" s="77"/>
      <c r="AI528" s="77"/>
      <c r="AJ528" s="77"/>
      <c r="AK528" s="2"/>
      <c r="AL528" s="26"/>
    </row>
    <row r="529" spans="1:42" x14ac:dyDescent="0.3">
      <c r="A529" s="25"/>
      <c r="B529" s="1"/>
      <c r="C529" s="1"/>
      <c r="D529" s="1"/>
      <c r="E529" s="1"/>
      <c r="F529" s="1"/>
      <c r="G529" s="1"/>
      <c r="H529" s="1"/>
      <c r="I529" s="1" t="s">
        <v>10</v>
      </c>
      <c r="J529" s="1" t="s">
        <v>10</v>
      </c>
      <c r="K529" s="1" t="s">
        <v>10</v>
      </c>
      <c r="L529" s="1"/>
      <c r="M529" s="1"/>
      <c r="N529" s="1"/>
      <c r="O529" s="1"/>
      <c r="P529" s="1"/>
      <c r="Q529" s="1"/>
      <c r="R529" s="2"/>
      <c r="S529" s="2" t="s">
        <v>8</v>
      </c>
      <c r="T529" s="2" t="s">
        <v>10</v>
      </c>
      <c r="U529" s="2" t="s">
        <v>8</v>
      </c>
      <c r="V529" s="2" t="s">
        <v>10</v>
      </c>
      <c r="W529" s="2"/>
      <c r="X529" s="2"/>
      <c r="Y529" s="2"/>
      <c r="Z529" s="2"/>
      <c r="AA529" s="2"/>
      <c r="AB529" s="2"/>
      <c r="AC529" s="2"/>
      <c r="AD529" s="2"/>
      <c r="AE529" s="2" t="s">
        <v>10</v>
      </c>
      <c r="AF529" s="2" t="s">
        <v>10</v>
      </c>
      <c r="AG529" s="2"/>
      <c r="AH529" s="2"/>
      <c r="AI529" s="2"/>
      <c r="AJ529" s="2"/>
      <c r="AK529" s="2"/>
      <c r="AL529" s="26"/>
    </row>
    <row r="530" spans="1:42" s="11" customFormat="1" x14ac:dyDescent="0.3">
      <c r="A530" s="23" t="s">
        <v>365</v>
      </c>
      <c r="B530" s="3" t="s">
        <v>323</v>
      </c>
      <c r="C530" s="3">
        <v>525</v>
      </c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4"/>
      <c r="S530" s="4"/>
      <c r="T530" s="4"/>
      <c r="U530" s="4">
        <v>8400</v>
      </c>
      <c r="V530" s="4">
        <v>10700</v>
      </c>
      <c r="W530" s="4">
        <v>12500</v>
      </c>
      <c r="X530" s="4">
        <v>11600</v>
      </c>
      <c r="Y530" s="4">
        <v>13400</v>
      </c>
      <c r="Z530" s="4">
        <v>14000</v>
      </c>
      <c r="AA530" s="4">
        <v>17700</v>
      </c>
      <c r="AB530" s="4">
        <v>15700</v>
      </c>
      <c r="AC530" s="4">
        <v>16700</v>
      </c>
      <c r="AD530" s="4">
        <v>16100</v>
      </c>
      <c r="AE530" s="4">
        <v>18700</v>
      </c>
      <c r="AF530" s="4">
        <v>18800</v>
      </c>
      <c r="AG530" s="4"/>
      <c r="AH530" s="4">
        <v>20900</v>
      </c>
      <c r="AI530" s="4">
        <v>21800</v>
      </c>
      <c r="AJ530" s="4">
        <v>25100</v>
      </c>
      <c r="AK530" s="4">
        <v>25</v>
      </c>
      <c r="AL530" s="24"/>
      <c r="AM530"/>
      <c r="AN530"/>
      <c r="AO530"/>
      <c r="AP530" s="8"/>
    </row>
    <row r="531" spans="1:42" x14ac:dyDescent="0.3">
      <c r="A531" s="25" t="s">
        <v>365</v>
      </c>
      <c r="B531" s="1" t="s">
        <v>22</v>
      </c>
      <c r="C531" s="1">
        <v>415</v>
      </c>
      <c r="D531" s="1"/>
      <c r="E531" s="1"/>
      <c r="F531" s="1"/>
      <c r="G531" s="1"/>
      <c r="H531" s="1"/>
      <c r="I531" s="1">
        <v>1700</v>
      </c>
      <c r="J531" s="1">
        <v>1700</v>
      </c>
      <c r="K531" s="1">
        <v>2000</v>
      </c>
      <c r="L531" s="1">
        <v>2400</v>
      </c>
      <c r="M531" s="1">
        <v>2400</v>
      </c>
      <c r="N531" s="1">
        <v>3100</v>
      </c>
      <c r="O531" s="1">
        <v>3000</v>
      </c>
      <c r="P531" s="1">
        <v>4000</v>
      </c>
      <c r="Q531" s="1">
        <v>4500</v>
      </c>
      <c r="R531" s="2">
        <v>5600</v>
      </c>
      <c r="S531" s="2">
        <v>5900</v>
      </c>
      <c r="T531" s="2">
        <v>7200</v>
      </c>
      <c r="U531" s="2">
        <v>8500</v>
      </c>
      <c r="V531" s="2">
        <v>11100</v>
      </c>
      <c r="W531" s="2">
        <v>12700</v>
      </c>
      <c r="X531" s="2">
        <v>12900</v>
      </c>
      <c r="Y531" s="2">
        <v>15100</v>
      </c>
      <c r="Z531" s="2">
        <v>18000</v>
      </c>
      <c r="AA531" s="2"/>
      <c r="AB531" s="2">
        <v>15100</v>
      </c>
      <c r="AC531" s="2">
        <v>13200</v>
      </c>
      <c r="AD531" s="2">
        <v>14700</v>
      </c>
      <c r="AE531" s="2">
        <v>20200</v>
      </c>
      <c r="AF531" s="2">
        <v>19900</v>
      </c>
      <c r="AG531" s="2"/>
      <c r="AH531" s="2"/>
      <c r="AI531" s="2"/>
      <c r="AJ531" s="2"/>
      <c r="AK531" s="2">
        <v>25</v>
      </c>
      <c r="AL531" s="26"/>
    </row>
    <row r="532" spans="1:42" x14ac:dyDescent="0.3">
      <c r="A532" s="23" t="s">
        <v>365</v>
      </c>
      <c r="B532" s="3" t="s">
        <v>434</v>
      </c>
      <c r="C532" s="57">
        <v>72</v>
      </c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>
        <v>16000</v>
      </c>
      <c r="AG532" s="4">
        <v>16600</v>
      </c>
      <c r="AH532" s="4">
        <v>16500</v>
      </c>
      <c r="AI532" s="4">
        <v>16800</v>
      </c>
      <c r="AJ532" s="4">
        <v>17900</v>
      </c>
      <c r="AK532" s="4"/>
      <c r="AL532" s="24"/>
    </row>
    <row r="533" spans="1:42" x14ac:dyDescent="0.3">
      <c r="A533" s="25" t="s">
        <v>365</v>
      </c>
      <c r="B533" s="1" t="s">
        <v>37</v>
      </c>
      <c r="C533" s="1">
        <v>414</v>
      </c>
      <c r="D533" s="1"/>
      <c r="E533" s="1"/>
      <c r="F533" s="1"/>
      <c r="G533" s="1"/>
      <c r="H533" s="1"/>
      <c r="I533" s="1">
        <v>2400</v>
      </c>
      <c r="J533" s="1">
        <v>2700</v>
      </c>
      <c r="K533" s="1">
        <v>3200</v>
      </c>
      <c r="L533" s="1">
        <v>3600</v>
      </c>
      <c r="M533" s="1">
        <v>3600</v>
      </c>
      <c r="N533" s="1">
        <v>4500</v>
      </c>
      <c r="O533" s="1">
        <v>4200</v>
      </c>
      <c r="P533" s="1">
        <v>5000</v>
      </c>
      <c r="Q533" s="1">
        <v>5100</v>
      </c>
      <c r="R533" s="2">
        <v>5700</v>
      </c>
      <c r="S533" s="2">
        <v>5600</v>
      </c>
      <c r="T533" s="2">
        <v>5700</v>
      </c>
      <c r="U533" s="2">
        <v>6400</v>
      </c>
      <c r="V533" s="2">
        <v>6300</v>
      </c>
      <c r="W533" s="2">
        <v>7800</v>
      </c>
      <c r="X533" s="2">
        <v>7200</v>
      </c>
      <c r="Y533" s="2">
        <v>9400</v>
      </c>
      <c r="Z533" s="2">
        <v>9900</v>
      </c>
      <c r="AA533" s="2"/>
      <c r="AB533" s="2"/>
      <c r="AC533" s="2">
        <v>9500</v>
      </c>
      <c r="AD533" s="2">
        <v>9500</v>
      </c>
      <c r="AE533" s="2">
        <v>12700</v>
      </c>
      <c r="AF533" s="2">
        <v>13700</v>
      </c>
      <c r="AG533" s="2">
        <v>11800</v>
      </c>
      <c r="AH533" s="2">
        <v>12300</v>
      </c>
      <c r="AI533" s="2">
        <v>13100</v>
      </c>
      <c r="AJ533" s="2">
        <v>14100</v>
      </c>
      <c r="AK533" s="2">
        <v>25</v>
      </c>
      <c r="AL533" s="26"/>
    </row>
    <row r="534" spans="1:42" x14ac:dyDescent="0.3">
      <c r="A534" s="23"/>
      <c r="B534" s="3"/>
      <c r="C534" s="3"/>
      <c r="D534" s="3"/>
      <c r="E534" s="3"/>
      <c r="F534" s="3"/>
      <c r="G534" s="3"/>
      <c r="H534" s="3"/>
      <c r="I534" s="3" t="s">
        <v>10</v>
      </c>
      <c r="J534" s="3" t="s">
        <v>10</v>
      </c>
      <c r="K534" s="3" t="s">
        <v>10</v>
      </c>
      <c r="L534" s="3"/>
      <c r="M534" s="3"/>
      <c r="N534" s="3"/>
      <c r="O534" s="3"/>
      <c r="P534" s="3"/>
      <c r="Q534" s="3"/>
      <c r="R534" s="4"/>
      <c r="S534" s="4" t="s">
        <v>8</v>
      </c>
      <c r="T534" s="4" t="s">
        <v>10</v>
      </c>
      <c r="U534" s="4" t="s">
        <v>8</v>
      </c>
      <c r="V534" s="4" t="s">
        <v>10</v>
      </c>
      <c r="W534" s="4"/>
      <c r="X534" s="4"/>
      <c r="Y534" s="4"/>
      <c r="Z534" s="4"/>
      <c r="AA534" s="4"/>
      <c r="AB534" s="4"/>
      <c r="AC534" s="4"/>
      <c r="AD534" s="4"/>
      <c r="AE534" s="4" t="s">
        <v>10</v>
      </c>
      <c r="AF534" s="4" t="s">
        <v>10</v>
      </c>
      <c r="AG534" s="4"/>
      <c r="AH534" s="4"/>
      <c r="AI534" s="4"/>
      <c r="AJ534" s="4"/>
      <c r="AK534" s="4"/>
      <c r="AL534" s="24"/>
    </row>
    <row r="535" spans="1:42" x14ac:dyDescent="0.3">
      <c r="A535" s="25" t="s">
        <v>366</v>
      </c>
      <c r="B535" s="1" t="s">
        <v>28</v>
      </c>
      <c r="C535" s="1">
        <v>417</v>
      </c>
      <c r="D535" s="1">
        <v>4200</v>
      </c>
      <c r="E535" s="1">
        <v>4100</v>
      </c>
      <c r="F535" s="1">
        <v>4600</v>
      </c>
      <c r="G535" s="1">
        <v>4500</v>
      </c>
      <c r="H535" s="1">
        <v>2800</v>
      </c>
      <c r="I535" s="1">
        <v>3000</v>
      </c>
      <c r="J535" s="1">
        <v>2700</v>
      </c>
      <c r="K535" s="1">
        <v>3500</v>
      </c>
      <c r="L535" s="1">
        <v>2800</v>
      </c>
      <c r="M535" s="1">
        <v>2700</v>
      </c>
      <c r="N535" s="1">
        <v>3300</v>
      </c>
      <c r="O535" s="1">
        <v>3400</v>
      </c>
      <c r="P535" s="1">
        <v>3400</v>
      </c>
      <c r="Q535" s="1">
        <v>3000</v>
      </c>
      <c r="R535" s="2">
        <v>4000</v>
      </c>
      <c r="S535" s="2">
        <v>3700</v>
      </c>
      <c r="T535" s="2">
        <v>4100</v>
      </c>
      <c r="U535" s="2">
        <v>4000</v>
      </c>
      <c r="V535" s="2">
        <v>3300</v>
      </c>
      <c r="W535" s="2">
        <v>3700</v>
      </c>
      <c r="X535" s="2">
        <v>4200</v>
      </c>
      <c r="Y535" s="2">
        <v>3500</v>
      </c>
      <c r="Z535" s="2">
        <v>3400</v>
      </c>
      <c r="AA535" s="2">
        <v>2900</v>
      </c>
      <c r="AB535" s="2">
        <v>2500</v>
      </c>
      <c r="AC535" s="2">
        <v>2600</v>
      </c>
      <c r="AD535" s="2"/>
      <c r="AE535" s="2" t="s">
        <v>10</v>
      </c>
      <c r="AF535" s="2" t="s">
        <v>10</v>
      </c>
      <c r="AG535" s="2"/>
      <c r="AH535" s="2"/>
      <c r="AI535" s="2"/>
      <c r="AJ535" s="2"/>
      <c r="AK535" s="2">
        <v>20</v>
      </c>
      <c r="AL535" s="26"/>
    </row>
    <row r="536" spans="1:42" x14ac:dyDescent="0.3">
      <c r="A536" s="23" t="s">
        <v>366</v>
      </c>
      <c r="B536" s="3" t="s">
        <v>367</v>
      </c>
      <c r="C536" s="3">
        <v>416</v>
      </c>
      <c r="D536" s="3"/>
      <c r="E536" s="3"/>
      <c r="F536" s="3"/>
      <c r="G536" s="3"/>
      <c r="H536" s="3"/>
      <c r="I536" s="3">
        <v>2700</v>
      </c>
      <c r="J536" s="3">
        <v>2600</v>
      </c>
      <c r="K536" s="3">
        <v>3200</v>
      </c>
      <c r="L536" s="3">
        <v>2600</v>
      </c>
      <c r="M536" s="3">
        <v>2500</v>
      </c>
      <c r="N536" s="3">
        <v>2600</v>
      </c>
      <c r="O536" s="3">
        <v>2500</v>
      </c>
      <c r="P536" s="3">
        <v>2400</v>
      </c>
      <c r="Q536" s="3">
        <v>2200</v>
      </c>
      <c r="R536" s="4">
        <v>2300</v>
      </c>
      <c r="S536" s="4">
        <v>2400</v>
      </c>
      <c r="T536" s="4">
        <v>2500</v>
      </c>
      <c r="U536" s="4">
        <v>2100</v>
      </c>
      <c r="V536" s="4">
        <v>2600</v>
      </c>
      <c r="W536" s="4">
        <v>2400</v>
      </c>
      <c r="X536" s="4">
        <v>2800</v>
      </c>
      <c r="Y536" s="4">
        <v>3100</v>
      </c>
      <c r="Z536" s="4">
        <v>3400</v>
      </c>
      <c r="AA536" s="4">
        <v>2600</v>
      </c>
      <c r="AB536" s="4">
        <v>2200</v>
      </c>
      <c r="AC536" s="4">
        <v>2400</v>
      </c>
      <c r="AD536" s="4"/>
      <c r="AE536" s="4" t="s">
        <v>10</v>
      </c>
      <c r="AF536" s="4" t="s">
        <v>10</v>
      </c>
      <c r="AG536" s="4">
        <v>3000</v>
      </c>
      <c r="AH536" s="4"/>
      <c r="AI536" s="4">
        <v>3500</v>
      </c>
      <c r="AJ536" s="4"/>
      <c r="AK536" s="4">
        <v>20</v>
      </c>
      <c r="AL536" s="24"/>
    </row>
    <row r="537" spans="1:42" x14ac:dyDescent="0.3">
      <c r="A537" s="25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 t="s">
        <v>8</v>
      </c>
      <c r="T537" s="2" t="s">
        <v>10</v>
      </c>
      <c r="U537" s="2" t="s">
        <v>8</v>
      </c>
      <c r="V537" s="2" t="s">
        <v>10</v>
      </c>
      <c r="W537" s="2"/>
      <c r="X537" s="2"/>
      <c r="Y537" s="2"/>
      <c r="Z537" s="2"/>
      <c r="AA537" s="2"/>
      <c r="AB537" s="2"/>
      <c r="AC537" s="2"/>
      <c r="AD537" s="2"/>
      <c r="AE537" s="2" t="s">
        <v>10</v>
      </c>
      <c r="AF537" s="2" t="s">
        <v>10</v>
      </c>
      <c r="AG537" s="2"/>
      <c r="AH537" s="2"/>
      <c r="AI537" s="2"/>
      <c r="AJ537" s="2"/>
      <c r="AK537" s="2"/>
      <c r="AL537" s="26"/>
    </row>
    <row r="538" spans="1:42" s="11" customFormat="1" x14ac:dyDescent="0.3">
      <c r="A538" s="23" t="s">
        <v>368</v>
      </c>
      <c r="B538" s="3" t="s">
        <v>237</v>
      </c>
      <c r="C538" s="3">
        <v>453</v>
      </c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4"/>
      <c r="S538" s="4"/>
      <c r="T538" s="4"/>
      <c r="U538" s="4"/>
      <c r="V538" s="4"/>
      <c r="W538" s="4"/>
      <c r="X538" s="4"/>
      <c r="Y538" s="4">
        <v>5800</v>
      </c>
      <c r="Z538" s="4">
        <v>7100</v>
      </c>
      <c r="AA538" s="4"/>
      <c r="AB538" s="4">
        <v>8800</v>
      </c>
      <c r="AC538" s="4">
        <v>7300</v>
      </c>
      <c r="AD538" s="4"/>
      <c r="AE538" s="4" t="s">
        <v>10</v>
      </c>
      <c r="AF538" s="4" t="s">
        <v>10</v>
      </c>
      <c r="AG538" s="4"/>
      <c r="AH538" s="4"/>
      <c r="AI538" s="4"/>
      <c r="AJ538" s="4"/>
      <c r="AK538" s="4">
        <v>61</v>
      </c>
      <c r="AL538" s="24"/>
      <c r="AM538"/>
      <c r="AN538"/>
      <c r="AO538"/>
      <c r="AP538" s="8"/>
    </row>
    <row r="539" spans="1:42" s="11" customFormat="1" x14ac:dyDescent="0.3">
      <c r="A539" s="25" t="s">
        <v>368</v>
      </c>
      <c r="B539" s="1" t="s">
        <v>418</v>
      </c>
      <c r="C539" s="56">
        <v>62</v>
      </c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  <c r="AA539" s="2">
        <v>5600</v>
      </c>
      <c r="AB539" s="2">
        <v>6900</v>
      </c>
      <c r="AC539" s="2">
        <v>6600</v>
      </c>
      <c r="AD539" s="2">
        <v>7300</v>
      </c>
      <c r="AE539" s="2">
        <v>8200</v>
      </c>
      <c r="AF539" s="2">
        <v>8900</v>
      </c>
      <c r="AG539" s="2">
        <v>9700</v>
      </c>
      <c r="AH539" s="2">
        <v>10800</v>
      </c>
      <c r="AI539" s="2">
        <v>11600</v>
      </c>
      <c r="AJ539" s="2">
        <v>11800</v>
      </c>
      <c r="AK539" s="2"/>
      <c r="AL539" s="26"/>
      <c r="AM539"/>
      <c r="AN539"/>
      <c r="AO539"/>
      <c r="AP539" s="8"/>
    </row>
    <row r="540" spans="1:42" s="11" customFormat="1" x14ac:dyDescent="0.3">
      <c r="A540" s="23" t="s">
        <v>368</v>
      </c>
      <c r="B540" s="3" t="s">
        <v>242</v>
      </c>
      <c r="C540" s="3">
        <v>454</v>
      </c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4"/>
      <c r="S540" s="4"/>
      <c r="T540" s="4"/>
      <c r="U540" s="4"/>
      <c r="V540" s="4"/>
      <c r="W540" s="4"/>
      <c r="X540" s="4"/>
      <c r="Y540" s="4">
        <v>7200</v>
      </c>
      <c r="Z540" s="4">
        <v>5100</v>
      </c>
      <c r="AA540" s="4">
        <v>5600</v>
      </c>
      <c r="AB540" s="4">
        <v>4500</v>
      </c>
      <c r="AC540" s="4">
        <v>5400</v>
      </c>
      <c r="AD540" s="4"/>
      <c r="AE540" s="4" t="s">
        <v>10</v>
      </c>
      <c r="AF540" s="4" t="s">
        <v>10</v>
      </c>
      <c r="AG540" s="4"/>
      <c r="AH540" s="4"/>
      <c r="AI540" s="4"/>
      <c r="AJ540" s="4"/>
      <c r="AK540" s="4">
        <v>61</v>
      </c>
      <c r="AL540" s="24"/>
      <c r="AM540"/>
      <c r="AN540"/>
      <c r="AO540"/>
      <c r="AP540" s="8"/>
    </row>
    <row r="541" spans="1:42" x14ac:dyDescent="0.3">
      <c r="A541" s="25" t="s">
        <v>368</v>
      </c>
      <c r="B541" s="1" t="s">
        <v>82</v>
      </c>
      <c r="C541" s="1">
        <v>502</v>
      </c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>
        <v>900</v>
      </c>
      <c r="Q541" s="1">
        <v>900</v>
      </c>
      <c r="R541" s="2">
        <v>2200</v>
      </c>
      <c r="S541" s="2">
        <v>2600</v>
      </c>
      <c r="T541" s="2">
        <v>2900</v>
      </c>
      <c r="U541" s="2">
        <v>2700</v>
      </c>
      <c r="V541" s="2">
        <v>2200</v>
      </c>
      <c r="W541" s="2"/>
      <c r="X541" s="2">
        <v>10400</v>
      </c>
      <c r="Y541" s="2">
        <v>28700</v>
      </c>
      <c r="Z541" s="2">
        <v>27600</v>
      </c>
      <c r="AA541" s="2">
        <v>23500</v>
      </c>
      <c r="AB541" s="2">
        <v>25900</v>
      </c>
      <c r="AC541" s="2">
        <v>22100</v>
      </c>
      <c r="AD541" s="2"/>
      <c r="AE541" s="2" t="s">
        <v>10</v>
      </c>
      <c r="AF541" s="2" t="s">
        <v>10</v>
      </c>
      <c r="AG541" s="2"/>
      <c r="AH541" s="2"/>
      <c r="AI541" s="2"/>
      <c r="AJ541" s="2"/>
      <c r="AK541" s="2">
        <v>61</v>
      </c>
      <c r="AL541" s="26"/>
    </row>
    <row r="542" spans="1:42" x14ac:dyDescent="0.3">
      <c r="A542" s="23" t="s">
        <v>368</v>
      </c>
      <c r="B542" s="3" t="s">
        <v>369</v>
      </c>
      <c r="C542" s="57">
        <v>61</v>
      </c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4"/>
      <c r="S542" s="4"/>
      <c r="T542" s="4"/>
      <c r="U542" s="4"/>
      <c r="V542" s="4"/>
      <c r="W542" s="4"/>
      <c r="X542" s="4">
        <v>16200</v>
      </c>
      <c r="Y542" s="4">
        <v>27100</v>
      </c>
      <c r="Z542" s="4">
        <v>27700</v>
      </c>
      <c r="AA542" s="4">
        <v>25500</v>
      </c>
      <c r="AB542" s="4">
        <v>25100</v>
      </c>
      <c r="AC542" s="4">
        <v>24000</v>
      </c>
      <c r="AD542" s="4">
        <v>23600</v>
      </c>
      <c r="AE542" s="4">
        <v>23800</v>
      </c>
      <c r="AF542" s="4">
        <v>24500</v>
      </c>
      <c r="AG542" s="4">
        <v>25500</v>
      </c>
      <c r="AH542" s="4">
        <v>23800</v>
      </c>
      <c r="AI542" s="4">
        <v>25000</v>
      </c>
      <c r="AJ542" s="4">
        <v>23800</v>
      </c>
      <c r="AK542" s="4"/>
      <c r="AL542" s="24"/>
    </row>
    <row r="543" spans="1:42" x14ac:dyDescent="0.3">
      <c r="A543" s="25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 t="s">
        <v>10</v>
      </c>
      <c r="AF543" s="2" t="s">
        <v>10</v>
      </c>
      <c r="AG543" s="2"/>
      <c r="AH543" s="2"/>
      <c r="AI543" s="2"/>
      <c r="AJ543" s="2"/>
      <c r="AK543" s="2"/>
      <c r="AL543" s="26"/>
    </row>
    <row r="544" spans="1:42" x14ac:dyDescent="0.3">
      <c r="A544" s="79" t="s">
        <v>370</v>
      </c>
      <c r="B544" s="80" t="s">
        <v>191</v>
      </c>
      <c r="C544" s="80">
        <v>472</v>
      </c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>
        <v>1800</v>
      </c>
      <c r="Q544" s="80">
        <v>3000</v>
      </c>
      <c r="R544" s="81">
        <v>2100</v>
      </c>
      <c r="S544" s="81" t="s">
        <v>8</v>
      </c>
      <c r="T544" s="81">
        <v>1800</v>
      </c>
      <c r="U544" s="81">
        <v>2500</v>
      </c>
      <c r="V544" s="81">
        <v>2700</v>
      </c>
      <c r="W544" s="81">
        <v>3000</v>
      </c>
      <c r="X544" s="81">
        <v>4100</v>
      </c>
      <c r="Y544" s="81">
        <v>5500</v>
      </c>
      <c r="Z544" s="81">
        <v>5100</v>
      </c>
      <c r="AA544" s="81">
        <v>3100</v>
      </c>
      <c r="AB544" s="81">
        <v>3200</v>
      </c>
      <c r="AC544" s="81">
        <v>3400</v>
      </c>
      <c r="AD544" s="81"/>
      <c r="AE544" s="81" t="s">
        <v>10</v>
      </c>
      <c r="AF544" s="81" t="s">
        <v>10</v>
      </c>
      <c r="AG544" s="81"/>
      <c r="AH544" s="81">
        <v>4100</v>
      </c>
      <c r="AI544" s="81"/>
      <c r="AJ544" s="81"/>
      <c r="AK544" s="81">
        <v>22</v>
      </c>
      <c r="AL544" s="82"/>
    </row>
    <row r="545" spans="1:38" x14ac:dyDescent="0.3">
      <c r="A545" s="25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 t="s">
        <v>8</v>
      </c>
      <c r="T545" s="2" t="s">
        <v>10</v>
      </c>
      <c r="U545" s="2" t="s">
        <v>8</v>
      </c>
      <c r="V545" s="2" t="s">
        <v>10</v>
      </c>
      <c r="W545" s="2"/>
      <c r="X545" s="2"/>
      <c r="Y545" s="2"/>
      <c r="Z545" s="2"/>
      <c r="AA545" s="2"/>
      <c r="AB545" s="2"/>
      <c r="AC545" s="2"/>
      <c r="AD545" s="2"/>
      <c r="AE545" s="2" t="s">
        <v>10</v>
      </c>
      <c r="AF545" s="2" t="s">
        <v>10</v>
      </c>
      <c r="AG545" s="2"/>
      <c r="AH545" s="2"/>
      <c r="AI545" s="2"/>
      <c r="AJ545" s="2"/>
      <c r="AK545" s="2"/>
      <c r="AL545" s="26"/>
    </row>
    <row r="546" spans="1:38" x14ac:dyDescent="0.3">
      <c r="A546" s="23" t="s">
        <v>371</v>
      </c>
      <c r="B546" s="3" t="s">
        <v>191</v>
      </c>
      <c r="C546" s="3">
        <v>469</v>
      </c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>
        <v>4300</v>
      </c>
      <c r="Q546" s="3">
        <v>5100</v>
      </c>
      <c r="R546" s="4">
        <v>2900</v>
      </c>
      <c r="S546" s="4">
        <v>3400</v>
      </c>
      <c r="T546" s="4">
        <v>4600</v>
      </c>
      <c r="U546" s="4">
        <v>4900</v>
      </c>
      <c r="V546" s="4">
        <v>5100</v>
      </c>
      <c r="W546" s="4">
        <v>7800</v>
      </c>
      <c r="X546" s="4">
        <v>8400</v>
      </c>
      <c r="Y546" s="4"/>
      <c r="Z546" s="4">
        <v>10000</v>
      </c>
      <c r="AA546" s="4">
        <v>8700</v>
      </c>
      <c r="AB546" s="4">
        <v>9400</v>
      </c>
      <c r="AC546" s="4">
        <v>10100</v>
      </c>
      <c r="AD546" s="4"/>
      <c r="AE546" s="4" t="s">
        <v>10</v>
      </c>
      <c r="AF546" s="4">
        <v>10200</v>
      </c>
      <c r="AG546" s="4">
        <v>11000</v>
      </c>
      <c r="AH546" s="4"/>
      <c r="AI546" s="4">
        <v>11800</v>
      </c>
      <c r="AJ546" s="4">
        <v>12700</v>
      </c>
      <c r="AK546" s="4">
        <v>22</v>
      </c>
      <c r="AL546" s="24"/>
    </row>
    <row r="547" spans="1:38" x14ac:dyDescent="0.3">
      <c r="A547" s="25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 t="s">
        <v>8</v>
      </c>
      <c r="T547" s="2" t="s">
        <v>10</v>
      </c>
      <c r="U547" s="2" t="s">
        <v>8</v>
      </c>
      <c r="V547" s="2" t="s">
        <v>10</v>
      </c>
      <c r="W547" s="2"/>
      <c r="X547" s="2"/>
      <c r="Y547" s="2"/>
      <c r="Z547" s="2"/>
      <c r="AA547" s="2"/>
      <c r="AB547" s="2"/>
      <c r="AC547" s="2"/>
      <c r="AD547" s="2"/>
      <c r="AE547" s="2" t="s">
        <v>10</v>
      </c>
      <c r="AF547" s="2" t="s">
        <v>10</v>
      </c>
      <c r="AG547" s="2"/>
      <c r="AH547" s="2"/>
      <c r="AI547" s="2"/>
      <c r="AJ547" s="2"/>
      <c r="AK547" s="2"/>
      <c r="AL547" s="26"/>
    </row>
    <row r="548" spans="1:38" x14ac:dyDescent="0.3">
      <c r="A548" s="23" t="s">
        <v>372</v>
      </c>
      <c r="B548" s="3" t="s">
        <v>271</v>
      </c>
      <c r="C548" s="57">
        <v>23</v>
      </c>
      <c r="D548" s="3"/>
      <c r="E548" s="3"/>
      <c r="F548" s="3"/>
      <c r="G548" s="3"/>
      <c r="H548" s="3"/>
      <c r="I548" s="3">
        <v>21400</v>
      </c>
      <c r="J548" s="3">
        <v>22100</v>
      </c>
      <c r="K548" s="3">
        <v>24100</v>
      </c>
      <c r="L548" s="3">
        <v>20700</v>
      </c>
      <c r="M548" s="3">
        <v>22200</v>
      </c>
      <c r="N548" s="3">
        <v>24900</v>
      </c>
      <c r="O548" s="3">
        <v>24200</v>
      </c>
      <c r="P548" s="3">
        <v>28000</v>
      </c>
      <c r="Q548" s="3">
        <v>27400</v>
      </c>
      <c r="R548" s="4">
        <v>28800</v>
      </c>
      <c r="S548" s="4">
        <v>30700</v>
      </c>
      <c r="T548" s="4">
        <v>31300</v>
      </c>
      <c r="U548" s="4">
        <v>34000</v>
      </c>
      <c r="V548" s="4">
        <v>35300</v>
      </c>
      <c r="W548" s="4" t="s">
        <v>9</v>
      </c>
      <c r="X548" s="4" t="s">
        <v>9</v>
      </c>
      <c r="Y548" s="4"/>
      <c r="Z548" s="4">
        <v>36400</v>
      </c>
      <c r="AA548" s="4">
        <v>35100</v>
      </c>
      <c r="AB548" s="4">
        <v>34400</v>
      </c>
      <c r="AC548" s="4">
        <v>33900</v>
      </c>
      <c r="AD548" s="4">
        <v>32000</v>
      </c>
      <c r="AE548" s="4">
        <v>32700</v>
      </c>
      <c r="AF548" s="4">
        <v>33000</v>
      </c>
      <c r="AG548" s="4">
        <v>33900</v>
      </c>
      <c r="AH548" s="4">
        <v>34800</v>
      </c>
      <c r="AI548" s="4">
        <v>36100</v>
      </c>
      <c r="AJ548" s="4">
        <v>36900</v>
      </c>
      <c r="AK548" s="4"/>
      <c r="AL548" s="24"/>
    </row>
    <row r="549" spans="1:38" x14ac:dyDescent="0.3">
      <c r="A549" s="25" t="s">
        <v>372</v>
      </c>
      <c r="B549" s="1" t="s">
        <v>25</v>
      </c>
      <c r="C549" s="1">
        <v>437</v>
      </c>
      <c r="D549" s="1">
        <v>14500</v>
      </c>
      <c r="E549" s="1">
        <v>13900</v>
      </c>
      <c r="F549" s="1" t="s">
        <v>373</v>
      </c>
      <c r="G549" s="1">
        <v>20700</v>
      </c>
      <c r="H549" s="1">
        <v>25000</v>
      </c>
      <c r="I549" s="1">
        <v>25200</v>
      </c>
      <c r="J549" s="1">
        <v>29500</v>
      </c>
      <c r="K549" s="1">
        <v>29200</v>
      </c>
      <c r="L549" s="1">
        <v>31600</v>
      </c>
      <c r="M549" s="1">
        <v>32300</v>
      </c>
      <c r="N549" s="1">
        <v>30900</v>
      </c>
      <c r="O549" s="1">
        <v>31700</v>
      </c>
      <c r="P549" s="1">
        <v>33400</v>
      </c>
      <c r="Q549" s="1">
        <v>34500</v>
      </c>
      <c r="R549" s="2">
        <v>36400</v>
      </c>
      <c r="S549" s="2">
        <v>35700</v>
      </c>
      <c r="T549" s="2">
        <v>39900</v>
      </c>
      <c r="U549" s="2">
        <v>43900</v>
      </c>
      <c r="V549" s="2">
        <v>42100</v>
      </c>
      <c r="W549" s="2" t="s">
        <v>9</v>
      </c>
      <c r="X549" s="2" t="s">
        <v>9</v>
      </c>
      <c r="Y549" s="2">
        <v>42400</v>
      </c>
      <c r="Z549" s="2">
        <v>47400</v>
      </c>
      <c r="AA549" s="2">
        <v>49000</v>
      </c>
      <c r="AB549" s="2">
        <v>40400</v>
      </c>
      <c r="AC549" s="2">
        <v>40800</v>
      </c>
      <c r="AD549" s="2"/>
      <c r="AE549" s="2" t="s">
        <v>10</v>
      </c>
      <c r="AF549" s="2" t="s">
        <v>10</v>
      </c>
      <c r="AG549" s="2"/>
      <c r="AH549" s="2"/>
      <c r="AI549" s="2"/>
      <c r="AJ549" s="2"/>
      <c r="AK549" s="2">
        <v>23</v>
      </c>
      <c r="AL549" s="26"/>
    </row>
    <row r="550" spans="1:38" x14ac:dyDescent="0.3">
      <c r="A550" s="23" t="s">
        <v>372</v>
      </c>
      <c r="B550" s="3" t="s">
        <v>25</v>
      </c>
      <c r="C550" s="3">
        <v>92</v>
      </c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>
        <v>42600</v>
      </c>
      <c r="AI550" s="4">
        <v>57100</v>
      </c>
      <c r="AJ550" s="4"/>
      <c r="AK550" s="4"/>
      <c r="AL550" s="24"/>
    </row>
    <row r="551" spans="1:38" x14ac:dyDescent="0.3">
      <c r="A551" s="25" t="s">
        <v>372</v>
      </c>
      <c r="B551" s="1" t="s">
        <v>273</v>
      </c>
      <c r="C551" s="1">
        <v>433</v>
      </c>
      <c r="D551" s="1"/>
      <c r="E551" s="1"/>
      <c r="F551" s="1"/>
      <c r="G551" s="1"/>
      <c r="H551" s="1"/>
      <c r="I551" s="1">
        <v>24000</v>
      </c>
      <c r="J551" s="1">
        <v>23800</v>
      </c>
      <c r="K551" s="1">
        <v>25300</v>
      </c>
      <c r="L551" s="1">
        <v>23700</v>
      </c>
      <c r="M551" s="1">
        <v>25500</v>
      </c>
      <c r="N551" s="1">
        <v>25100</v>
      </c>
      <c r="O551" s="1">
        <v>27500</v>
      </c>
      <c r="P551" s="1">
        <v>29000</v>
      </c>
      <c r="Q551" s="1">
        <v>29200</v>
      </c>
      <c r="R551" s="2">
        <v>30200</v>
      </c>
      <c r="S551" s="2">
        <v>32500</v>
      </c>
      <c r="T551" s="2">
        <v>35500</v>
      </c>
      <c r="U551" s="2">
        <v>38200</v>
      </c>
      <c r="V551" s="2">
        <v>38000</v>
      </c>
      <c r="W551" s="2" t="s">
        <v>9</v>
      </c>
      <c r="X551" s="2" t="s">
        <v>9</v>
      </c>
      <c r="Y551" s="2"/>
      <c r="Z551" s="2">
        <v>42400</v>
      </c>
      <c r="AA551" s="2">
        <v>36500</v>
      </c>
      <c r="AB551" s="2">
        <v>35900</v>
      </c>
      <c r="AC551" s="2">
        <v>34200</v>
      </c>
      <c r="AD551" s="2"/>
      <c r="AE551" s="2" t="s">
        <v>10</v>
      </c>
      <c r="AF551" s="2" t="s">
        <v>10</v>
      </c>
      <c r="AG551" s="2"/>
      <c r="AH551" s="2"/>
      <c r="AI551" s="2"/>
      <c r="AJ551" s="2"/>
      <c r="AK551" s="2">
        <v>23</v>
      </c>
      <c r="AL551" s="26"/>
    </row>
    <row r="552" spans="1:38" x14ac:dyDescent="0.3">
      <c r="A552" s="23" t="s">
        <v>372</v>
      </c>
      <c r="B552" s="3" t="s">
        <v>461</v>
      </c>
      <c r="C552" s="3">
        <v>436</v>
      </c>
      <c r="D552" s="3">
        <v>16800</v>
      </c>
      <c r="E552" s="3">
        <v>17200</v>
      </c>
      <c r="F552" s="3">
        <v>19800</v>
      </c>
      <c r="G552" s="3">
        <v>21400</v>
      </c>
      <c r="H552" s="3">
        <v>27500</v>
      </c>
      <c r="I552" s="3">
        <v>28500</v>
      </c>
      <c r="J552" s="3">
        <v>27900</v>
      </c>
      <c r="K552" s="3">
        <v>29100</v>
      </c>
      <c r="L552" s="3">
        <v>29100</v>
      </c>
      <c r="M552" s="3">
        <v>26200</v>
      </c>
      <c r="N552" s="3">
        <v>28800</v>
      </c>
      <c r="O552" s="3">
        <v>30600</v>
      </c>
      <c r="P552" s="3">
        <v>30700</v>
      </c>
      <c r="Q552" s="3">
        <v>30100</v>
      </c>
      <c r="R552" s="4">
        <v>32900</v>
      </c>
      <c r="S552" s="4">
        <v>31600</v>
      </c>
      <c r="T552" s="4">
        <v>30800</v>
      </c>
      <c r="U552" s="4">
        <v>43100</v>
      </c>
      <c r="V552" s="4" t="s">
        <v>23</v>
      </c>
      <c r="W552" s="4" t="s">
        <v>9</v>
      </c>
      <c r="X552" s="4">
        <v>45300</v>
      </c>
      <c r="Y552" s="4">
        <v>53300</v>
      </c>
      <c r="Z552" s="4">
        <v>53600</v>
      </c>
      <c r="AA552" s="4">
        <v>50100</v>
      </c>
      <c r="AB552" s="4">
        <v>46100</v>
      </c>
      <c r="AC552" s="4">
        <v>42000</v>
      </c>
      <c r="AD552" s="4"/>
      <c r="AE552" s="4" t="s">
        <v>10</v>
      </c>
      <c r="AF552" s="4" t="s">
        <v>10</v>
      </c>
      <c r="AG552" s="4"/>
      <c r="AH552" s="4"/>
      <c r="AI552" s="4"/>
      <c r="AJ552" s="4"/>
      <c r="AK552" s="4">
        <v>25</v>
      </c>
      <c r="AL552" s="24"/>
    </row>
    <row r="553" spans="1:38" x14ac:dyDescent="0.3">
      <c r="A553" s="23" t="s">
        <v>372</v>
      </c>
      <c r="B553" s="3" t="s">
        <v>460</v>
      </c>
      <c r="C553" s="3">
        <v>93</v>
      </c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>
        <v>46100</v>
      </c>
      <c r="AI553" s="4">
        <v>45000</v>
      </c>
      <c r="AJ553" s="4">
        <v>49900</v>
      </c>
      <c r="AK553" s="4"/>
      <c r="AL553" s="24"/>
    </row>
    <row r="554" spans="1:38" x14ac:dyDescent="0.3">
      <c r="A554" s="25" t="s">
        <v>372</v>
      </c>
      <c r="B554" s="1" t="s">
        <v>374</v>
      </c>
      <c r="C554" s="56">
        <v>25</v>
      </c>
      <c r="D554" s="1"/>
      <c r="E554" s="1"/>
      <c r="F554" s="1"/>
      <c r="G554" s="1"/>
      <c r="H554" s="1"/>
      <c r="I554" s="1" t="s">
        <v>10</v>
      </c>
      <c r="J554" s="1" t="s">
        <v>10</v>
      </c>
      <c r="K554" s="1">
        <v>26900</v>
      </c>
      <c r="L554" s="1">
        <v>29100</v>
      </c>
      <c r="M554" s="1">
        <v>27300</v>
      </c>
      <c r="N554" s="1">
        <v>27700</v>
      </c>
      <c r="O554" s="1">
        <v>29400</v>
      </c>
      <c r="P554" s="1">
        <v>29400</v>
      </c>
      <c r="Q554" s="1">
        <v>27100</v>
      </c>
      <c r="R554" s="2">
        <v>29000</v>
      </c>
      <c r="S554" s="2">
        <v>31500</v>
      </c>
      <c r="T554" s="2">
        <v>35100</v>
      </c>
      <c r="U554" s="2" t="s">
        <v>23</v>
      </c>
      <c r="V554" s="2">
        <v>37700</v>
      </c>
      <c r="W554" s="2">
        <v>40800</v>
      </c>
      <c r="X554" s="2">
        <v>41500</v>
      </c>
      <c r="Y554" s="2">
        <v>43300</v>
      </c>
      <c r="Z554" s="2">
        <v>41300</v>
      </c>
      <c r="AA554" s="2">
        <v>41200</v>
      </c>
      <c r="AB554" s="2">
        <v>40200</v>
      </c>
      <c r="AC554" s="2">
        <v>38600</v>
      </c>
      <c r="AD554" s="2">
        <v>42000</v>
      </c>
      <c r="AE554" s="2" t="s">
        <v>10</v>
      </c>
      <c r="AF554" s="2">
        <v>36600</v>
      </c>
      <c r="AG554" s="2">
        <v>37700</v>
      </c>
      <c r="AH554" s="2">
        <v>42500</v>
      </c>
      <c r="AI554" s="2">
        <v>45100</v>
      </c>
      <c r="AJ554" s="2">
        <v>48000</v>
      </c>
      <c r="AK554" s="2"/>
      <c r="AL554" s="26"/>
    </row>
    <row r="555" spans="1:38" x14ac:dyDescent="0.3">
      <c r="A555" s="23" t="s">
        <v>372</v>
      </c>
      <c r="B555" s="3" t="s">
        <v>375</v>
      </c>
      <c r="C555" s="3">
        <v>424</v>
      </c>
      <c r="D555" s="3">
        <v>22800</v>
      </c>
      <c r="E555" s="3">
        <v>22000</v>
      </c>
      <c r="F555" s="3">
        <v>23400</v>
      </c>
      <c r="G555" s="3">
        <v>25400</v>
      </c>
      <c r="H555" s="3">
        <v>27600</v>
      </c>
      <c r="I555" s="3">
        <v>29300</v>
      </c>
      <c r="J555" s="3">
        <v>28200</v>
      </c>
      <c r="K555" s="3">
        <v>31200</v>
      </c>
      <c r="L555" s="3">
        <v>30900</v>
      </c>
      <c r="M555" s="3">
        <v>26700</v>
      </c>
      <c r="N555" s="3">
        <v>28400</v>
      </c>
      <c r="O555" s="3">
        <v>28900</v>
      </c>
      <c r="P555" s="3">
        <v>28800</v>
      </c>
      <c r="Q555" s="3">
        <v>25700</v>
      </c>
      <c r="R555" s="4">
        <v>27700</v>
      </c>
      <c r="S555" s="4">
        <v>30400</v>
      </c>
      <c r="T555" s="4">
        <v>34400</v>
      </c>
      <c r="U555" s="4">
        <v>34700</v>
      </c>
      <c r="V555" s="4">
        <v>40100</v>
      </c>
      <c r="W555" s="4">
        <v>42500</v>
      </c>
      <c r="X555" s="4">
        <v>42600</v>
      </c>
      <c r="Y555" s="4">
        <v>45300</v>
      </c>
      <c r="Z555" s="4">
        <v>41700</v>
      </c>
      <c r="AA555" s="4">
        <v>37000</v>
      </c>
      <c r="AB555" s="4">
        <v>37200</v>
      </c>
      <c r="AC555" s="4">
        <v>33400</v>
      </c>
      <c r="AD555" s="4"/>
      <c r="AE555" s="4" t="s">
        <v>10</v>
      </c>
      <c r="AF555" s="4" t="s">
        <v>10</v>
      </c>
      <c r="AG555" s="4"/>
      <c r="AH555" s="4"/>
      <c r="AI555" s="4"/>
      <c r="AJ555" s="4"/>
      <c r="AK555" s="4">
        <v>25</v>
      </c>
      <c r="AL555" s="24"/>
    </row>
    <row r="556" spans="1:38" x14ac:dyDescent="0.3">
      <c r="A556" s="25" t="s">
        <v>372</v>
      </c>
      <c r="B556" s="1" t="s">
        <v>450</v>
      </c>
      <c r="C556" s="56">
        <v>94</v>
      </c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>
        <v>33100</v>
      </c>
      <c r="AI556" s="2">
        <v>34900</v>
      </c>
      <c r="AJ556" s="2">
        <v>35400</v>
      </c>
      <c r="AK556" s="2"/>
      <c r="AL556" s="26"/>
    </row>
    <row r="557" spans="1:38" x14ac:dyDescent="0.3">
      <c r="A557" s="23" t="s">
        <v>372</v>
      </c>
      <c r="B557" s="3" t="s">
        <v>376</v>
      </c>
      <c r="C557" s="3">
        <v>420</v>
      </c>
      <c r="D557" s="3">
        <v>27700</v>
      </c>
      <c r="E557" s="3">
        <v>29700</v>
      </c>
      <c r="F557" s="3">
        <v>36200</v>
      </c>
      <c r="G557" s="3">
        <v>36000</v>
      </c>
      <c r="H557" s="3">
        <v>42300</v>
      </c>
      <c r="I557" s="3">
        <v>41800</v>
      </c>
      <c r="J557" s="3">
        <v>39300</v>
      </c>
      <c r="K557" s="3">
        <v>41700</v>
      </c>
      <c r="L557" s="3">
        <v>42700</v>
      </c>
      <c r="M557" s="3">
        <v>37300</v>
      </c>
      <c r="N557" s="3">
        <v>41300</v>
      </c>
      <c r="O557" s="3">
        <v>40300</v>
      </c>
      <c r="P557" s="3">
        <v>41200</v>
      </c>
      <c r="Q557" s="3">
        <v>39400</v>
      </c>
      <c r="R557" s="4">
        <v>41300</v>
      </c>
      <c r="S557" s="4">
        <v>41100</v>
      </c>
      <c r="T557" s="4">
        <v>48500</v>
      </c>
      <c r="U557" s="4">
        <v>47800</v>
      </c>
      <c r="V557" s="4">
        <v>52500</v>
      </c>
      <c r="W557" s="4">
        <v>58700</v>
      </c>
      <c r="X557" s="4">
        <v>56100</v>
      </c>
      <c r="Y557" s="4">
        <v>57900</v>
      </c>
      <c r="Z557" s="4">
        <v>55700</v>
      </c>
      <c r="AA557" s="4">
        <v>57800</v>
      </c>
      <c r="AB557" s="4">
        <v>54600</v>
      </c>
      <c r="AC557" s="4">
        <v>53400</v>
      </c>
      <c r="AD557" s="4"/>
      <c r="AE557" s="4" t="s">
        <v>10</v>
      </c>
      <c r="AF557" s="4" t="s">
        <v>10</v>
      </c>
      <c r="AG557" s="4"/>
      <c r="AH557" s="4"/>
      <c r="AI557" s="4"/>
      <c r="AJ557" s="4"/>
      <c r="AK557" s="4">
        <v>25</v>
      </c>
      <c r="AL557" s="24"/>
    </row>
    <row r="558" spans="1:38" x14ac:dyDescent="0.3">
      <c r="A558" s="25" t="s">
        <v>372</v>
      </c>
      <c r="B558" s="1" t="s">
        <v>377</v>
      </c>
      <c r="C558" s="1">
        <v>434</v>
      </c>
      <c r="D558" s="1"/>
      <c r="E558" s="1" t="s">
        <v>8</v>
      </c>
      <c r="F558" s="1" t="s">
        <v>8</v>
      </c>
      <c r="G558" s="1"/>
      <c r="H558" s="1"/>
      <c r="I558" s="1">
        <v>45200</v>
      </c>
      <c r="J558" s="1">
        <v>43700</v>
      </c>
      <c r="K558" s="1">
        <v>46400</v>
      </c>
      <c r="L558" s="1">
        <v>45900</v>
      </c>
      <c r="M558" s="1">
        <v>48500</v>
      </c>
      <c r="N558" s="1">
        <v>45600</v>
      </c>
      <c r="O558" s="1">
        <v>44200</v>
      </c>
      <c r="P558" s="1">
        <v>42800</v>
      </c>
      <c r="Q558" s="1"/>
      <c r="R558" s="2">
        <v>42500</v>
      </c>
      <c r="S558" s="2">
        <v>41700</v>
      </c>
      <c r="T558" s="2">
        <v>48800</v>
      </c>
      <c r="U558" s="2">
        <v>48600</v>
      </c>
      <c r="V558" s="2">
        <v>54700</v>
      </c>
      <c r="W558" s="2">
        <v>55900</v>
      </c>
      <c r="X558" s="2">
        <v>56500</v>
      </c>
      <c r="Y558" s="2">
        <v>56200</v>
      </c>
      <c r="Z558" s="2">
        <v>57200</v>
      </c>
      <c r="AA558" s="2">
        <v>58200</v>
      </c>
      <c r="AB558" s="2">
        <v>51000</v>
      </c>
      <c r="AC558" s="2">
        <v>44000</v>
      </c>
      <c r="AD558" s="2"/>
      <c r="AE558" s="2" t="s">
        <v>10</v>
      </c>
      <c r="AF558" s="2" t="s">
        <v>10</v>
      </c>
      <c r="AG558" s="2"/>
      <c r="AH558" s="2"/>
      <c r="AI558" s="2"/>
      <c r="AJ558" s="2"/>
      <c r="AK558" s="2">
        <v>25</v>
      </c>
      <c r="AL558" s="26"/>
    </row>
    <row r="559" spans="1:38" x14ac:dyDescent="0.3">
      <c r="A559" s="23" t="s">
        <v>372</v>
      </c>
      <c r="B559" s="3" t="s">
        <v>378</v>
      </c>
      <c r="C559" s="3">
        <v>435</v>
      </c>
      <c r="D559" s="3">
        <v>31200</v>
      </c>
      <c r="E559" s="3">
        <v>37400</v>
      </c>
      <c r="F559" s="3">
        <v>42700</v>
      </c>
      <c r="G559" s="3">
        <v>46500</v>
      </c>
      <c r="H559" s="3">
        <v>51300</v>
      </c>
      <c r="I559" s="3">
        <v>52000</v>
      </c>
      <c r="J559" s="3">
        <v>54400</v>
      </c>
      <c r="K559" s="3">
        <v>54800</v>
      </c>
      <c r="L559" s="3">
        <v>48400</v>
      </c>
      <c r="M559" s="3">
        <v>50100</v>
      </c>
      <c r="N559" s="3">
        <v>53100</v>
      </c>
      <c r="O559" s="3">
        <v>51100</v>
      </c>
      <c r="P559" s="3">
        <v>52700</v>
      </c>
      <c r="Q559" s="3"/>
      <c r="R559" s="4">
        <v>49000</v>
      </c>
      <c r="S559" s="4">
        <v>48400</v>
      </c>
      <c r="T559" s="4">
        <v>58900</v>
      </c>
      <c r="U559" s="4">
        <v>52700</v>
      </c>
      <c r="V559" s="4">
        <v>63700</v>
      </c>
      <c r="W559" s="4">
        <v>66800</v>
      </c>
      <c r="X559" s="4">
        <v>66900</v>
      </c>
      <c r="Y559" s="4">
        <v>65300</v>
      </c>
      <c r="Z559" s="4">
        <v>63400</v>
      </c>
      <c r="AA559" s="4">
        <v>58800</v>
      </c>
      <c r="AB559" s="4">
        <v>54700</v>
      </c>
      <c r="AC559" s="4">
        <v>51200</v>
      </c>
      <c r="AD559" s="4"/>
      <c r="AE559" s="4" t="s">
        <v>10</v>
      </c>
      <c r="AF559" s="4" t="s">
        <v>10</v>
      </c>
      <c r="AG559" s="4"/>
      <c r="AH559" s="4"/>
      <c r="AI559" s="4"/>
      <c r="AJ559" s="4"/>
      <c r="AK559" s="4">
        <v>25</v>
      </c>
      <c r="AL559" s="24"/>
    </row>
    <row r="560" spans="1:38" x14ac:dyDescent="0.3">
      <c r="A560" s="25" t="s">
        <v>372</v>
      </c>
      <c r="B560" s="1" t="s">
        <v>379</v>
      </c>
      <c r="C560" s="1">
        <v>418</v>
      </c>
      <c r="D560" s="1">
        <v>32300</v>
      </c>
      <c r="E560" s="1">
        <v>39500</v>
      </c>
      <c r="F560" s="1">
        <v>41300</v>
      </c>
      <c r="G560" s="1">
        <v>39900</v>
      </c>
      <c r="H560" s="1">
        <v>41800</v>
      </c>
      <c r="I560" s="1">
        <v>41900</v>
      </c>
      <c r="J560" s="1">
        <v>43200</v>
      </c>
      <c r="K560" s="1">
        <v>43100</v>
      </c>
      <c r="L560" s="1">
        <v>42100</v>
      </c>
      <c r="M560" s="1">
        <v>37800</v>
      </c>
      <c r="N560" s="1">
        <v>40600</v>
      </c>
      <c r="O560" s="1">
        <v>43200</v>
      </c>
      <c r="P560" s="1">
        <v>39900</v>
      </c>
      <c r="Q560" s="1"/>
      <c r="R560" s="2"/>
      <c r="S560" s="2">
        <v>35700</v>
      </c>
      <c r="T560" s="2">
        <v>38300</v>
      </c>
      <c r="U560" s="2">
        <v>41100</v>
      </c>
      <c r="V560" s="2">
        <v>43500</v>
      </c>
      <c r="W560" s="2">
        <v>47100</v>
      </c>
      <c r="X560" s="2">
        <v>47500</v>
      </c>
      <c r="Y560" s="2">
        <v>52400</v>
      </c>
      <c r="Z560" s="2">
        <v>49400</v>
      </c>
      <c r="AA560" s="2">
        <v>43100</v>
      </c>
      <c r="AB560" s="2">
        <v>38100</v>
      </c>
      <c r="AC560" s="2">
        <v>42200</v>
      </c>
      <c r="AD560" s="2"/>
      <c r="AE560" s="2" t="s">
        <v>10</v>
      </c>
      <c r="AF560" s="2" t="s">
        <v>10</v>
      </c>
      <c r="AG560" s="2"/>
      <c r="AH560" s="2"/>
      <c r="AI560" s="2"/>
      <c r="AJ560" s="2"/>
      <c r="AK560" s="2">
        <v>9</v>
      </c>
      <c r="AL560" s="26"/>
    </row>
    <row r="561" spans="1:38" x14ac:dyDescent="0.3">
      <c r="A561" s="23" t="s">
        <v>372</v>
      </c>
      <c r="B561" s="3" t="s">
        <v>451</v>
      </c>
      <c r="C561" s="3">
        <v>95</v>
      </c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>
        <v>40000</v>
      </c>
      <c r="AI561" s="4">
        <v>40400</v>
      </c>
      <c r="AJ561" s="4"/>
      <c r="AK561" s="4"/>
      <c r="AL561" s="24"/>
    </row>
    <row r="562" spans="1:38" x14ac:dyDescent="0.3">
      <c r="A562" s="25" t="s">
        <v>372</v>
      </c>
      <c r="B562" s="1" t="s">
        <v>345</v>
      </c>
      <c r="C562" s="1">
        <v>426</v>
      </c>
      <c r="D562" s="1">
        <v>34300</v>
      </c>
      <c r="E562" s="1">
        <v>41200</v>
      </c>
      <c r="F562" s="1">
        <v>42800</v>
      </c>
      <c r="G562" s="1">
        <v>34500</v>
      </c>
      <c r="H562" s="1">
        <v>46400</v>
      </c>
      <c r="I562" s="1">
        <v>47600</v>
      </c>
      <c r="J562" s="1">
        <v>43200</v>
      </c>
      <c r="K562" s="1">
        <v>44200</v>
      </c>
      <c r="L562" s="1">
        <v>48200</v>
      </c>
      <c r="M562" s="1">
        <v>39700</v>
      </c>
      <c r="N562" s="1">
        <v>46200</v>
      </c>
      <c r="O562" s="1">
        <v>45600</v>
      </c>
      <c r="P562" s="1">
        <v>47200</v>
      </c>
      <c r="Q562" s="1">
        <v>43600</v>
      </c>
      <c r="R562" s="2">
        <v>43600</v>
      </c>
      <c r="S562" s="2">
        <v>50600</v>
      </c>
      <c r="T562" s="2">
        <v>47700</v>
      </c>
      <c r="U562" s="2">
        <v>55400</v>
      </c>
      <c r="V562" s="2">
        <v>54400</v>
      </c>
      <c r="W562" s="2">
        <v>60100</v>
      </c>
      <c r="X562" s="2">
        <v>58800</v>
      </c>
      <c r="Y562" s="2">
        <v>61200</v>
      </c>
      <c r="Z562" s="2">
        <v>56000</v>
      </c>
      <c r="AA562" s="2">
        <v>53200</v>
      </c>
      <c r="AB562" s="2">
        <v>54600</v>
      </c>
      <c r="AC562" s="2">
        <v>49400</v>
      </c>
      <c r="AD562" s="2"/>
      <c r="AE562" s="2" t="s">
        <v>10</v>
      </c>
      <c r="AF562" s="2" t="s">
        <v>10</v>
      </c>
      <c r="AG562" s="2"/>
      <c r="AH562" s="2"/>
      <c r="AI562" s="2"/>
      <c r="AJ562" s="2"/>
      <c r="AK562" s="2">
        <v>9</v>
      </c>
      <c r="AL562" s="26"/>
    </row>
    <row r="563" spans="1:38" x14ac:dyDescent="0.3">
      <c r="A563" s="23" t="s">
        <v>372</v>
      </c>
      <c r="B563" s="3" t="s">
        <v>380</v>
      </c>
      <c r="C563" s="57">
        <v>9</v>
      </c>
      <c r="D563" s="3">
        <v>0</v>
      </c>
      <c r="E563" s="3"/>
      <c r="F563" s="3"/>
      <c r="G563" s="3"/>
      <c r="H563" s="3"/>
      <c r="I563" s="3">
        <v>51500</v>
      </c>
      <c r="J563" s="3">
        <v>51000</v>
      </c>
      <c r="K563" s="3">
        <v>50800</v>
      </c>
      <c r="L563" s="3">
        <v>47900</v>
      </c>
      <c r="M563" s="3">
        <v>57000</v>
      </c>
      <c r="N563" s="3" t="s">
        <v>381</v>
      </c>
      <c r="O563" s="3">
        <v>54200</v>
      </c>
      <c r="P563" s="3">
        <v>51400</v>
      </c>
      <c r="Q563" s="3">
        <v>49000</v>
      </c>
      <c r="R563" s="4">
        <v>49500</v>
      </c>
      <c r="S563" s="4">
        <v>52800</v>
      </c>
      <c r="T563" s="4">
        <v>54400</v>
      </c>
      <c r="U563" s="4">
        <v>55700</v>
      </c>
      <c r="V563" s="4">
        <v>57100</v>
      </c>
      <c r="W563" s="4">
        <v>62100</v>
      </c>
      <c r="X563" s="4">
        <v>62400</v>
      </c>
      <c r="Y563" s="4">
        <v>61000</v>
      </c>
      <c r="Z563" s="4">
        <v>58000</v>
      </c>
      <c r="AA563" s="4">
        <v>50400</v>
      </c>
      <c r="AB563" s="4">
        <v>53300</v>
      </c>
      <c r="AC563" s="4">
        <v>53800</v>
      </c>
      <c r="AD563" s="4">
        <v>52400</v>
      </c>
      <c r="AE563" s="4">
        <v>50700</v>
      </c>
      <c r="AF563" s="4">
        <v>49100</v>
      </c>
      <c r="AG563" s="4">
        <v>50500</v>
      </c>
      <c r="AH563" s="4">
        <v>52300</v>
      </c>
      <c r="AI563" s="4">
        <v>51800</v>
      </c>
      <c r="AJ563" s="4">
        <v>51600</v>
      </c>
      <c r="AK563" s="4"/>
      <c r="AL563" s="24"/>
    </row>
    <row r="564" spans="1:38" x14ac:dyDescent="0.3">
      <c r="A564" s="25" t="s">
        <v>372</v>
      </c>
      <c r="B564" s="1" t="s">
        <v>382</v>
      </c>
      <c r="C564" s="1">
        <v>422</v>
      </c>
      <c r="D564" s="1">
        <v>49500</v>
      </c>
      <c r="E564" s="1">
        <v>48200</v>
      </c>
      <c r="F564" s="1">
        <v>52800</v>
      </c>
      <c r="G564" s="1">
        <v>53600</v>
      </c>
      <c r="H564" s="1">
        <v>57700</v>
      </c>
      <c r="I564" s="1">
        <v>55800</v>
      </c>
      <c r="J564" s="1">
        <v>56000</v>
      </c>
      <c r="K564" s="1">
        <v>55800</v>
      </c>
      <c r="L564" s="1">
        <v>55800</v>
      </c>
      <c r="M564" s="1">
        <v>48200</v>
      </c>
      <c r="N564" s="1">
        <v>50100</v>
      </c>
      <c r="O564" s="1">
        <v>53500</v>
      </c>
      <c r="P564" s="1">
        <v>47500</v>
      </c>
      <c r="Q564" s="1">
        <v>46800</v>
      </c>
      <c r="R564" s="2">
        <v>51200</v>
      </c>
      <c r="S564" s="2">
        <v>42700</v>
      </c>
      <c r="T564" s="2">
        <v>53700</v>
      </c>
      <c r="U564" s="2">
        <v>50900</v>
      </c>
      <c r="V564" s="2">
        <v>48400</v>
      </c>
      <c r="W564" s="2">
        <v>61200</v>
      </c>
      <c r="X564" s="2">
        <v>60700</v>
      </c>
      <c r="Y564" s="2">
        <v>60800</v>
      </c>
      <c r="Z564" s="2">
        <v>52500</v>
      </c>
      <c r="AA564" s="2">
        <v>52100</v>
      </c>
      <c r="AB564" s="2">
        <v>49800</v>
      </c>
      <c r="AC564" s="2">
        <v>49900</v>
      </c>
      <c r="AD564" s="2"/>
      <c r="AE564" s="2" t="s">
        <v>10</v>
      </c>
      <c r="AF564" s="2" t="s">
        <v>10</v>
      </c>
      <c r="AG564" s="2"/>
      <c r="AH564" s="2"/>
      <c r="AI564" s="2"/>
      <c r="AJ564" s="2"/>
      <c r="AK564" s="2">
        <v>9</v>
      </c>
      <c r="AL564" s="26"/>
    </row>
    <row r="565" spans="1:38" x14ac:dyDescent="0.3">
      <c r="A565" s="23" t="s">
        <v>372</v>
      </c>
      <c r="B565" s="3" t="s">
        <v>360</v>
      </c>
      <c r="C565" s="3">
        <v>430</v>
      </c>
      <c r="D565" s="3">
        <v>51000</v>
      </c>
      <c r="E565" s="3">
        <v>51600</v>
      </c>
      <c r="F565" s="3">
        <v>56100</v>
      </c>
      <c r="G565" s="3">
        <v>58100</v>
      </c>
      <c r="H565" s="3">
        <v>61600</v>
      </c>
      <c r="I565" s="3">
        <v>64900</v>
      </c>
      <c r="J565" s="3">
        <v>58400</v>
      </c>
      <c r="K565" s="3">
        <v>57700</v>
      </c>
      <c r="L565" s="3">
        <v>59700</v>
      </c>
      <c r="M565" s="3">
        <v>50200</v>
      </c>
      <c r="N565" s="3">
        <v>53900</v>
      </c>
      <c r="O565" s="3">
        <v>57100</v>
      </c>
      <c r="P565" s="3">
        <v>40700</v>
      </c>
      <c r="Q565" s="3">
        <v>38400</v>
      </c>
      <c r="R565" s="4">
        <v>40900</v>
      </c>
      <c r="S565" s="4">
        <v>39600</v>
      </c>
      <c r="T565" s="4">
        <v>39900</v>
      </c>
      <c r="U565" s="4">
        <v>42000</v>
      </c>
      <c r="V565" s="4">
        <v>42200</v>
      </c>
      <c r="W565" s="4">
        <v>45900</v>
      </c>
      <c r="X565" s="4">
        <v>44100</v>
      </c>
      <c r="Y565" s="4">
        <v>45700</v>
      </c>
      <c r="Z565" s="4">
        <v>42700</v>
      </c>
      <c r="AA565" s="4">
        <v>38400</v>
      </c>
      <c r="AB565" s="4">
        <v>36200</v>
      </c>
      <c r="AC565" s="4">
        <v>32400</v>
      </c>
      <c r="AD565" s="4"/>
      <c r="AE565" s="4" t="s">
        <v>10</v>
      </c>
      <c r="AF565" s="4" t="s">
        <v>10</v>
      </c>
      <c r="AG565" s="4"/>
      <c r="AH565" s="4"/>
      <c r="AI565" s="4"/>
      <c r="AJ565" s="4"/>
      <c r="AK565" s="4">
        <v>9</v>
      </c>
      <c r="AL565" s="24"/>
    </row>
    <row r="566" spans="1:38" x14ac:dyDescent="0.3">
      <c r="A566" s="25" t="s">
        <v>372</v>
      </c>
      <c r="B566" s="1" t="s">
        <v>360</v>
      </c>
      <c r="C566" s="56">
        <v>96</v>
      </c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>
        <v>41100</v>
      </c>
      <c r="AI566" s="2">
        <v>44300</v>
      </c>
      <c r="AJ566" s="2">
        <v>43600</v>
      </c>
      <c r="AK566" s="2"/>
      <c r="AL566" s="26"/>
    </row>
    <row r="567" spans="1:38" x14ac:dyDescent="0.3">
      <c r="A567" s="23" t="s">
        <v>372</v>
      </c>
      <c r="B567" s="3" t="s">
        <v>383</v>
      </c>
      <c r="C567" s="3">
        <v>427</v>
      </c>
      <c r="D567" s="3">
        <v>43100</v>
      </c>
      <c r="E567" s="3">
        <v>43500</v>
      </c>
      <c r="F567" s="3">
        <v>50300</v>
      </c>
      <c r="G567" s="3">
        <v>52300</v>
      </c>
      <c r="H567" s="3">
        <v>61200</v>
      </c>
      <c r="I567" s="3">
        <v>56200</v>
      </c>
      <c r="J567" s="3">
        <v>46700</v>
      </c>
      <c r="K567" s="3">
        <v>46200</v>
      </c>
      <c r="L567" s="3">
        <v>55800</v>
      </c>
      <c r="M567" s="3">
        <v>43600</v>
      </c>
      <c r="N567" s="3">
        <v>42800</v>
      </c>
      <c r="O567" s="3">
        <v>44500</v>
      </c>
      <c r="P567" s="3"/>
      <c r="Q567" s="3">
        <v>37000</v>
      </c>
      <c r="R567" s="4">
        <v>42000</v>
      </c>
      <c r="S567" s="4">
        <v>44200</v>
      </c>
      <c r="T567" s="4">
        <v>43800</v>
      </c>
      <c r="U567" s="4">
        <v>43900</v>
      </c>
      <c r="V567" s="4">
        <v>44800</v>
      </c>
      <c r="W567" s="4">
        <v>52900</v>
      </c>
      <c r="X567" s="4">
        <v>45000</v>
      </c>
      <c r="Y567" s="4">
        <v>50500</v>
      </c>
      <c r="Z567" s="4">
        <v>49600</v>
      </c>
      <c r="AA567" s="4">
        <v>43500</v>
      </c>
      <c r="AB567" s="4">
        <v>38100</v>
      </c>
      <c r="AC567" s="4"/>
      <c r="AD567" s="4"/>
      <c r="AE567" s="4" t="s">
        <v>10</v>
      </c>
      <c r="AF567" s="4" t="s">
        <v>10</v>
      </c>
      <c r="AG567" s="4"/>
      <c r="AH567" s="4"/>
      <c r="AI567" s="4"/>
      <c r="AJ567" s="4"/>
      <c r="AK567" s="4">
        <v>9</v>
      </c>
      <c r="AL567" s="24"/>
    </row>
    <row r="568" spans="1:38" x14ac:dyDescent="0.3">
      <c r="A568" s="25" t="s">
        <v>372</v>
      </c>
      <c r="B568" s="1" t="s">
        <v>148</v>
      </c>
      <c r="C568" s="1">
        <v>432</v>
      </c>
      <c r="D568" s="1">
        <v>45100</v>
      </c>
      <c r="E568" s="1">
        <v>46000</v>
      </c>
      <c r="F568" s="1">
        <v>50700</v>
      </c>
      <c r="G568" s="1">
        <v>53300</v>
      </c>
      <c r="H568" s="1">
        <v>62200</v>
      </c>
      <c r="I568" s="1">
        <v>53000</v>
      </c>
      <c r="J568" s="1">
        <v>51800</v>
      </c>
      <c r="K568" s="1">
        <v>51100</v>
      </c>
      <c r="L568" s="1">
        <v>53500</v>
      </c>
      <c r="M568" s="1">
        <v>43800</v>
      </c>
      <c r="N568" s="1">
        <v>49100</v>
      </c>
      <c r="O568" s="1">
        <v>49200</v>
      </c>
      <c r="P568" s="1">
        <v>40600</v>
      </c>
      <c r="Q568" s="1">
        <v>42800</v>
      </c>
      <c r="R568" s="2">
        <v>46800</v>
      </c>
      <c r="S568" s="2">
        <v>48600</v>
      </c>
      <c r="T568" s="2">
        <v>44600</v>
      </c>
      <c r="U568" s="2">
        <v>51000</v>
      </c>
      <c r="V568" s="2">
        <v>48200</v>
      </c>
      <c r="W568" s="2">
        <v>49200</v>
      </c>
      <c r="X568" s="2">
        <v>50300</v>
      </c>
      <c r="Y568" s="2">
        <v>52000</v>
      </c>
      <c r="Z568" s="2">
        <v>51600</v>
      </c>
      <c r="AA568" s="2">
        <v>46800</v>
      </c>
      <c r="AB568" s="2">
        <v>35500</v>
      </c>
      <c r="AC568" s="2">
        <v>38800</v>
      </c>
      <c r="AD568" s="2"/>
      <c r="AE568" s="2" t="s">
        <v>10</v>
      </c>
      <c r="AF568" s="2" t="s">
        <v>10</v>
      </c>
      <c r="AG568" s="2"/>
      <c r="AH568" s="2"/>
      <c r="AI568" s="2"/>
      <c r="AJ568" s="2"/>
      <c r="AK568" s="2">
        <v>9</v>
      </c>
      <c r="AL568" s="26"/>
    </row>
    <row r="569" spans="1:38" x14ac:dyDescent="0.3">
      <c r="A569" s="23" t="s">
        <v>372</v>
      </c>
      <c r="B569" s="3" t="s">
        <v>245</v>
      </c>
      <c r="C569" s="3">
        <v>429</v>
      </c>
      <c r="D569" s="3">
        <v>46400</v>
      </c>
      <c r="E569" s="3">
        <v>45000</v>
      </c>
      <c r="F569" s="3">
        <v>49700</v>
      </c>
      <c r="G569" s="3">
        <v>50500</v>
      </c>
      <c r="H569" s="3">
        <v>48800</v>
      </c>
      <c r="I569" s="3">
        <v>50500</v>
      </c>
      <c r="J569" s="3">
        <v>48300</v>
      </c>
      <c r="K569" s="3">
        <v>46000</v>
      </c>
      <c r="L569" s="3">
        <v>53200</v>
      </c>
      <c r="M569" s="3">
        <v>45100</v>
      </c>
      <c r="N569" s="3">
        <v>44700</v>
      </c>
      <c r="O569" s="3">
        <v>45800</v>
      </c>
      <c r="P569" s="3">
        <v>38900</v>
      </c>
      <c r="Q569" s="3">
        <v>40000</v>
      </c>
      <c r="R569" s="4">
        <v>41300</v>
      </c>
      <c r="S569" s="4">
        <v>41900</v>
      </c>
      <c r="T569" s="4">
        <v>43700</v>
      </c>
      <c r="U569" s="4">
        <v>45300</v>
      </c>
      <c r="V569" s="4">
        <v>44500</v>
      </c>
      <c r="W569" s="4">
        <v>48200</v>
      </c>
      <c r="X569" s="4">
        <v>38500</v>
      </c>
      <c r="Y569" s="4">
        <v>50600</v>
      </c>
      <c r="Z569" s="4">
        <v>53000</v>
      </c>
      <c r="AA569" s="4">
        <v>52100</v>
      </c>
      <c r="AB569" s="4">
        <v>42000</v>
      </c>
      <c r="AC569" s="4"/>
      <c r="AD569" s="4"/>
      <c r="AE569" s="4" t="s">
        <v>10</v>
      </c>
      <c r="AF569" s="4" t="s">
        <v>10</v>
      </c>
      <c r="AG569" s="4"/>
      <c r="AH569" s="4"/>
      <c r="AI569" s="4"/>
      <c r="AJ569" s="4"/>
      <c r="AK569" s="4">
        <v>9</v>
      </c>
      <c r="AL569" s="24"/>
    </row>
    <row r="570" spans="1:38" x14ac:dyDescent="0.3">
      <c r="A570" s="25" t="s">
        <v>372</v>
      </c>
      <c r="B570" s="1" t="s">
        <v>245</v>
      </c>
      <c r="C570" s="56">
        <v>97</v>
      </c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>
        <v>42500</v>
      </c>
      <c r="AI570" s="2">
        <v>45200</v>
      </c>
      <c r="AJ570" s="2">
        <v>45100</v>
      </c>
      <c r="AK570" s="2"/>
      <c r="AL570" s="26"/>
    </row>
    <row r="571" spans="1:38" x14ac:dyDescent="0.3">
      <c r="A571" s="23" t="s">
        <v>372</v>
      </c>
      <c r="B571" s="3" t="s">
        <v>146</v>
      </c>
      <c r="C571" s="3">
        <v>428</v>
      </c>
      <c r="D571" s="3">
        <v>44900</v>
      </c>
      <c r="E571" s="3">
        <v>42300</v>
      </c>
      <c r="F571" s="3">
        <v>48500</v>
      </c>
      <c r="G571" s="3">
        <v>49500</v>
      </c>
      <c r="H571" s="3">
        <v>56200</v>
      </c>
      <c r="I571" s="3">
        <v>52200</v>
      </c>
      <c r="J571" s="3">
        <v>48100</v>
      </c>
      <c r="K571" s="3">
        <v>45200</v>
      </c>
      <c r="L571" s="3">
        <v>45800</v>
      </c>
      <c r="M571" s="3">
        <v>38400</v>
      </c>
      <c r="N571" s="3">
        <v>43500</v>
      </c>
      <c r="O571" s="3">
        <v>43500</v>
      </c>
      <c r="P571" s="3">
        <v>39700</v>
      </c>
      <c r="Q571" s="3">
        <v>38800</v>
      </c>
      <c r="R571" s="4">
        <v>39700</v>
      </c>
      <c r="S571" s="4">
        <v>40700</v>
      </c>
      <c r="T571" s="4">
        <v>45700</v>
      </c>
      <c r="U571" s="4">
        <v>43900</v>
      </c>
      <c r="V571" s="4">
        <v>43800</v>
      </c>
      <c r="W571" s="4">
        <v>47400</v>
      </c>
      <c r="X571" s="4">
        <v>45600</v>
      </c>
      <c r="Y571" s="4">
        <v>46600</v>
      </c>
      <c r="Z571" s="4">
        <v>46400</v>
      </c>
      <c r="AA571" s="4">
        <v>43200</v>
      </c>
      <c r="AB571" s="4">
        <v>40400</v>
      </c>
      <c r="AC571" s="4"/>
      <c r="AD571" s="4"/>
      <c r="AE571" s="4" t="s">
        <v>10</v>
      </c>
      <c r="AF571" s="4" t="s">
        <v>10</v>
      </c>
      <c r="AG571" s="4"/>
      <c r="AH571" s="4"/>
      <c r="AI571" s="4"/>
      <c r="AJ571" s="4"/>
      <c r="AK571" s="4">
        <v>9</v>
      </c>
      <c r="AL571" s="24"/>
    </row>
    <row r="572" spans="1:38" x14ac:dyDescent="0.3">
      <c r="A572" s="23" t="s">
        <v>372</v>
      </c>
      <c r="B572" s="3" t="s">
        <v>462</v>
      </c>
      <c r="C572" s="57">
        <v>98</v>
      </c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>
        <v>35600</v>
      </c>
      <c r="AI572" s="4">
        <v>35900</v>
      </c>
      <c r="AJ572" s="4">
        <v>32600</v>
      </c>
      <c r="AK572" s="4"/>
      <c r="AL572" s="24"/>
    </row>
    <row r="573" spans="1:38" x14ac:dyDescent="0.3">
      <c r="A573" s="25" t="s">
        <v>372</v>
      </c>
      <c r="B573" s="1" t="s">
        <v>384</v>
      </c>
      <c r="C573" s="56">
        <v>1</v>
      </c>
      <c r="D573" s="1"/>
      <c r="E573" s="1"/>
      <c r="F573" s="1"/>
      <c r="G573" s="1"/>
      <c r="H573" s="1"/>
      <c r="I573" s="1">
        <v>50400</v>
      </c>
      <c r="J573" s="1">
        <v>51700</v>
      </c>
      <c r="K573" s="1">
        <v>51100</v>
      </c>
      <c r="L573" s="1">
        <v>50600</v>
      </c>
      <c r="M573" s="1">
        <v>51600</v>
      </c>
      <c r="N573" s="1" t="s">
        <v>385</v>
      </c>
      <c r="O573" s="1">
        <v>48300</v>
      </c>
      <c r="P573" s="1">
        <v>47800</v>
      </c>
      <c r="Q573" s="1">
        <v>40600</v>
      </c>
      <c r="R573" s="2">
        <v>38500</v>
      </c>
      <c r="S573" s="2">
        <v>39700</v>
      </c>
      <c r="T573" s="2">
        <v>41700</v>
      </c>
      <c r="U573" s="2">
        <v>43500</v>
      </c>
      <c r="V573" s="2">
        <v>45600</v>
      </c>
      <c r="W573" s="2">
        <v>49900</v>
      </c>
      <c r="X573" s="2">
        <v>52100</v>
      </c>
      <c r="Y573" s="2">
        <v>51900</v>
      </c>
      <c r="Z573" s="2"/>
      <c r="AA573" s="2">
        <v>42600</v>
      </c>
      <c r="AB573" s="2">
        <v>41800</v>
      </c>
      <c r="AC573" s="2">
        <v>41200</v>
      </c>
      <c r="AD573" s="2">
        <v>39700</v>
      </c>
      <c r="AE573" s="2">
        <v>36700</v>
      </c>
      <c r="AF573" s="2">
        <v>36400</v>
      </c>
      <c r="AG573" s="2">
        <v>41300</v>
      </c>
      <c r="AH573" s="2">
        <v>42400</v>
      </c>
      <c r="AI573" s="2">
        <v>43700</v>
      </c>
      <c r="AJ573" s="2">
        <v>43700</v>
      </c>
      <c r="AK573" s="2"/>
      <c r="AL573" s="26"/>
    </row>
    <row r="574" spans="1:38" x14ac:dyDescent="0.3">
      <c r="A574" s="23" t="s">
        <v>372</v>
      </c>
      <c r="B574" s="3" t="s">
        <v>386</v>
      </c>
      <c r="C574" s="3">
        <v>421</v>
      </c>
      <c r="D574" s="3">
        <v>31500</v>
      </c>
      <c r="E574" s="3">
        <v>29600</v>
      </c>
      <c r="F574" s="3">
        <v>31400</v>
      </c>
      <c r="G574" s="3">
        <v>32600</v>
      </c>
      <c r="H574" s="3">
        <v>37600</v>
      </c>
      <c r="I574" s="3">
        <v>40300</v>
      </c>
      <c r="J574" s="3">
        <v>34200</v>
      </c>
      <c r="K574" s="3">
        <v>35800</v>
      </c>
      <c r="L574" s="3">
        <v>34300</v>
      </c>
      <c r="M574" s="3">
        <v>28900</v>
      </c>
      <c r="N574" s="3">
        <v>31100</v>
      </c>
      <c r="O574" s="3">
        <v>30700</v>
      </c>
      <c r="P574" s="3">
        <v>30100</v>
      </c>
      <c r="Q574" s="3">
        <v>27000</v>
      </c>
      <c r="R574" s="4">
        <v>28000</v>
      </c>
      <c r="S574" s="4">
        <v>28500</v>
      </c>
      <c r="T574" s="4">
        <v>29500</v>
      </c>
      <c r="U574" s="4">
        <v>29700</v>
      </c>
      <c r="V574" s="4">
        <v>31600</v>
      </c>
      <c r="W574" s="4">
        <v>31600</v>
      </c>
      <c r="X574" s="4">
        <v>34400</v>
      </c>
      <c r="Y574" s="4">
        <v>39500</v>
      </c>
      <c r="Z574" s="4">
        <v>32700</v>
      </c>
      <c r="AA574" s="4">
        <v>29900</v>
      </c>
      <c r="AB574" s="4">
        <v>32700</v>
      </c>
      <c r="AC574" s="4"/>
      <c r="AD574" s="4"/>
      <c r="AE574" s="4" t="s">
        <v>10</v>
      </c>
      <c r="AF574" s="4" t="s">
        <v>10</v>
      </c>
      <c r="AG574" s="4"/>
      <c r="AH574" s="4"/>
      <c r="AI574" s="4"/>
      <c r="AJ574" s="4"/>
      <c r="AK574" s="4">
        <v>1</v>
      </c>
      <c r="AL574" s="24"/>
    </row>
    <row r="575" spans="1:38" x14ac:dyDescent="0.3">
      <c r="A575" s="25" t="s">
        <v>372</v>
      </c>
      <c r="B575" s="1" t="s">
        <v>67</v>
      </c>
      <c r="C575" s="1">
        <v>431</v>
      </c>
      <c r="D575" s="1"/>
      <c r="E575" s="1"/>
      <c r="F575" s="1"/>
      <c r="G575" s="1"/>
      <c r="H575" s="1"/>
      <c r="I575" s="1">
        <v>23200</v>
      </c>
      <c r="J575" s="1">
        <v>24100</v>
      </c>
      <c r="K575" s="1">
        <v>23900</v>
      </c>
      <c r="L575" s="1">
        <v>24700</v>
      </c>
      <c r="M575" s="1">
        <v>24200</v>
      </c>
      <c r="N575" s="1">
        <v>24000</v>
      </c>
      <c r="O575" s="1">
        <v>21800</v>
      </c>
      <c r="P575" s="1">
        <v>21700</v>
      </c>
      <c r="Q575" s="1">
        <v>22400</v>
      </c>
      <c r="R575" s="2">
        <v>21900</v>
      </c>
      <c r="S575" s="2">
        <v>21000</v>
      </c>
      <c r="T575" s="2">
        <v>23800</v>
      </c>
      <c r="U575" s="2">
        <v>25000</v>
      </c>
      <c r="V575" s="2">
        <v>25900</v>
      </c>
      <c r="W575" s="2">
        <v>28900</v>
      </c>
      <c r="X575" s="2">
        <v>27800</v>
      </c>
      <c r="Y575" s="2">
        <v>32100</v>
      </c>
      <c r="Z575" s="2">
        <v>26300</v>
      </c>
      <c r="AA575" s="2">
        <v>24900</v>
      </c>
      <c r="AB575" s="2">
        <v>26800</v>
      </c>
      <c r="AC575" s="2"/>
      <c r="AD575" s="2"/>
      <c r="AE575" s="2" t="s">
        <v>10</v>
      </c>
      <c r="AF575" s="2" t="s">
        <v>10</v>
      </c>
      <c r="AG575" s="2"/>
      <c r="AH575" s="2"/>
      <c r="AI575" s="2"/>
      <c r="AJ575" s="2"/>
      <c r="AK575" s="2">
        <v>1</v>
      </c>
      <c r="AL575" s="26"/>
    </row>
    <row r="576" spans="1:38" x14ac:dyDescent="0.3">
      <c r="A576" s="25" t="s">
        <v>372</v>
      </c>
      <c r="B576" s="1" t="s">
        <v>30</v>
      </c>
      <c r="C576" s="1">
        <v>99</v>
      </c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>
        <v>25700</v>
      </c>
      <c r="AI576" s="2">
        <v>29600</v>
      </c>
      <c r="AJ576" s="2"/>
      <c r="AK576" s="2"/>
      <c r="AL576" s="26"/>
    </row>
    <row r="577" spans="1:38" x14ac:dyDescent="0.3">
      <c r="A577" s="23" t="s">
        <v>372</v>
      </c>
      <c r="B577" s="3" t="s">
        <v>63</v>
      </c>
      <c r="C577" s="3">
        <v>419</v>
      </c>
      <c r="D577" s="3">
        <v>19400</v>
      </c>
      <c r="E577" s="3">
        <v>23500</v>
      </c>
      <c r="F577" s="3">
        <v>17600</v>
      </c>
      <c r="G577" s="3">
        <v>19700</v>
      </c>
      <c r="H577" s="3">
        <v>20500</v>
      </c>
      <c r="I577" s="3">
        <v>20300</v>
      </c>
      <c r="J577" s="3">
        <v>20100</v>
      </c>
      <c r="K577" s="3">
        <v>22700</v>
      </c>
      <c r="L577" s="3">
        <v>20400</v>
      </c>
      <c r="M577" s="3">
        <v>19400</v>
      </c>
      <c r="N577" s="3">
        <v>20000</v>
      </c>
      <c r="O577" s="3">
        <v>16800</v>
      </c>
      <c r="P577" s="3">
        <v>17000</v>
      </c>
      <c r="Q577" s="3">
        <v>18000</v>
      </c>
      <c r="R577" s="4">
        <v>19700</v>
      </c>
      <c r="S577" s="4">
        <v>20000</v>
      </c>
      <c r="T577" s="4">
        <v>22500</v>
      </c>
      <c r="U577" s="4">
        <v>22900</v>
      </c>
      <c r="V577" s="4">
        <v>24300</v>
      </c>
      <c r="W577" s="4">
        <v>24700</v>
      </c>
      <c r="X577" s="4">
        <v>25700</v>
      </c>
      <c r="Y577" s="4">
        <v>30800</v>
      </c>
      <c r="Z577" s="4">
        <v>25100</v>
      </c>
      <c r="AA577" s="4">
        <v>26100</v>
      </c>
      <c r="AB577" s="4">
        <v>21600</v>
      </c>
      <c r="AC577" s="4"/>
      <c r="AD577" s="4"/>
      <c r="AE577" s="4" t="s">
        <v>10</v>
      </c>
      <c r="AF577" s="4" t="s">
        <v>10</v>
      </c>
      <c r="AG577" s="4"/>
      <c r="AH577" s="4"/>
      <c r="AI577" s="4"/>
      <c r="AJ577" s="4"/>
      <c r="AK577" s="4">
        <v>1</v>
      </c>
      <c r="AL577" s="24"/>
    </row>
    <row r="578" spans="1:38" x14ac:dyDescent="0.3">
      <c r="A578" s="25" t="s">
        <v>372</v>
      </c>
      <c r="B578" s="1" t="s">
        <v>387</v>
      </c>
      <c r="C578" s="1">
        <v>425</v>
      </c>
      <c r="D578" s="1"/>
      <c r="E578" s="1"/>
      <c r="F578" s="1"/>
      <c r="G578" s="1"/>
      <c r="H578" s="1"/>
      <c r="I578" s="1">
        <v>19400</v>
      </c>
      <c r="J578" s="1">
        <v>19300</v>
      </c>
      <c r="K578" s="1">
        <v>18900</v>
      </c>
      <c r="L578" s="1">
        <v>19200</v>
      </c>
      <c r="M578" s="1">
        <v>18600</v>
      </c>
      <c r="N578" s="1">
        <v>19100</v>
      </c>
      <c r="O578" s="1">
        <v>15500</v>
      </c>
      <c r="P578" s="1">
        <v>15400</v>
      </c>
      <c r="Q578" s="1">
        <v>16000</v>
      </c>
      <c r="R578" s="2">
        <v>15500</v>
      </c>
      <c r="S578" s="2">
        <v>15600</v>
      </c>
      <c r="T578" s="2">
        <v>17100</v>
      </c>
      <c r="U578" s="2">
        <v>17400</v>
      </c>
      <c r="V578" s="2">
        <v>18200</v>
      </c>
      <c r="W578" s="2">
        <v>20000</v>
      </c>
      <c r="X578" s="2">
        <v>20400</v>
      </c>
      <c r="Y578" s="2">
        <v>23000</v>
      </c>
      <c r="Z578" s="2">
        <v>18300</v>
      </c>
      <c r="AA578" s="2">
        <v>17700</v>
      </c>
      <c r="AB578" s="2">
        <v>15700</v>
      </c>
      <c r="AC578" s="2"/>
      <c r="AD578" s="2"/>
      <c r="AE578" s="2" t="s">
        <v>10</v>
      </c>
      <c r="AF578" s="2" t="s">
        <v>10</v>
      </c>
      <c r="AG578" s="2"/>
      <c r="AH578" s="2"/>
      <c r="AI578" s="2"/>
      <c r="AJ578" s="2"/>
      <c r="AK578" s="2">
        <v>1</v>
      </c>
      <c r="AL578" s="26"/>
    </row>
    <row r="579" spans="1:38" x14ac:dyDescent="0.3">
      <c r="A579" s="25" t="s">
        <v>372</v>
      </c>
      <c r="B579" s="1" t="s">
        <v>387</v>
      </c>
      <c r="C579" s="1">
        <v>100</v>
      </c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>
        <v>18100</v>
      </c>
      <c r="AI579" s="2">
        <v>21400</v>
      </c>
      <c r="AJ579" s="2"/>
      <c r="AK579" s="2"/>
      <c r="AL579" s="26"/>
    </row>
    <row r="580" spans="1:38" x14ac:dyDescent="0.3">
      <c r="A580" s="23" t="s">
        <v>372</v>
      </c>
      <c r="B580" s="3" t="s">
        <v>452</v>
      </c>
      <c r="C580" s="57">
        <v>103</v>
      </c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>
        <v>21000</v>
      </c>
      <c r="AI580" s="4">
        <v>24800</v>
      </c>
      <c r="AJ580" s="4">
        <v>24900</v>
      </c>
      <c r="AK580" s="4"/>
      <c r="AL580" s="24"/>
    </row>
    <row r="581" spans="1:38" x14ac:dyDescent="0.3">
      <c r="A581" s="25" t="s">
        <v>372</v>
      </c>
      <c r="B581" s="1" t="s">
        <v>388</v>
      </c>
      <c r="C581" s="1">
        <v>449</v>
      </c>
      <c r="D581" s="1">
        <v>10100</v>
      </c>
      <c r="E581" s="1">
        <v>10800</v>
      </c>
      <c r="F581" s="1">
        <v>13100</v>
      </c>
      <c r="G581" s="1">
        <v>13100</v>
      </c>
      <c r="H581" s="1">
        <v>11300</v>
      </c>
      <c r="I581" s="1">
        <v>11300</v>
      </c>
      <c r="J581" s="1">
        <v>11000</v>
      </c>
      <c r="K581" s="1">
        <v>11000</v>
      </c>
      <c r="L581" s="1">
        <v>12100</v>
      </c>
      <c r="M581" s="1">
        <v>15600</v>
      </c>
      <c r="N581" s="1">
        <v>14100</v>
      </c>
      <c r="O581" s="1">
        <v>11800</v>
      </c>
      <c r="P581" s="1">
        <v>11700</v>
      </c>
      <c r="Q581" s="1">
        <v>11500</v>
      </c>
      <c r="R581" s="2">
        <v>13100</v>
      </c>
      <c r="S581" s="2">
        <v>12800</v>
      </c>
      <c r="T581" s="2">
        <v>14600</v>
      </c>
      <c r="U581" s="2">
        <v>14800</v>
      </c>
      <c r="V581" s="2">
        <v>15400</v>
      </c>
      <c r="W581" s="2">
        <v>18000</v>
      </c>
      <c r="X581" s="2">
        <v>18700</v>
      </c>
      <c r="Y581" s="2">
        <v>18400</v>
      </c>
      <c r="Z581" s="2">
        <v>15500</v>
      </c>
      <c r="AA581" s="2">
        <v>20700</v>
      </c>
      <c r="AB581" s="2">
        <v>13900</v>
      </c>
      <c r="AC581" s="2"/>
      <c r="AD581" s="2"/>
      <c r="AE581" s="2" t="s">
        <v>10</v>
      </c>
      <c r="AF581" s="2" t="s">
        <v>10</v>
      </c>
      <c r="AG581" s="2"/>
      <c r="AH581" s="2"/>
      <c r="AI581" s="2"/>
      <c r="AJ581" s="2"/>
      <c r="AK581" s="2">
        <v>1</v>
      </c>
      <c r="AL581" s="26"/>
    </row>
    <row r="582" spans="1:38" x14ac:dyDescent="0.3">
      <c r="A582" s="2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24"/>
    </row>
    <row r="583" spans="1:38" x14ac:dyDescent="0.3">
      <c r="A583" s="25" t="s">
        <v>389</v>
      </c>
      <c r="B583" s="1" t="s">
        <v>46</v>
      </c>
      <c r="C583" s="1">
        <v>491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>
        <v>5400</v>
      </c>
      <c r="Q583" s="1">
        <v>6600</v>
      </c>
      <c r="R583" s="2">
        <v>7200</v>
      </c>
      <c r="S583" s="2">
        <v>8500</v>
      </c>
      <c r="T583" s="2" t="s">
        <v>23</v>
      </c>
      <c r="U583" s="2">
        <v>7300</v>
      </c>
      <c r="V583" s="2">
        <v>9300</v>
      </c>
      <c r="W583" s="2">
        <v>9000</v>
      </c>
      <c r="X583" s="2">
        <v>9600</v>
      </c>
      <c r="Y583" s="2">
        <v>7800</v>
      </c>
      <c r="Z583" s="2">
        <v>6100</v>
      </c>
      <c r="AA583" s="2">
        <v>5700</v>
      </c>
      <c r="AB583" s="2">
        <v>5100</v>
      </c>
      <c r="AC583" s="2"/>
      <c r="AD583" s="2"/>
      <c r="AE583" s="2" t="s">
        <v>10</v>
      </c>
      <c r="AF583" s="2" t="s">
        <v>10</v>
      </c>
      <c r="AG583" s="2"/>
      <c r="AH583" s="2"/>
      <c r="AI583" s="2"/>
      <c r="AJ583" s="2"/>
      <c r="AK583" s="2">
        <v>23</v>
      </c>
      <c r="AL583" s="26"/>
    </row>
    <row r="584" spans="1:38" x14ac:dyDescent="0.3">
      <c r="A584" s="2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4"/>
      <c r="S584" s="4"/>
      <c r="T584" s="4" t="s">
        <v>10</v>
      </c>
      <c r="U584" s="4" t="s">
        <v>8</v>
      </c>
      <c r="V584" s="4" t="s">
        <v>10</v>
      </c>
      <c r="W584" s="4"/>
      <c r="X584" s="4"/>
      <c r="Y584" s="4"/>
      <c r="Z584" s="4"/>
      <c r="AA584" s="4"/>
      <c r="AB584" s="4"/>
      <c r="AC584" s="4"/>
      <c r="AD584" s="4"/>
      <c r="AE584" s="4" t="s">
        <v>10</v>
      </c>
      <c r="AF584" s="4" t="s">
        <v>10</v>
      </c>
      <c r="AG584" s="4"/>
      <c r="AH584" s="4"/>
      <c r="AI584" s="4"/>
      <c r="AJ584" s="4"/>
      <c r="AK584" s="4"/>
      <c r="AL584" s="24"/>
    </row>
    <row r="585" spans="1:38" x14ac:dyDescent="0.3">
      <c r="A585" s="25" t="s">
        <v>390</v>
      </c>
      <c r="B585" s="1" t="s">
        <v>30</v>
      </c>
      <c r="C585" s="1">
        <v>527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>
        <v>6100</v>
      </c>
      <c r="V585" s="2">
        <v>8200</v>
      </c>
      <c r="W585" s="2">
        <v>10600</v>
      </c>
      <c r="X585" s="2">
        <v>12100</v>
      </c>
      <c r="Y585" s="2">
        <v>13600</v>
      </c>
      <c r="Z585" s="2">
        <v>14100</v>
      </c>
      <c r="AA585" s="2">
        <v>12900</v>
      </c>
      <c r="AB585" s="2">
        <v>13300</v>
      </c>
      <c r="AC585" s="2">
        <v>12000</v>
      </c>
      <c r="AD585" s="2">
        <v>12600</v>
      </c>
      <c r="AE585" s="2">
        <v>12400</v>
      </c>
      <c r="AF585" s="2">
        <v>12800</v>
      </c>
      <c r="AG585" s="2">
        <v>14100</v>
      </c>
      <c r="AH585" s="2">
        <v>15400</v>
      </c>
      <c r="AI585" s="2">
        <v>15900</v>
      </c>
      <c r="AJ585" s="2">
        <v>16600</v>
      </c>
      <c r="AK585" s="2">
        <v>50</v>
      </c>
      <c r="AL585" s="26"/>
    </row>
    <row r="586" spans="1:38" x14ac:dyDescent="0.3">
      <c r="A586" s="23" t="s">
        <v>390</v>
      </c>
      <c r="B586" s="3" t="s">
        <v>391</v>
      </c>
      <c r="C586" s="3">
        <v>526</v>
      </c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4"/>
      <c r="S586" s="4"/>
      <c r="T586" s="4"/>
      <c r="U586" s="4"/>
      <c r="V586" s="4">
        <v>10800</v>
      </c>
      <c r="W586" s="4">
        <v>13800</v>
      </c>
      <c r="X586" s="4">
        <v>16400</v>
      </c>
      <c r="Y586" s="4">
        <v>18500</v>
      </c>
      <c r="Z586" s="4">
        <v>20100</v>
      </c>
      <c r="AA586" s="4">
        <v>19500</v>
      </c>
      <c r="AB586" s="4">
        <v>18700</v>
      </c>
      <c r="AC586" s="4"/>
      <c r="AD586" s="4"/>
      <c r="AE586" s="4" t="s">
        <v>10</v>
      </c>
      <c r="AF586" s="4" t="s">
        <v>10</v>
      </c>
      <c r="AG586" s="4"/>
      <c r="AH586" s="4"/>
      <c r="AI586" s="4"/>
      <c r="AJ586" s="4"/>
      <c r="AK586" s="4">
        <v>50</v>
      </c>
      <c r="AL586" s="24"/>
    </row>
    <row r="587" spans="1:38" x14ac:dyDescent="0.3">
      <c r="A587" s="25" t="s">
        <v>390</v>
      </c>
      <c r="B587" s="1" t="s">
        <v>392</v>
      </c>
      <c r="C587" s="1">
        <v>523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>
        <v>9100</v>
      </c>
      <c r="T587" s="2">
        <v>12000</v>
      </c>
      <c r="U587" s="2">
        <v>15900</v>
      </c>
      <c r="V587" s="2">
        <v>19200</v>
      </c>
      <c r="W587" s="2">
        <v>23900</v>
      </c>
      <c r="X587" s="2">
        <v>25700</v>
      </c>
      <c r="Y587" s="2">
        <v>27500</v>
      </c>
      <c r="Z587" s="2">
        <v>29500</v>
      </c>
      <c r="AA587" s="2">
        <v>28200</v>
      </c>
      <c r="AB587" s="2">
        <v>26800</v>
      </c>
      <c r="AC587" s="2">
        <v>24400</v>
      </c>
      <c r="AD587" s="2"/>
      <c r="AE587" s="2" t="s">
        <v>10</v>
      </c>
      <c r="AF587" s="2" t="s">
        <v>10</v>
      </c>
      <c r="AG587" s="2"/>
      <c r="AH587" s="2"/>
      <c r="AI587" s="2"/>
      <c r="AJ587" s="2"/>
      <c r="AK587" s="2">
        <v>50</v>
      </c>
      <c r="AL587" s="26"/>
    </row>
    <row r="588" spans="1:38" x14ac:dyDescent="0.3">
      <c r="A588" s="23" t="s">
        <v>390</v>
      </c>
      <c r="B588" s="3" t="s">
        <v>71</v>
      </c>
      <c r="C588" s="3">
        <v>522</v>
      </c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4"/>
      <c r="S588" s="4">
        <v>15900</v>
      </c>
      <c r="T588" s="4">
        <v>19200</v>
      </c>
      <c r="U588" s="4">
        <v>23400</v>
      </c>
      <c r="V588" s="4">
        <v>26700</v>
      </c>
      <c r="W588" s="4">
        <v>32500</v>
      </c>
      <c r="X588" s="4">
        <v>35300</v>
      </c>
      <c r="Y588" s="4">
        <v>40200</v>
      </c>
      <c r="Z588" s="4">
        <v>40000</v>
      </c>
      <c r="AA588" s="4">
        <v>36800</v>
      </c>
      <c r="AB588" s="4">
        <v>38400</v>
      </c>
      <c r="AC588" s="4"/>
      <c r="AD588" s="4"/>
      <c r="AE588" s="4" t="s">
        <v>10</v>
      </c>
      <c r="AF588" s="4" t="s">
        <v>10</v>
      </c>
      <c r="AG588" s="4"/>
      <c r="AH588" s="4"/>
      <c r="AI588" s="4"/>
      <c r="AJ588" s="4"/>
      <c r="AK588" s="4">
        <v>50</v>
      </c>
      <c r="AL588" s="24"/>
    </row>
    <row r="589" spans="1:38" x14ac:dyDescent="0.3">
      <c r="A589" s="27" t="s">
        <v>390</v>
      </c>
      <c r="B589" s="16" t="s">
        <v>393</v>
      </c>
      <c r="C589" s="58">
        <v>50</v>
      </c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>
        <v>13100</v>
      </c>
      <c r="Q589" s="16">
        <v>22600</v>
      </c>
      <c r="R589" s="17">
        <v>26800</v>
      </c>
      <c r="S589" s="17">
        <v>31400</v>
      </c>
      <c r="T589" s="17">
        <v>33800</v>
      </c>
      <c r="U589" s="17">
        <v>40300</v>
      </c>
      <c r="V589" s="17">
        <v>44300</v>
      </c>
      <c r="W589" s="17">
        <v>48000</v>
      </c>
      <c r="X589" s="17">
        <v>50700</v>
      </c>
      <c r="Y589" s="17">
        <v>53100</v>
      </c>
      <c r="Z589" s="17">
        <v>49600</v>
      </c>
      <c r="AA589" s="17">
        <v>47200</v>
      </c>
      <c r="AB589" s="17">
        <v>46900</v>
      </c>
      <c r="AC589" s="17">
        <v>44500</v>
      </c>
      <c r="AD589" s="17">
        <v>45200</v>
      </c>
      <c r="AE589" s="17">
        <v>45100</v>
      </c>
      <c r="AF589" s="17">
        <v>45800</v>
      </c>
      <c r="AG589" s="17">
        <v>45900</v>
      </c>
      <c r="AH589" s="17">
        <v>47900</v>
      </c>
      <c r="AI589" s="17">
        <v>49300</v>
      </c>
      <c r="AJ589" s="17">
        <v>49900</v>
      </c>
      <c r="AK589" s="17"/>
      <c r="AL589" s="30"/>
    </row>
    <row r="590" spans="1:38" x14ac:dyDescent="0.3">
      <c r="A590" s="23" t="s">
        <v>390</v>
      </c>
      <c r="B590" s="3" t="s">
        <v>394</v>
      </c>
      <c r="C590" s="3">
        <v>513</v>
      </c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>
        <v>27800</v>
      </c>
      <c r="R590" s="4">
        <v>34500</v>
      </c>
      <c r="S590" s="4">
        <v>36800</v>
      </c>
      <c r="T590" s="4">
        <v>38700</v>
      </c>
      <c r="U590" s="4">
        <v>44800</v>
      </c>
      <c r="V590" s="4">
        <v>45900</v>
      </c>
      <c r="W590" s="4">
        <v>50800</v>
      </c>
      <c r="X590" s="4">
        <v>51400</v>
      </c>
      <c r="Y590" s="4">
        <v>58200</v>
      </c>
      <c r="Z590" s="4">
        <v>57400</v>
      </c>
      <c r="AA590" s="4">
        <v>49800</v>
      </c>
      <c r="AB590" s="4">
        <v>50800</v>
      </c>
      <c r="AC590" s="4"/>
      <c r="AD590" s="4"/>
      <c r="AE590" s="4" t="s">
        <v>10</v>
      </c>
      <c r="AF590" s="4" t="s">
        <v>10</v>
      </c>
      <c r="AG590" s="4"/>
      <c r="AH590" s="4"/>
      <c r="AI590" s="4"/>
      <c r="AJ590" s="4"/>
      <c r="AK590" s="4">
        <v>50</v>
      </c>
      <c r="AL590" s="24"/>
    </row>
    <row r="591" spans="1:38" x14ac:dyDescent="0.3">
      <c r="A591" s="25" t="s">
        <v>390</v>
      </c>
      <c r="B591" s="1" t="s">
        <v>395</v>
      </c>
      <c r="C591" s="1">
        <v>67</v>
      </c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>
        <v>26900</v>
      </c>
      <c r="R591" s="2">
        <v>32000</v>
      </c>
      <c r="S591" s="2">
        <v>37500</v>
      </c>
      <c r="T591" s="2">
        <v>37700</v>
      </c>
      <c r="U591" s="2">
        <v>41800</v>
      </c>
      <c r="V591" s="2">
        <v>44500</v>
      </c>
      <c r="W591" s="2">
        <v>47600</v>
      </c>
      <c r="X591" s="2">
        <v>49600</v>
      </c>
      <c r="Y591" s="2">
        <v>50100</v>
      </c>
      <c r="Z591" s="2">
        <v>48100</v>
      </c>
      <c r="AA591" s="2"/>
      <c r="AB591" s="2"/>
      <c r="AC591" s="2"/>
      <c r="AD591" s="2">
        <v>43000</v>
      </c>
      <c r="AE591" s="2">
        <v>47300</v>
      </c>
      <c r="AF591" s="2">
        <v>43300</v>
      </c>
      <c r="AG591" s="2">
        <v>44700</v>
      </c>
      <c r="AH591" s="2"/>
      <c r="AI591" s="2"/>
      <c r="AJ591" s="2"/>
      <c r="AK591" s="2"/>
      <c r="AL591" s="26"/>
    </row>
    <row r="592" spans="1:38" x14ac:dyDescent="0.3">
      <c r="A592" s="23" t="s">
        <v>390</v>
      </c>
      <c r="B592" s="3" t="s">
        <v>395</v>
      </c>
      <c r="C592" s="70">
        <v>122</v>
      </c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>
        <v>43000</v>
      </c>
      <c r="AI592" s="4">
        <v>44200</v>
      </c>
      <c r="AJ592" s="4">
        <v>42000</v>
      </c>
      <c r="AK592" s="4"/>
      <c r="AL592" s="24"/>
    </row>
    <row r="593" spans="1:42" x14ac:dyDescent="0.3">
      <c r="A593" s="25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 t="s">
        <v>10</v>
      </c>
      <c r="AF593" s="2" t="s">
        <v>10</v>
      </c>
      <c r="AG593" s="2"/>
      <c r="AH593" s="2"/>
      <c r="AI593" s="2"/>
      <c r="AJ593" s="2"/>
      <c r="AK593" s="2"/>
      <c r="AL593" s="26"/>
    </row>
    <row r="594" spans="1:42" x14ac:dyDescent="0.3">
      <c r="A594" s="23" t="s">
        <v>396</v>
      </c>
      <c r="B594" s="3" t="s">
        <v>397</v>
      </c>
      <c r="C594" s="3">
        <v>454</v>
      </c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4"/>
      <c r="S594" s="4"/>
      <c r="T594" s="4"/>
      <c r="U594" s="4"/>
      <c r="V594" s="4"/>
      <c r="W594" s="4"/>
      <c r="X594" s="4"/>
      <c r="Y594" s="4"/>
      <c r="Z594" s="4">
        <v>5100</v>
      </c>
      <c r="AA594" s="4">
        <v>5600</v>
      </c>
      <c r="AB594" s="4">
        <v>4500</v>
      </c>
      <c r="AC594" s="4">
        <v>5400</v>
      </c>
      <c r="AD594" s="4"/>
      <c r="AE594" s="4" t="s">
        <v>10</v>
      </c>
      <c r="AF594" s="4" t="s">
        <v>10</v>
      </c>
      <c r="AG594" s="4"/>
      <c r="AH594" s="4"/>
      <c r="AI594" s="4"/>
      <c r="AJ594" s="4"/>
      <c r="AK594" s="4">
        <v>25</v>
      </c>
      <c r="AL594" s="24"/>
    </row>
    <row r="595" spans="1:42" x14ac:dyDescent="0.3">
      <c r="A595" s="25" t="s">
        <v>396</v>
      </c>
      <c r="B595" s="1" t="s">
        <v>426</v>
      </c>
      <c r="C595" s="1">
        <v>457</v>
      </c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>
        <v>2800</v>
      </c>
      <c r="AD595" s="2"/>
      <c r="AE595" s="2" t="s">
        <v>10</v>
      </c>
      <c r="AF595" s="2" t="s">
        <v>10</v>
      </c>
      <c r="AG595" s="2"/>
      <c r="AH595" s="2"/>
      <c r="AI595" s="2"/>
      <c r="AJ595" s="2"/>
      <c r="AK595" s="2">
        <v>25</v>
      </c>
      <c r="AL595" s="26"/>
    </row>
    <row r="596" spans="1:42" x14ac:dyDescent="0.3">
      <c r="A596" s="2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 t="s">
        <v>10</v>
      </c>
      <c r="AF596" s="4" t="s">
        <v>10</v>
      </c>
      <c r="AG596" s="4"/>
      <c r="AH596" s="4"/>
      <c r="AI596" s="4"/>
      <c r="AJ596" s="4"/>
      <c r="AK596" s="4"/>
      <c r="AL596" s="24"/>
    </row>
    <row r="597" spans="1:42" x14ac:dyDescent="0.3">
      <c r="A597" s="25" t="s">
        <v>398</v>
      </c>
      <c r="B597" s="1" t="s">
        <v>17</v>
      </c>
      <c r="C597" s="1">
        <v>440</v>
      </c>
      <c r="D597" s="1"/>
      <c r="E597" s="1"/>
      <c r="F597" s="1"/>
      <c r="G597" s="1"/>
      <c r="H597" s="1"/>
      <c r="I597" s="1">
        <v>5200</v>
      </c>
      <c r="J597" s="1">
        <v>6700</v>
      </c>
      <c r="K597" s="1">
        <v>7000</v>
      </c>
      <c r="L597" s="1">
        <v>9400</v>
      </c>
      <c r="M597" s="1">
        <v>8600</v>
      </c>
      <c r="N597" s="1">
        <v>7600</v>
      </c>
      <c r="O597" s="1">
        <v>8600</v>
      </c>
      <c r="P597" s="1">
        <v>9500</v>
      </c>
      <c r="Q597" s="1">
        <v>9200</v>
      </c>
      <c r="R597" s="2">
        <v>10400</v>
      </c>
      <c r="S597" s="2">
        <v>10800</v>
      </c>
      <c r="T597" s="2">
        <v>11100</v>
      </c>
      <c r="U597" s="2">
        <v>13300</v>
      </c>
      <c r="V597" s="2">
        <v>13300</v>
      </c>
      <c r="W597" s="2">
        <v>12000</v>
      </c>
      <c r="X597" s="2">
        <v>11400</v>
      </c>
      <c r="Y597" s="2">
        <v>12200</v>
      </c>
      <c r="Z597" s="2">
        <v>12200</v>
      </c>
      <c r="AA597" s="2">
        <v>11600</v>
      </c>
      <c r="AB597" s="2">
        <v>11500</v>
      </c>
      <c r="AC597" s="2"/>
      <c r="AD597" s="2"/>
      <c r="AE597" s="2" t="s">
        <v>10</v>
      </c>
      <c r="AF597" s="2" t="s">
        <v>10</v>
      </c>
      <c r="AG597" s="2"/>
      <c r="AH597" s="2"/>
      <c r="AI597" s="2"/>
      <c r="AJ597" s="2"/>
      <c r="AK597" s="2">
        <v>42</v>
      </c>
      <c r="AL597" s="26"/>
    </row>
    <row r="598" spans="1:42" x14ac:dyDescent="0.3">
      <c r="A598" s="2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 t="s">
        <v>10</v>
      </c>
      <c r="AF598" s="4" t="s">
        <v>10</v>
      </c>
      <c r="AG598" s="4"/>
      <c r="AH598" s="4"/>
      <c r="AI598" s="4"/>
      <c r="AJ598" s="4"/>
      <c r="AK598" s="4"/>
      <c r="AL598" s="24"/>
    </row>
    <row r="599" spans="1:42" s="11" customFormat="1" x14ac:dyDescent="0.3">
      <c r="A599" s="25" t="s">
        <v>399</v>
      </c>
      <c r="B599" s="1" t="s">
        <v>363</v>
      </c>
      <c r="C599" s="1">
        <v>470</v>
      </c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>
        <v>7300</v>
      </c>
      <c r="X599" s="2">
        <v>6700</v>
      </c>
      <c r="Y599" s="2">
        <v>12000</v>
      </c>
      <c r="Z599" s="2">
        <v>8800</v>
      </c>
      <c r="AA599" s="2">
        <v>6400</v>
      </c>
      <c r="AB599" s="2">
        <v>6700</v>
      </c>
      <c r="AC599" s="2">
        <v>8000</v>
      </c>
      <c r="AD599" s="2">
        <v>8600</v>
      </c>
      <c r="AE599" s="2">
        <v>10800</v>
      </c>
      <c r="AF599" s="2">
        <v>9600</v>
      </c>
      <c r="AG599" s="2">
        <v>10000</v>
      </c>
      <c r="AH599" s="2"/>
      <c r="AI599" s="2">
        <v>8100</v>
      </c>
      <c r="AJ599" s="2">
        <v>12000</v>
      </c>
      <c r="AK599" s="2">
        <v>22</v>
      </c>
      <c r="AL599" s="26"/>
      <c r="AM599"/>
      <c r="AN599"/>
      <c r="AO599"/>
      <c r="AP599" s="8"/>
    </row>
    <row r="600" spans="1:42" x14ac:dyDescent="0.3">
      <c r="A600" s="2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4"/>
      <c r="S600" s="4" t="s">
        <v>8</v>
      </c>
      <c r="T600" s="4" t="s">
        <v>10</v>
      </c>
      <c r="U600" s="4" t="s">
        <v>8</v>
      </c>
      <c r="V600" s="4" t="s">
        <v>10</v>
      </c>
      <c r="W600" s="4"/>
      <c r="X600" s="4"/>
      <c r="Y600" s="4"/>
      <c r="Z600" s="4"/>
      <c r="AA600" s="4"/>
      <c r="AB600" s="4"/>
      <c r="AC600" s="4"/>
      <c r="AD600" s="4"/>
      <c r="AE600" s="4" t="s">
        <v>10</v>
      </c>
      <c r="AF600" s="4" t="s">
        <v>10</v>
      </c>
      <c r="AG600" s="4"/>
      <c r="AH600" s="4"/>
      <c r="AI600" s="4"/>
      <c r="AJ600" s="4"/>
      <c r="AK600" s="4"/>
      <c r="AL600" s="24"/>
    </row>
    <row r="601" spans="1:42" x14ac:dyDescent="0.3">
      <c r="A601" s="25" t="s">
        <v>400</v>
      </c>
      <c r="B601" s="1" t="s">
        <v>401</v>
      </c>
      <c r="C601" s="1">
        <v>441</v>
      </c>
      <c r="D601" s="1"/>
      <c r="E601" s="1"/>
      <c r="F601" s="1"/>
      <c r="G601" s="1"/>
      <c r="H601" s="1"/>
      <c r="I601" s="1">
        <v>10900</v>
      </c>
      <c r="J601" s="1">
        <v>11200</v>
      </c>
      <c r="K601" s="1">
        <v>11000</v>
      </c>
      <c r="L601" s="1">
        <v>11300</v>
      </c>
      <c r="M601" s="1">
        <v>10200</v>
      </c>
      <c r="N601" s="1">
        <v>7000</v>
      </c>
      <c r="O601" s="1">
        <v>7200</v>
      </c>
      <c r="P601" s="1">
        <v>6900</v>
      </c>
      <c r="Q601" s="1">
        <v>6500</v>
      </c>
      <c r="R601" s="2">
        <v>7500</v>
      </c>
      <c r="S601" s="2">
        <v>6400</v>
      </c>
      <c r="T601" s="2">
        <v>6500</v>
      </c>
      <c r="U601" s="2">
        <v>6600</v>
      </c>
      <c r="V601" s="2">
        <v>6900</v>
      </c>
      <c r="W601" s="2">
        <v>7800</v>
      </c>
      <c r="X601" s="2">
        <v>7100</v>
      </c>
      <c r="Y601" s="2">
        <v>7400</v>
      </c>
      <c r="Z601" s="2">
        <v>7700</v>
      </c>
      <c r="AA601" s="2">
        <v>6900</v>
      </c>
      <c r="AB601" s="2">
        <v>6600</v>
      </c>
      <c r="AC601" s="2">
        <v>6600</v>
      </c>
      <c r="AD601" s="2"/>
      <c r="AE601" s="2" t="s">
        <v>10</v>
      </c>
      <c r="AF601" s="2" t="s">
        <v>10</v>
      </c>
      <c r="AG601" s="2"/>
      <c r="AH601" s="2"/>
      <c r="AI601" s="2"/>
      <c r="AJ601" s="2"/>
      <c r="AK601" s="2">
        <v>29</v>
      </c>
      <c r="AL601" s="26"/>
    </row>
    <row r="602" spans="1:42" x14ac:dyDescent="0.3">
      <c r="A602" s="23"/>
      <c r="B602" s="3" t="s">
        <v>89</v>
      </c>
      <c r="C602" s="3"/>
      <c r="D602" s="3"/>
      <c r="E602" s="3"/>
      <c r="F602" s="3"/>
      <c r="G602" s="3"/>
      <c r="H602" s="3"/>
      <c r="I602" s="3">
        <v>4700</v>
      </c>
      <c r="J602" s="3">
        <v>4400</v>
      </c>
      <c r="K602" s="3">
        <v>4200</v>
      </c>
      <c r="L602" s="3">
        <v>4300</v>
      </c>
      <c r="M602" s="3">
        <v>3600</v>
      </c>
      <c r="N602" s="3">
        <v>3400</v>
      </c>
      <c r="O602" s="3">
        <v>3200</v>
      </c>
      <c r="P602" s="3">
        <v>3000</v>
      </c>
      <c r="Q602" s="3">
        <v>2900</v>
      </c>
      <c r="R602" s="4">
        <v>3600</v>
      </c>
      <c r="S602" s="4">
        <v>3200</v>
      </c>
      <c r="T602" s="4">
        <v>3100</v>
      </c>
      <c r="U602" s="4">
        <v>3400</v>
      </c>
      <c r="V602" s="4">
        <v>3100</v>
      </c>
      <c r="W602" s="4"/>
      <c r="X602" s="4"/>
      <c r="Y602" s="4"/>
      <c r="Z602" s="4"/>
      <c r="AA602" s="4"/>
      <c r="AB602" s="4"/>
      <c r="AC602" s="4"/>
      <c r="AD602" s="4"/>
      <c r="AE602" s="4" t="s">
        <v>10</v>
      </c>
      <c r="AF602" s="4" t="s">
        <v>10</v>
      </c>
      <c r="AG602" s="4"/>
      <c r="AH602" s="4"/>
      <c r="AI602" s="4"/>
      <c r="AJ602" s="4"/>
      <c r="AK602" s="4"/>
      <c r="AL602" s="24"/>
    </row>
    <row r="603" spans="1:42" x14ac:dyDescent="0.3">
      <c r="A603" s="25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 t="s">
        <v>8</v>
      </c>
      <c r="T603" s="2" t="s">
        <v>10</v>
      </c>
      <c r="U603" s="2" t="s">
        <v>8</v>
      </c>
      <c r="V603" s="2" t="s">
        <v>10</v>
      </c>
      <c r="W603" s="2"/>
      <c r="X603" s="2"/>
      <c r="Y603" s="2"/>
      <c r="Z603" s="2"/>
      <c r="AA603" s="2"/>
      <c r="AB603" s="2"/>
      <c r="AC603" s="2"/>
      <c r="AD603" s="2"/>
      <c r="AE603" s="2" t="s">
        <v>10</v>
      </c>
      <c r="AF603" s="2" t="s">
        <v>10</v>
      </c>
      <c r="AG603" s="2"/>
      <c r="AH603" s="2"/>
      <c r="AI603" s="2"/>
      <c r="AJ603" s="2"/>
      <c r="AK603" s="2"/>
      <c r="AL603" s="26"/>
    </row>
    <row r="604" spans="1:42" x14ac:dyDescent="0.3">
      <c r="A604" s="23" t="s">
        <v>402</v>
      </c>
      <c r="B604" s="3" t="s">
        <v>403</v>
      </c>
      <c r="C604" s="3">
        <v>471</v>
      </c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>
        <v>5600</v>
      </c>
      <c r="Q604" s="3">
        <v>5900</v>
      </c>
      <c r="R604" s="4">
        <v>7500</v>
      </c>
      <c r="S604" s="4">
        <v>7200</v>
      </c>
      <c r="T604" s="4">
        <v>7400</v>
      </c>
      <c r="U604" s="4">
        <v>8400</v>
      </c>
      <c r="V604" s="4">
        <v>9300</v>
      </c>
      <c r="W604" s="4">
        <v>10000</v>
      </c>
      <c r="X604" s="4">
        <v>10800</v>
      </c>
      <c r="Y604" s="4">
        <v>10600</v>
      </c>
      <c r="Z604" s="4">
        <v>12100</v>
      </c>
      <c r="AA604" s="4">
        <v>11000</v>
      </c>
      <c r="AB604" s="4">
        <v>9000</v>
      </c>
      <c r="AC604" s="4">
        <v>10000</v>
      </c>
      <c r="AD604" s="4">
        <v>12400</v>
      </c>
      <c r="AE604" s="4">
        <v>13400</v>
      </c>
      <c r="AF604" s="4">
        <v>9400</v>
      </c>
      <c r="AG604" s="4">
        <v>12400</v>
      </c>
      <c r="AH604" s="4"/>
      <c r="AI604" s="4">
        <v>14700</v>
      </c>
      <c r="AJ604" s="4"/>
      <c r="AK604" s="4">
        <v>6</v>
      </c>
      <c r="AL604" s="24"/>
    </row>
    <row r="605" spans="1:42" x14ac:dyDescent="0.3">
      <c r="A605" s="25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 t="s">
        <v>8</v>
      </c>
      <c r="T605" s="2" t="s">
        <v>10</v>
      </c>
      <c r="U605" s="2" t="s">
        <v>8</v>
      </c>
      <c r="V605" s="2" t="s">
        <v>10</v>
      </c>
      <c r="W605" s="2"/>
      <c r="X605" s="2"/>
      <c r="Y605" s="2"/>
      <c r="Z605" s="2"/>
      <c r="AA605" s="2"/>
      <c r="AB605" s="2"/>
      <c r="AC605" s="2"/>
      <c r="AD605" s="2"/>
      <c r="AE605" s="2" t="s">
        <v>10</v>
      </c>
      <c r="AF605" s="2" t="s">
        <v>10</v>
      </c>
      <c r="AG605" s="2"/>
      <c r="AH605" s="2"/>
      <c r="AI605" s="2"/>
      <c r="AJ605" s="2"/>
      <c r="AK605" s="2"/>
      <c r="AL605" s="26"/>
    </row>
    <row r="606" spans="1:42" x14ac:dyDescent="0.3">
      <c r="A606" s="23" t="s">
        <v>404</v>
      </c>
      <c r="B606" s="3" t="s">
        <v>17</v>
      </c>
      <c r="C606" s="3">
        <v>468</v>
      </c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>
        <v>2100</v>
      </c>
      <c r="Q606" s="3">
        <v>2600</v>
      </c>
      <c r="R606" s="4">
        <v>2700</v>
      </c>
      <c r="S606" s="4">
        <v>3100</v>
      </c>
      <c r="T606" s="4">
        <v>3500</v>
      </c>
      <c r="U606" s="4">
        <v>3700</v>
      </c>
      <c r="V606" s="4">
        <v>3700</v>
      </c>
      <c r="W606" s="4">
        <v>3900</v>
      </c>
      <c r="X606" s="4">
        <v>2000</v>
      </c>
      <c r="Y606" s="4">
        <v>4800</v>
      </c>
      <c r="Z606" s="4">
        <v>3700</v>
      </c>
      <c r="AA606" s="4">
        <v>3700</v>
      </c>
      <c r="AB606" s="4">
        <v>3300</v>
      </c>
      <c r="AC606" s="4">
        <v>3300</v>
      </c>
      <c r="AD606" s="4">
        <v>2900</v>
      </c>
      <c r="AE606" s="4" t="s">
        <v>10</v>
      </c>
      <c r="AF606" s="4">
        <v>4200</v>
      </c>
      <c r="AG606" s="4"/>
      <c r="AH606" s="4">
        <v>5100</v>
      </c>
      <c r="AI606" s="4"/>
      <c r="AJ606" s="4">
        <v>5700</v>
      </c>
      <c r="AK606" s="4">
        <v>15</v>
      </c>
      <c r="AL606" s="24"/>
    </row>
    <row r="607" spans="1:42" x14ac:dyDescent="0.3">
      <c r="A607" s="25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 t="s">
        <v>10</v>
      </c>
      <c r="AF607" s="2" t="s">
        <v>10</v>
      </c>
      <c r="AG607" s="2"/>
      <c r="AH607" s="2"/>
      <c r="AI607" s="2"/>
      <c r="AJ607" s="2"/>
      <c r="AK607" s="2"/>
      <c r="AL607" s="26"/>
    </row>
    <row r="608" spans="1:42" x14ac:dyDescent="0.3">
      <c r="A608" s="23" t="s">
        <v>405</v>
      </c>
      <c r="B608" s="3" t="s">
        <v>406</v>
      </c>
      <c r="C608" s="3">
        <v>618</v>
      </c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4"/>
      <c r="S608" s="4">
        <v>900</v>
      </c>
      <c r="T608" s="4">
        <v>800</v>
      </c>
      <c r="U608" s="4">
        <v>900</v>
      </c>
      <c r="V608" s="4">
        <v>800</v>
      </c>
      <c r="W608" s="4">
        <v>900</v>
      </c>
      <c r="X608" s="4">
        <v>800</v>
      </c>
      <c r="Y608" s="4">
        <v>1000</v>
      </c>
      <c r="Z608" s="4">
        <v>1100</v>
      </c>
      <c r="AA608" s="4"/>
      <c r="AB608" s="4">
        <v>600</v>
      </c>
      <c r="AC608" s="4"/>
      <c r="AD608" s="4"/>
      <c r="AE608" s="4" t="s">
        <v>10</v>
      </c>
      <c r="AF608" s="4" t="s">
        <v>10</v>
      </c>
      <c r="AG608" s="4"/>
      <c r="AH608" s="4"/>
      <c r="AI608" s="4"/>
      <c r="AJ608" s="4"/>
      <c r="AK608" s="4">
        <v>20</v>
      </c>
      <c r="AL608" s="24"/>
    </row>
    <row r="609" spans="1:38" x14ac:dyDescent="0.3">
      <c r="A609" s="25" t="s">
        <v>405</v>
      </c>
      <c r="B609" s="1" t="s">
        <v>17</v>
      </c>
      <c r="C609" s="1">
        <v>446</v>
      </c>
      <c r="D609" s="1"/>
      <c r="E609" s="1"/>
      <c r="F609" s="1"/>
      <c r="G609" s="1"/>
      <c r="H609" s="1"/>
      <c r="I609" s="1">
        <v>13900</v>
      </c>
      <c r="J609" s="1">
        <v>13800</v>
      </c>
      <c r="K609" s="1">
        <v>16900</v>
      </c>
      <c r="L609" s="1">
        <v>14000</v>
      </c>
      <c r="M609" s="1">
        <v>12700</v>
      </c>
      <c r="N609" s="1">
        <v>11900</v>
      </c>
      <c r="O609" s="1">
        <v>12700</v>
      </c>
      <c r="P609" s="1">
        <v>12300</v>
      </c>
      <c r="Q609" s="1">
        <v>10800</v>
      </c>
      <c r="R609" s="2">
        <v>10300</v>
      </c>
      <c r="S609" s="2">
        <v>8900</v>
      </c>
      <c r="T609" s="2">
        <v>8200</v>
      </c>
      <c r="U609" s="2">
        <v>10700</v>
      </c>
      <c r="V609" s="2">
        <v>13700</v>
      </c>
      <c r="W609" s="2">
        <v>13600</v>
      </c>
      <c r="X609" s="2">
        <v>14700</v>
      </c>
      <c r="Y609" s="2">
        <v>17500</v>
      </c>
      <c r="Z609" s="2">
        <v>16100</v>
      </c>
      <c r="AA609" s="2">
        <v>13300</v>
      </c>
      <c r="AB609" s="2">
        <v>12100</v>
      </c>
      <c r="AC609" s="2"/>
      <c r="AD609" s="2"/>
      <c r="AE609" s="2" t="s">
        <v>10</v>
      </c>
      <c r="AF609" s="2" t="s">
        <v>10</v>
      </c>
      <c r="AG609" s="2"/>
      <c r="AH609" s="2"/>
      <c r="AI609" s="2"/>
      <c r="AJ609" s="2"/>
      <c r="AK609" s="2">
        <v>20</v>
      </c>
      <c r="AL609" s="26"/>
    </row>
    <row r="610" spans="1:38" x14ac:dyDescent="0.3">
      <c r="A610" s="23" t="s">
        <v>405</v>
      </c>
      <c r="B610" s="3" t="s">
        <v>138</v>
      </c>
      <c r="C610" s="3">
        <v>619</v>
      </c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4"/>
      <c r="S610" s="4">
        <v>9200</v>
      </c>
      <c r="T610" s="4">
        <v>15200</v>
      </c>
      <c r="U610" s="4">
        <v>17300</v>
      </c>
      <c r="V610" s="4">
        <v>17300</v>
      </c>
      <c r="W610" s="4">
        <v>19300</v>
      </c>
      <c r="X610" s="4">
        <v>16800</v>
      </c>
      <c r="Y610" s="4">
        <v>23300</v>
      </c>
      <c r="Z610" s="4">
        <v>20300</v>
      </c>
      <c r="AA610" s="4">
        <v>18000</v>
      </c>
      <c r="AB610" s="4">
        <v>16900</v>
      </c>
      <c r="AC610" s="4"/>
      <c r="AD610" s="4"/>
      <c r="AE610" s="4" t="s">
        <v>10</v>
      </c>
      <c r="AF610" s="4" t="s">
        <v>10</v>
      </c>
      <c r="AG610" s="4"/>
      <c r="AH610" s="4"/>
      <c r="AI610" s="4"/>
      <c r="AJ610" s="4"/>
      <c r="AK610" s="4">
        <v>20</v>
      </c>
      <c r="AL610" s="24"/>
    </row>
    <row r="611" spans="1:38" x14ac:dyDescent="0.3">
      <c r="A611" s="25" t="s">
        <v>405</v>
      </c>
      <c r="B611" s="1" t="s">
        <v>105</v>
      </c>
      <c r="C611" s="1">
        <v>620</v>
      </c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>
        <v>15400</v>
      </c>
      <c r="T611" s="2">
        <v>19500</v>
      </c>
      <c r="U611" s="2">
        <v>20000</v>
      </c>
      <c r="V611" s="2">
        <v>20900</v>
      </c>
      <c r="W611" s="2">
        <v>23400</v>
      </c>
      <c r="X611" s="2">
        <v>24500</v>
      </c>
      <c r="Y611" s="2">
        <v>27300</v>
      </c>
      <c r="Z611" s="2">
        <v>27800</v>
      </c>
      <c r="AA611" s="2">
        <v>22800</v>
      </c>
      <c r="AB611" s="2">
        <v>19500</v>
      </c>
      <c r="AC611" s="2"/>
      <c r="AD611" s="2"/>
      <c r="AE611" s="2" t="s">
        <v>10</v>
      </c>
      <c r="AF611" s="2" t="s">
        <v>10</v>
      </c>
      <c r="AG611" s="2"/>
      <c r="AH611" s="2"/>
      <c r="AI611" s="2"/>
      <c r="AJ611" s="2"/>
      <c r="AK611" s="2">
        <v>20</v>
      </c>
      <c r="AL611" s="26"/>
    </row>
    <row r="612" spans="1:38" x14ac:dyDescent="0.3">
      <c r="A612" s="23" t="s">
        <v>405</v>
      </c>
      <c r="B612" s="3" t="s">
        <v>148</v>
      </c>
      <c r="C612" s="3">
        <v>447</v>
      </c>
      <c r="D612" s="3"/>
      <c r="E612" s="3"/>
      <c r="F612" s="3"/>
      <c r="G612" s="3"/>
      <c r="H612" s="3"/>
      <c r="I612" s="3">
        <v>8100</v>
      </c>
      <c r="J612" s="3">
        <v>9100</v>
      </c>
      <c r="K612" s="3">
        <v>8800</v>
      </c>
      <c r="L612" s="3">
        <v>10500</v>
      </c>
      <c r="M612" s="3">
        <v>10900</v>
      </c>
      <c r="N612" s="3">
        <v>11500</v>
      </c>
      <c r="O612" s="3">
        <v>12800</v>
      </c>
      <c r="P612" s="3">
        <v>12200</v>
      </c>
      <c r="Q612" s="3">
        <v>12900</v>
      </c>
      <c r="R612" s="4">
        <v>13800</v>
      </c>
      <c r="S612" s="4">
        <v>13100</v>
      </c>
      <c r="T612" s="4">
        <v>14900</v>
      </c>
      <c r="U612" s="4">
        <v>17900</v>
      </c>
      <c r="V612" s="4">
        <v>17300</v>
      </c>
      <c r="W612" s="4">
        <v>19400</v>
      </c>
      <c r="X612" s="4">
        <v>20800</v>
      </c>
      <c r="Y612" s="4">
        <v>24500</v>
      </c>
      <c r="Z612" s="4">
        <v>23400</v>
      </c>
      <c r="AA612" s="4">
        <v>19900</v>
      </c>
      <c r="AB612" s="4"/>
      <c r="AC612" s="4"/>
      <c r="AD612" s="4"/>
      <c r="AE612" s="4" t="s">
        <v>10</v>
      </c>
      <c r="AF612" s="4" t="s">
        <v>10</v>
      </c>
      <c r="AG612" s="4"/>
      <c r="AH612" s="4"/>
      <c r="AI612" s="4"/>
      <c r="AJ612" s="4"/>
      <c r="AK612" s="4">
        <v>20</v>
      </c>
      <c r="AL612" s="24"/>
    </row>
    <row r="613" spans="1:38" x14ac:dyDescent="0.3">
      <c r="A613" s="25" t="s">
        <v>405</v>
      </c>
      <c r="B613" s="1" t="s">
        <v>237</v>
      </c>
      <c r="C613" s="1">
        <v>621</v>
      </c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>
        <v>1600</v>
      </c>
      <c r="T613" s="2">
        <v>2300</v>
      </c>
      <c r="U613" s="2">
        <v>2600</v>
      </c>
      <c r="V613" s="2">
        <v>2900</v>
      </c>
      <c r="W613" s="2">
        <v>3700</v>
      </c>
      <c r="X613" s="2">
        <v>4100</v>
      </c>
      <c r="Y613" s="2">
        <v>5000</v>
      </c>
      <c r="Z613" s="2">
        <v>5400</v>
      </c>
      <c r="AA613" s="2">
        <v>4100</v>
      </c>
      <c r="AB613" s="2">
        <v>4100</v>
      </c>
      <c r="AC613" s="2"/>
      <c r="AD613" s="2"/>
      <c r="AE613" s="2" t="s">
        <v>10</v>
      </c>
      <c r="AF613" s="2" t="s">
        <v>10</v>
      </c>
      <c r="AG613" s="2"/>
      <c r="AH613" s="2"/>
      <c r="AI613" s="2"/>
      <c r="AJ613" s="2"/>
      <c r="AK613" s="2">
        <v>18</v>
      </c>
      <c r="AL613" s="26"/>
    </row>
    <row r="614" spans="1:38" x14ac:dyDescent="0.3">
      <c r="A614" s="2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4"/>
      <c r="S614" s="4"/>
      <c r="T614" s="4" t="s">
        <v>10</v>
      </c>
      <c r="U614" s="4" t="s">
        <v>8</v>
      </c>
      <c r="V614" s="4" t="s">
        <v>10</v>
      </c>
      <c r="W614" s="4"/>
      <c r="X614" s="4"/>
      <c r="Y614" s="4"/>
      <c r="Z614" s="4"/>
      <c r="AA614" s="4"/>
      <c r="AB614" s="4"/>
      <c r="AC614" s="4"/>
      <c r="AD614" s="4"/>
      <c r="AE614" s="4" t="s">
        <v>10</v>
      </c>
      <c r="AF614" s="4" t="s">
        <v>10</v>
      </c>
      <c r="AG614" s="4"/>
      <c r="AH614" s="4"/>
      <c r="AI614" s="4"/>
      <c r="AJ614" s="4"/>
      <c r="AK614" s="4"/>
      <c r="AL614" s="24"/>
    </row>
    <row r="615" spans="1:38" x14ac:dyDescent="0.3">
      <c r="A615" s="25" t="s">
        <v>407</v>
      </c>
      <c r="B615" s="1" t="s">
        <v>32</v>
      </c>
      <c r="C615" s="1">
        <v>275</v>
      </c>
      <c r="D615" s="1">
        <v>1900</v>
      </c>
      <c r="E615" s="1">
        <v>1800</v>
      </c>
      <c r="F615" s="1">
        <v>1900</v>
      </c>
      <c r="G615" s="1">
        <v>2400</v>
      </c>
      <c r="H615" s="1">
        <v>2900</v>
      </c>
      <c r="I615" s="1">
        <v>2800</v>
      </c>
      <c r="J615" s="1">
        <v>2700</v>
      </c>
      <c r="K615" s="1">
        <v>2800</v>
      </c>
      <c r="L615" s="1">
        <v>2800</v>
      </c>
      <c r="M615" s="1">
        <v>2900</v>
      </c>
      <c r="N615" s="1">
        <v>2600</v>
      </c>
      <c r="O615" s="1">
        <v>3100</v>
      </c>
      <c r="P615" s="1">
        <v>3500</v>
      </c>
      <c r="Q615" s="1">
        <v>3200</v>
      </c>
      <c r="R615" s="2">
        <v>4000</v>
      </c>
      <c r="S615" s="2">
        <v>3700</v>
      </c>
      <c r="T615" s="2">
        <v>3400</v>
      </c>
      <c r="U615" s="2">
        <v>5600</v>
      </c>
      <c r="V615" s="2">
        <v>7200</v>
      </c>
      <c r="W615" s="2">
        <v>7300</v>
      </c>
      <c r="X615" s="2">
        <v>8800</v>
      </c>
      <c r="Y615" s="2" t="s">
        <v>9</v>
      </c>
      <c r="Z615" s="2" t="s">
        <v>9</v>
      </c>
      <c r="AA615" s="2">
        <v>7800</v>
      </c>
      <c r="AB615" s="2">
        <v>6900</v>
      </c>
      <c r="AC615" s="2">
        <v>11100</v>
      </c>
      <c r="AD615" s="2">
        <v>5900</v>
      </c>
      <c r="AE615" s="2" t="s">
        <v>10</v>
      </c>
      <c r="AF615" s="2">
        <v>6600</v>
      </c>
      <c r="AG615" s="2"/>
      <c r="AH615" s="2">
        <v>6300</v>
      </c>
      <c r="AI615" s="2"/>
      <c r="AJ615" s="2">
        <v>6900</v>
      </c>
      <c r="AK615" s="2">
        <v>37</v>
      </c>
      <c r="AL615" s="26"/>
    </row>
    <row r="616" spans="1:38" x14ac:dyDescent="0.3">
      <c r="A616" s="23" t="s">
        <v>407</v>
      </c>
      <c r="B616" s="3" t="s">
        <v>201</v>
      </c>
      <c r="C616" s="3">
        <v>450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4"/>
      <c r="S616" s="4"/>
      <c r="T616" s="4"/>
      <c r="U616" s="4"/>
      <c r="V616" s="4">
        <v>7300</v>
      </c>
      <c r="W616" s="4">
        <v>7100</v>
      </c>
      <c r="X616" s="4">
        <v>7500</v>
      </c>
      <c r="Y616" s="4">
        <v>7900</v>
      </c>
      <c r="Z616" s="4">
        <v>8400</v>
      </c>
      <c r="AA616" s="4">
        <v>11400</v>
      </c>
      <c r="AB616" s="4">
        <v>9500</v>
      </c>
      <c r="AC616" s="4">
        <v>9200</v>
      </c>
      <c r="AD616" s="4"/>
      <c r="AE616" s="4" t="s">
        <v>10</v>
      </c>
      <c r="AF616" s="4" t="s">
        <v>10</v>
      </c>
      <c r="AG616" s="4"/>
      <c r="AH616" s="4"/>
      <c r="AI616" s="4"/>
      <c r="AJ616" s="4"/>
      <c r="AK616" s="4">
        <v>37</v>
      </c>
      <c r="AL616" s="24"/>
    </row>
    <row r="617" spans="1:38" x14ac:dyDescent="0.3">
      <c r="A617" s="25" t="s">
        <v>407</v>
      </c>
      <c r="B617" s="1" t="s">
        <v>7</v>
      </c>
      <c r="C617" s="1">
        <v>448</v>
      </c>
      <c r="D617" s="1">
        <v>6300</v>
      </c>
      <c r="E617" s="1">
        <v>6300</v>
      </c>
      <c r="F617" s="1">
        <v>7200</v>
      </c>
      <c r="G617" s="1">
        <v>7100</v>
      </c>
      <c r="H617" s="1">
        <v>7300</v>
      </c>
      <c r="I617" s="1">
        <v>7700</v>
      </c>
      <c r="J617" s="1">
        <v>7900</v>
      </c>
      <c r="K617" s="1">
        <v>8000</v>
      </c>
      <c r="L617" s="1">
        <v>8700</v>
      </c>
      <c r="M617" s="1">
        <v>8800</v>
      </c>
      <c r="N617" s="1">
        <v>8100</v>
      </c>
      <c r="O617" s="1">
        <v>8900</v>
      </c>
      <c r="P617" s="1">
        <v>10200</v>
      </c>
      <c r="Q617" s="1">
        <v>9900</v>
      </c>
      <c r="R617" s="2">
        <v>12900</v>
      </c>
      <c r="S617" s="2">
        <v>11200</v>
      </c>
      <c r="T617" s="2">
        <v>10600</v>
      </c>
      <c r="U617" s="2">
        <v>11700</v>
      </c>
      <c r="V617" s="2">
        <v>13600</v>
      </c>
      <c r="W617" s="2">
        <v>13200</v>
      </c>
      <c r="X617" s="2">
        <v>15600</v>
      </c>
      <c r="Y617" s="2">
        <v>13800</v>
      </c>
      <c r="Z617" s="2">
        <v>14200</v>
      </c>
      <c r="AA617" s="2">
        <v>14500</v>
      </c>
      <c r="AB617" s="2">
        <v>12100</v>
      </c>
      <c r="AC617" s="2">
        <v>12300</v>
      </c>
      <c r="AD617" s="2"/>
      <c r="AE617" s="2" t="s">
        <v>10</v>
      </c>
      <c r="AF617" s="2" t="s">
        <v>10</v>
      </c>
      <c r="AG617" s="2"/>
      <c r="AH617" s="2"/>
      <c r="AI617" s="2"/>
      <c r="AJ617" s="2"/>
      <c r="AK617" s="2">
        <v>37</v>
      </c>
      <c r="AL617" s="26"/>
    </row>
    <row r="618" spans="1:38" x14ac:dyDescent="0.3">
      <c r="A618" s="23" t="s">
        <v>407</v>
      </c>
      <c r="B618" s="3" t="s">
        <v>233</v>
      </c>
      <c r="C618" s="3">
        <v>384</v>
      </c>
      <c r="D618" s="3">
        <v>10500</v>
      </c>
      <c r="E618" s="3">
        <v>10300</v>
      </c>
      <c r="F618" s="3">
        <v>10500</v>
      </c>
      <c r="G618" s="3">
        <v>11100</v>
      </c>
      <c r="H618" s="3">
        <v>11000</v>
      </c>
      <c r="I618" s="3">
        <v>11500</v>
      </c>
      <c r="J618" s="3">
        <v>13400</v>
      </c>
      <c r="K618" s="3">
        <v>11100</v>
      </c>
      <c r="L618" s="3">
        <v>10600</v>
      </c>
      <c r="M618" s="3">
        <v>12300</v>
      </c>
      <c r="N618" s="3">
        <v>10600</v>
      </c>
      <c r="O618" s="3">
        <v>11300</v>
      </c>
      <c r="P618" s="3">
        <v>12300</v>
      </c>
      <c r="Q618" s="3">
        <v>12200</v>
      </c>
      <c r="R618" s="4">
        <v>14200</v>
      </c>
      <c r="S618" s="4">
        <v>13000</v>
      </c>
      <c r="T618" s="4">
        <v>12300</v>
      </c>
      <c r="U618" s="4">
        <v>13000</v>
      </c>
      <c r="V618" s="4">
        <v>13000</v>
      </c>
      <c r="W618" s="4">
        <v>13600</v>
      </c>
      <c r="X618" s="4">
        <v>15800</v>
      </c>
      <c r="Y618" s="4">
        <v>14700</v>
      </c>
      <c r="Z618" s="4">
        <v>15900</v>
      </c>
      <c r="AA618" s="4">
        <v>14100</v>
      </c>
      <c r="AB618" s="4">
        <v>13800</v>
      </c>
      <c r="AC618" s="4">
        <v>14000</v>
      </c>
      <c r="AD618" s="4"/>
      <c r="AE618" s="4" t="s">
        <v>10</v>
      </c>
      <c r="AF618" s="4" t="s">
        <v>10</v>
      </c>
      <c r="AG618" s="4">
        <v>11700</v>
      </c>
      <c r="AH618" s="4"/>
      <c r="AI618" s="4">
        <v>13500</v>
      </c>
      <c r="AJ618" s="4"/>
      <c r="AK618" s="4">
        <v>37</v>
      </c>
      <c r="AL618" s="24"/>
    </row>
    <row r="619" spans="1:38" x14ac:dyDescent="0.3">
      <c r="A619" s="25" t="s">
        <v>407</v>
      </c>
      <c r="B619" s="1" t="s">
        <v>234</v>
      </c>
      <c r="C619" s="1">
        <v>224</v>
      </c>
      <c r="D619" s="1"/>
      <c r="E619" s="1">
        <v>10200</v>
      </c>
      <c r="F619" s="1">
        <v>10400</v>
      </c>
      <c r="G619" s="1"/>
      <c r="H619" s="1"/>
      <c r="I619" s="1">
        <v>12000</v>
      </c>
      <c r="J619" s="1">
        <v>13500</v>
      </c>
      <c r="K619" s="1">
        <v>13800</v>
      </c>
      <c r="L619" s="1">
        <v>15700</v>
      </c>
      <c r="M619" s="1">
        <v>12900</v>
      </c>
      <c r="N619" s="1">
        <v>13700</v>
      </c>
      <c r="O619" s="1">
        <v>13600</v>
      </c>
      <c r="P619" s="1">
        <v>13300</v>
      </c>
      <c r="Q619" s="1">
        <v>12400</v>
      </c>
      <c r="R619" s="2">
        <v>13600</v>
      </c>
      <c r="S619" s="2">
        <v>12100</v>
      </c>
      <c r="T619" s="2">
        <v>13100</v>
      </c>
      <c r="U619" s="2">
        <v>12500</v>
      </c>
      <c r="V619" s="2">
        <v>14600</v>
      </c>
      <c r="W619" s="2">
        <v>15600</v>
      </c>
      <c r="X619" s="2">
        <v>15900</v>
      </c>
      <c r="Y619" s="2">
        <v>15900</v>
      </c>
      <c r="Z619" s="2">
        <v>14800</v>
      </c>
      <c r="AA619" s="2">
        <v>16200</v>
      </c>
      <c r="AB619" s="2">
        <v>14200</v>
      </c>
      <c r="AC619" s="2">
        <v>15000</v>
      </c>
      <c r="AD619" s="2"/>
      <c r="AE619" s="2" t="s">
        <v>10</v>
      </c>
      <c r="AF619" s="2" t="s">
        <v>10</v>
      </c>
      <c r="AG619" s="2"/>
      <c r="AH619" s="2"/>
      <c r="AI619" s="2"/>
      <c r="AJ619" s="2"/>
      <c r="AK619" s="2">
        <v>37</v>
      </c>
      <c r="AL619" s="26"/>
    </row>
    <row r="620" spans="1:38" x14ac:dyDescent="0.3">
      <c r="A620" s="23" t="s">
        <v>407</v>
      </c>
      <c r="B620" s="3" t="s">
        <v>401</v>
      </c>
      <c r="C620" s="3">
        <v>345</v>
      </c>
      <c r="D620" s="3">
        <v>7700</v>
      </c>
      <c r="E620" s="3">
        <v>5600</v>
      </c>
      <c r="F620" s="3">
        <v>7000</v>
      </c>
      <c r="G620" s="3">
        <v>8400</v>
      </c>
      <c r="H620" s="3">
        <v>8000</v>
      </c>
      <c r="I620" s="3">
        <v>6900</v>
      </c>
      <c r="J620" s="3">
        <v>6600</v>
      </c>
      <c r="K620" s="3">
        <v>6900</v>
      </c>
      <c r="L620" s="3">
        <v>7100</v>
      </c>
      <c r="M620" s="3">
        <v>8400</v>
      </c>
      <c r="N620" s="3">
        <v>7000</v>
      </c>
      <c r="O620" s="3">
        <v>7400</v>
      </c>
      <c r="P620" s="3">
        <v>7200</v>
      </c>
      <c r="Q620" s="3">
        <v>6100</v>
      </c>
      <c r="R620" s="4">
        <v>6500</v>
      </c>
      <c r="S620" s="4">
        <v>6800</v>
      </c>
      <c r="T620" s="4">
        <v>6800</v>
      </c>
      <c r="U620" s="4">
        <v>7300</v>
      </c>
      <c r="V620" s="4">
        <v>7300</v>
      </c>
      <c r="W620" s="4">
        <v>8300</v>
      </c>
      <c r="X620" s="4">
        <v>8200</v>
      </c>
      <c r="Y620" s="4">
        <v>7400</v>
      </c>
      <c r="Z620" s="4">
        <v>7400</v>
      </c>
      <c r="AA620" s="4">
        <v>7500</v>
      </c>
      <c r="AB620" s="4">
        <v>7000</v>
      </c>
      <c r="AC620" s="4">
        <v>7200</v>
      </c>
      <c r="AD620" s="4"/>
      <c r="AE620" s="4" t="s">
        <v>10</v>
      </c>
      <c r="AF620" s="4" t="s">
        <v>10</v>
      </c>
      <c r="AG620" s="4"/>
      <c r="AH620" s="4"/>
      <c r="AI620" s="4"/>
      <c r="AJ620" s="4"/>
      <c r="AK620" s="4">
        <v>37</v>
      </c>
      <c r="AL620" s="24"/>
    </row>
    <row r="621" spans="1:38" x14ac:dyDescent="0.3">
      <c r="A621" s="25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 t="s">
        <v>8</v>
      </c>
      <c r="T621" s="2" t="s">
        <v>10</v>
      </c>
      <c r="U621" s="2" t="s">
        <v>8</v>
      </c>
      <c r="V621" s="2" t="s">
        <v>10</v>
      </c>
      <c r="W621" s="2"/>
      <c r="X621" s="2"/>
      <c r="Y621" s="2"/>
      <c r="Z621" s="2"/>
      <c r="AA621" s="2"/>
      <c r="AB621" s="2"/>
      <c r="AC621" s="2"/>
      <c r="AD621" s="2"/>
      <c r="AE621" s="2" t="s">
        <v>10</v>
      </c>
      <c r="AF621" s="2" t="s">
        <v>10</v>
      </c>
      <c r="AG621" s="2"/>
      <c r="AH621" s="2"/>
      <c r="AI621" s="2"/>
      <c r="AJ621" s="2"/>
      <c r="AK621" s="2"/>
      <c r="AL621" s="26"/>
    </row>
    <row r="622" spans="1:38" x14ac:dyDescent="0.3">
      <c r="A622" s="23" t="s">
        <v>408</v>
      </c>
      <c r="B622" s="3" t="s">
        <v>17</v>
      </c>
      <c r="C622" s="3">
        <v>503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>
        <v>9200</v>
      </c>
      <c r="Q622" s="3">
        <v>7900</v>
      </c>
      <c r="R622" s="4">
        <v>10400</v>
      </c>
      <c r="S622" s="4">
        <v>8600</v>
      </c>
      <c r="T622" s="4" t="s">
        <v>23</v>
      </c>
      <c r="U622" s="4">
        <v>9200</v>
      </c>
      <c r="V622" s="4">
        <v>8700</v>
      </c>
      <c r="W622" s="4">
        <v>9300</v>
      </c>
      <c r="X622" s="4">
        <v>8900</v>
      </c>
      <c r="Y622" s="4">
        <v>8900</v>
      </c>
      <c r="Z622" s="4">
        <v>9100</v>
      </c>
      <c r="AA622" s="4">
        <v>7800</v>
      </c>
      <c r="AB622" s="4">
        <v>6100</v>
      </c>
      <c r="AC622" s="4">
        <v>6200</v>
      </c>
      <c r="AD622" s="4"/>
      <c r="AE622" s="4" t="s">
        <v>10</v>
      </c>
      <c r="AF622" s="4" t="s">
        <v>10</v>
      </c>
      <c r="AG622" s="4"/>
      <c r="AH622" s="4"/>
      <c r="AI622" s="4"/>
      <c r="AJ622" s="4"/>
      <c r="AK622" s="4">
        <v>9</v>
      </c>
      <c r="AL622" s="24"/>
    </row>
    <row r="623" spans="1:38" x14ac:dyDescent="0.3">
      <c r="A623" s="25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 t="s">
        <v>8</v>
      </c>
      <c r="T623" s="2" t="s">
        <v>10</v>
      </c>
      <c r="U623" s="2" t="s">
        <v>8</v>
      </c>
      <c r="V623" s="2" t="s">
        <v>10</v>
      </c>
      <c r="W623" s="2"/>
      <c r="X623" s="2"/>
      <c r="Y623" s="2"/>
      <c r="Z623" s="2"/>
      <c r="AA623" s="2"/>
      <c r="AB623" s="2"/>
      <c r="AC623" s="2"/>
      <c r="AD623" s="2"/>
      <c r="AE623" s="2" t="s">
        <v>10</v>
      </c>
      <c r="AF623" s="2" t="s">
        <v>10</v>
      </c>
      <c r="AG623" s="2"/>
      <c r="AH623" s="2"/>
      <c r="AI623" s="2"/>
      <c r="AJ623" s="2"/>
      <c r="AK623" s="2"/>
      <c r="AL623" s="26"/>
    </row>
    <row r="624" spans="1:38" x14ac:dyDescent="0.3">
      <c r="A624" s="23" t="s">
        <v>409</v>
      </c>
      <c r="B624" s="3" t="s">
        <v>410</v>
      </c>
      <c r="C624" s="3">
        <v>474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>
        <v>2100</v>
      </c>
      <c r="Q624" s="3">
        <v>2300</v>
      </c>
      <c r="R624" s="4">
        <v>1900</v>
      </c>
      <c r="S624" s="4">
        <v>2000</v>
      </c>
      <c r="T624" s="4">
        <v>3000</v>
      </c>
      <c r="U624" s="4">
        <v>2900</v>
      </c>
      <c r="V624" s="4">
        <v>2500</v>
      </c>
      <c r="W624" s="4">
        <v>3300</v>
      </c>
      <c r="X624" s="4">
        <v>3100</v>
      </c>
      <c r="Y624" s="4">
        <v>3500</v>
      </c>
      <c r="Z624" s="4">
        <v>2900</v>
      </c>
      <c r="AA624" s="4">
        <v>2700</v>
      </c>
      <c r="AB624" s="4">
        <v>3100</v>
      </c>
      <c r="AC624" s="4">
        <v>3100</v>
      </c>
      <c r="AD624" s="4">
        <v>3100</v>
      </c>
      <c r="AE624" s="4" t="s">
        <v>10</v>
      </c>
      <c r="AF624" s="4">
        <v>3300</v>
      </c>
      <c r="AG624" s="4"/>
      <c r="AH624" s="4">
        <v>3400</v>
      </c>
      <c r="AI624" s="4"/>
      <c r="AJ624" s="4">
        <v>3600</v>
      </c>
      <c r="AK624" s="4">
        <v>6</v>
      </c>
      <c r="AL624" s="24"/>
    </row>
    <row r="625" spans="1:42" x14ac:dyDescent="0.3">
      <c r="A625" s="25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 t="s">
        <v>10</v>
      </c>
      <c r="AF625" s="2"/>
      <c r="AG625" s="2"/>
      <c r="AH625" s="2"/>
      <c r="AI625" s="2"/>
      <c r="AJ625" s="2"/>
      <c r="AK625" s="2"/>
      <c r="AL625" s="26"/>
    </row>
    <row r="626" spans="1:42" x14ac:dyDescent="0.3">
      <c r="A626" s="23" t="s">
        <v>411</v>
      </c>
      <c r="B626" s="3" t="s">
        <v>412</v>
      </c>
      <c r="C626" s="3">
        <v>438</v>
      </c>
      <c r="D626" s="3"/>
      <c r="E626" s="3"/>
      <c r="F626" s="3"/>
      <c r="G626" s="3"/>
      <c r="H626" s="3"/>
      <c r="I626" s="3">
        <v>650</v>
      </c>
      <c r="J626" s="3">
        <v>850</v>
      </c>
      <c r="K626" s="3">
        <v>650</v>
      </c>
      <c r="L626" s="3">
        <v>700</v>
      </c>
      <c r="M626" s="3">
        <v>600</v>
      </c>
      <c r="N626" s="3">
        <v>700</v>
      </c>
      <c r="O626" s="3">
        <v>900</v>
      </c>
      <c r="P626" s="3">
        <v>1000</v>
      </c>
      <c r="Q626" s="3">
        <v>900</v>
      </c>
      <c r="R626" s="4">
        <v>800</v>
      </c>
      <c r="S626" s="4">
        <v>1000</v>
      </c>
      <c r="T626" s="4">
        <v>1000</v>
      </c>
      <c r="U626" s="4">
        <v>1100</v>
      </c>
      <c r="V626" s="4">
        <v>1300</v>
      </c>
      <c r="W626" s="4">
        <v>1600</v>
      </c>
      <c r="X626" s="4">
        <v>1800</v>
      </c>
      <c r="Y626" s="4">
        <v>2300</v>
      </c>
      <c r="Z626" s="4">
        <v>1900</v>
      </c>
      <c r="AA626" s="4">
        <v>1400</v>
      </c>
      <c r="AB626" s="4">
        <v>1500</v>
      </c>
      <c r="AC626" s="4">
        <v>1600</v>
      </c>
      <c r="AD626" s="4"/>
      <c r="AE626" s="4" t="s">
        <v>10</v>
      </c>
      <c r="AF626" s="4"/>
      <c r="AG626" s="4"/>
      <c r="AH626" s="4"/>
      <c r="AI626" s="4"/>
      <c r="AJ626" s="4"/>
      <c r="AK626" s="4">
        <v>6</v>
      </c>
      <c r="AL626" s="24"/>
    </row>
    <row r="627" spans="1:42" x14ac:dyDescent="0.3">
      <c r="A627" s="25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 t="s">
        <v>8</v>
      </c>
      <c r="T627" s="2" t="s">
        <v>10</v>
      </c>
      <c r="U627" s="2" t="s">
        <v>8</v>
      </c>
      <c r="V627" s="2" t="s">
        <v>10</v>
      </c>
      <c r="W627" s="2"/>
      <c r="X627" s="2"/>
      <c r="Y627" s="2"/>
      <c r="Z627" s="2"/>
      <c r="AA627" s="2"/>
      <c r="AB627" s="2"/>
      <c r="AC627" s="2"/>
      <c r="AD627" s="2"/>
      <c r="AE627" s="2" t="s">
        <v>10</v>
      </c>
      <c r="AF627" s="2"/>
      <c r="AG627" s="2"/>
      <c r="AH627" s="2"/>
      <c r="AI627" s="2"/>
      <c r="AJ627" s="2"/>
      <c r="AK627" s="2"/>
      <c r="AL627" s="26"/>
    </row>
    <row r="628" spans="1:42" x14ac:dyDescent="0.3">
      <c r="A628" s="23" t="s">
        <v>411</v>
      </c>
      <c r="B628" s="3" t="s">
        <v>210</v>
      </c>
      <c r="C628" s="3">
        <v>481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>
        <v>600</v>
      </c>
      <c r="Q628" s="3">
        <v>3200</v>
      </c>
      <c r="R628" s="4">
        <v>2800</v>
      </c>
      <c r="S628" s="4">
        <v>1900</v>
      </c>
      <c r="T628" s="4" t="s">
        <v>23</v>
      </c>
      <c r="U628" s="4">
        <v>3100</v>
      </c>
      <c r="V628" s="4">
        <v>3700</v>
      </c>
      <c r="W628" s="4">
        <v>3400</v>
      </c>
      <c r="X628" s="4">
        <v>4800</v>
      </c>
      <c r="Y628" s="4">
        <v>2900</v>
      </c>
      <c r="Z628" s="4">
        <v>2200</v>
      </c>
      <c r="AA628" s="4">
        <v>1600</v>
      </c>
      <c r="AB628" s="4">
        <v>1700</v>
      </c>
      <c r="AC628" s="4">
        <v>1900</v>
      </c>
      <c r="AD628" s="4"/>
      <c r="AE628" s="4" t="s">
        <v>10</v>
      </c>
      <c r="AF628" s="4"/>
      <c r="AG628" s="4"/>
      <c r="AH628" s="4"/>
      <c r="AI628" s="4"/>
      <c r="AJ628" s="4"/>
      <c r="AK628" s="4">
        <v>22</v>
      </c>
      <c r="AL628" s="24"/>
    </row>
    <row r="629" spans="1:42" x14ac:dyDescent="0.3">
      <c r="A629" s="25"/>
      <c r="B629" s="1"/>
      <c r="C629" s="1"/>
      <c r="D629" s="1"/>
      <c r="E629" s="1"/>
      <c r="F629" s="1"/>
      <c r="G629" s="1"/>
      <c r="H629" s="1"/>
      <c r="I629" s="1" t="s">
        <v>10</v>
      </c>
      <c r="J629" s="1" t="s">
        <v>10</v>
      </c>
      <c r="K629" s="1" t="s">
        <v>10</v>
      </c>
      <c r="L629" s="1"/>
      <c r="M629" s="1"/>
      <c r="N629" s="1"/>
      <c r="O629" s="1"/>
      <c r="P629" s="1"/>
      <c r="Q629" s="1"/>
      <c r="R629" s="2"/>
      <c r="S629" s="2" t="s">
        <v>8</v>
      </c>
      <c r="T629" s="2" t="s">
        <v>10</v>
      </c>
      <c r="U629" s="2" t="s">
        <v>8</v>
      </c>
      <c r="V629" s="2" t="s">
        <v>10</v>
      </c>
      <c r="W629" s="2"/>
      <c r="X629" s="2"/>
      <c r="Y629" s="2"/>
      <c r="Z629" s="2"/>
      <c r="AA629" s="2"/>
      <c r="AB629" s="2"/>
      <c r="AC629" s="2"/>
      <c r="AD629" s="2"/>
      <c r="AE629" s="2" t="s">
        <v>10</v>
      </c>
      <c r="AF629" s="2"/>
      <c r="AG629" s="2"/>
      <c r="AH629" s="2"/>
      <c r="AI629" s="2"/>
      <c r="AJ629" s="2"/>
      <c r="AK629" s="2"/>
      <c r="AL629" s="26"/>
    </row>
    <row r="630" spans="1:42" x14ac:dyDescent="0.3">
      <c r="A630" s="23" t="s">
        <v>413</v>
      </c>
      <c r="B630" s="3" t="s">
        <v>412</v>
      </c>
      <c r="C630" s="3">
        <v>439</v>
      </c>
      <c r="D630" s="3"/>
      <c r="E630" s="3"/>
      <c r="F630" s="3"/>
      <c r="G630" s="3"/>
      <c r="H630" s="3"/>
      <c r="I630" s="3" t="s">
        <v>10</v>
      </c>
      <c r="J630" s="3" t="s">
        <v>10</v>
      </c>
      <c r="K630" s="3" t="s">
        <v>10</v>
      </c>
      <c r="L630" s="3">
        <v>500</v>
      </c>
      <c r="M630" s="3">
        <v>450</v>
      </c>
      <c r="N630" s="3">
        <v>400</v>
      </c>
      <c r="O630" s="3">
        <v>500</v>
      </c>
      <c r="P630" s="3">
        <v>400</v>
      </c>
      <c r="Q630" s="3">
        <v>400</v>
      </c>
      <c r="R630" s="4">
        <v>600</v>
      </c>
      <c r="S630" s="4">
        <v>500</v>
      </c>
      <c r="T630" s="4">
        <v>600</v>
      </c>
      <c r="U630" s="4">
        <v>600</v>
      </c>
      <c r="V630" s="4">
        <v>600</v>
      </c>
      <c r="W630" s="4">
        <v>800</v>
      </c>
      <c r="X630" s="4">
        <v>1000</v>
      </c>
      <c r="Y630" s="4">
        <v>1400</v>
      </c>
      <c r="Z630" s="4">
        <v>1100</v>
      </c>
      <c r="AA630" s="4">
        <v>900</v>
      </c>
      <c r="AB630" s="4">
        <v>1000</v>
      </c>
      <c r="AC630" s="4">
        <v>1000</v>
      </c>
      <c r="AD630" s="4"/>
      <c r="AE630" s="4" t="s">
        <v>10</v>
      </c>
      <c r="AF630" s="4"/>
      <c r="AG630" s="4"/>
      <c r="AH630" s="4"/>
      <c r="AI630" s="4"/>
      <c r="AJ630" s="4"/>
      <c r="AK630" s="4">
        <v>6</v>
      </c>
      <c r="AL630" s="24"/>
    </row>
    <row r="631" spans="1:42" x14ac:dyDescent="0.3">
      <c r="A631" s="25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6" t="s">
        <v>10</v>
      </c>
      <c r="AP631" s="11"/>
    </row>
    <row r="632" spans="1:42" s="11" customFormat="1" x14ac:dyDescent="0.3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5"/>
      <c r="S632" s="5"/>
      <c r="T632" s="5"/>
      <c r="U632" s="5"/>
      <c r="V632" s="5"/>
      <c r="W632" s="5"/>
      <c r="X632" s="7"/>
      <c r="Y632" s="7"/>
      <c r="Z632" s="7"/>
      <c r="AA632" s="7"/>
      <c r="AB632" s="7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/>
      <c r="AN632"/>
      <c r="AO632"/>
    </row>
    <row r="633" spans="1:42" s="11" customFormat="1" x14ac:dyDescent="0.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5"/>
      <c r="S633" s="5"/>
      <c r="T633" s="5"/>
      <c r="U633" s="5"/>
      <c r="V633" s="5"/>
      <c r="W633" s="5"/>
      <c r="X633" s="7"/>
      <c r="Y633" s="7"/>
      <c r="Z633" s="7"/>
      <c r="AA633" s="7"/>
      <c r="AB633" s="7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/>
      <c r="AN633"/>
      <c r="AO633"/>
      <c r="AP633" s="8"/>
    </row>
    <row r="634" spans="1:42" ht="13.8" x14ac:dyDescent="0.25">
      <c r="A634" s="8"/>
      <c r="B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42" ht="13.8" x14ac:dyDescent="0.25">
      <c r="A635" s="8"/>
      <c r="B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</sheetData>
  <sortState ref="A3:AM630">
    <sortCondition ref="AM3:AM630"/>
  </sortState>
  <mergeCells count="1">
    <mergeCell ref="N1:AJ1"/>
  </mergeCells>
  <phoneticPr fontId="0" type="noConversion"/>
  <hyperlinks>
    <hyperlink ref="C573" location="'PCS 1'!A1" display="'PCS 1'!A1"/>
    <hyperlink ref="C422" location="'PCS 3'!A1" display="'PCS 3'!A1"/>
    <hyperlink ref="C404" location="'PCS 5'!A1" display="'PCS 5'!A1"/>
    <hyperlink ref="C259" location="'PCS 6'!A1" display="'PCS 6'!A1"/>
    <hyperlink ref="C40" location="'PCS 7'!A1" display="'PCS 7'!A1"/>
    <hyperlink ref="C563" location="'PCS 9'!A1" display="'PCS 9'!A1"/>
    <hyperlink ref="C10" location="'PCS 10'!A1" display="'PCS 10'!A1"/>
    <hyperlink ref="C66" location="'PCS 11'!A1" display="'PCS 11'!A1"/>
    <hyperlink ref="C71" location="'PCS 12'!A1" display="'PCS 12'!A1"/>
    <hyperlink ref="C115" location="'PCS 14'!A1" display="'PCS 14'!A1"/>
    <hyperlink ref="C129" location="'PCS 15'!A1" display="'PCS 15'!A1"/>
    <hyperlink ref="C380" location="'PCS 16'!A1" display="'PCS 16'!A1"/>
    <hyperlink ref="C240" location="'PCS 17'!A1" display="'PCS 17'!A1"/>
    <hyperlink ref="C484" location="'PCS 18'!A1" display="'PCS 18'!A1"/>
    <hyperlink ref="C507" location="'PCS 19'!A1" display="'PCS 19'!A1"/>
    <hyperlink ref="C322" location="'PCS 20'!A1" display="'PCS 20'!A1"/>
    <hyperlink ref="C271" location="'PCS 21'!A1" display="'PCS 21'!A1"/>
    <hyperlink ref="C299" location="'PCS 22'!A1" display="'PCS 22'!A1"/>
    <hyperlink ref="C548" location="'PCS 23'!A1" display="'PCS 23'!A1"/>
    <hyperlink ref="C554" location="'PCS 25'!A1" display="'PCS 25'!A1"/>
    <hyperlink ref="C498" location="'PCS 27'!A1" display="'PCS 27'!A1"/>
    <hyperlink ref="C219" location="'PCS 28'!A1" display="'PCS 28'!A1"/>
    <hyperlink ref="C152" location="'PCS 30'!A1" display="'PCS 30'!A1"/>
    <hyperlink ref="C441" location="'PCS 34'!A1" display="'PCS 34'!A1"/>
    <hyperlink ref="C503" location="'PCS 36'!A1" display="'PCS 36'!A1"/>
    <hyperlink ref="C336" location="'PCS 37'!A1" display="'PCS 37'!A1"/>
    <hyperlink ref="C333" location="'PCS 38'!A1" display="'PCS 38'!A1"/>
    <hyperlink ref="C228" location="'PCS 39'!A1" display="'PCS 39'!A1"/>
    <hyperlink ref="C172" location="'PCS 40'!A1" display="'PCS 40'!A1"/>
    <hyperlink ref="C109" location="'PCS 43'!A1" display="'PCS 43'!A1"/>
    <hyperlink ref="C348" location="'PCS 45'!A1" display="'PCS 45'!A1"/>
    <hyperlink ref="C232" location="'PCS 46'!A1" display="'PCS 46'!A1"/>
    <hyperlink ref="C510" location="'PCS 47'!A1" display="'PCS 47'!A1"/>
    <hyperlink ref="C425" location="'PCS 49'!A1" display="'PCS 49'!A1"/>
    <hyperlink ref="C589" location="'PCS 50'!A1" display="'PCS 50'!A1"/>
    <hyperlink ref="C11" location="'PCS 53'!A1" display="'PCS 53'!A1"/>
    <hyperlink ref="C429" location="'PCS 57'!A1" display="'PCS 57'!A1"/>
    <hyperlink ref="C542" location="'PCS 61'!A1" display="'PCS 61'!A1"/>
    <hyperlink ref="C539" location="'PCS 62'!A1" display="'PCS 62'!A1"/>
    <hyperlink ref="C275" location="'PCS 63'!A1" display="'PCS 63'!A1"/>
    <hyperlink ref="C29" location="'PCS 64'!A1" display="'PCS 64'!A1"/>
    <hyperlink ref="C131" location="'PCS 70'!A1" display="'PCS 70'!A1"/>
    <hyperlink ref="C323" location="'PCS 68'!A1" display="'PCS 68'!A1"/>
    <hyperlink ref="C35" location="'PCS 71'!A1" display="'PCS 71'!A1"/>
    <hyperlink ref="C532" location="'PCS 72'!A1" display="'PCS 72'!A1"/>
    <hyperlink ref="C78" location="'PCS 76'!A1" display="'PCS 76'!A1"/>
    <hyperlink ref="C146" location="'PCS 81'!A1" display="'PCS 81'!A1"/>
    <hyperlink ref="C149" location="'PCS 82'!A1" display="'PCS 82'!A1"/>
    <hyperlink ref="C320" location="'PCS 84'!A1" display="'PCS 84'!A1"/>
    <hyperlink ref="C566" location="'PCS 96'!A1" display="'PCS 96'!A1"/>
    <hyperlink ref="C570" location="'PCS 97'!A1" display="'PCS 97'!A1"/>
    <hyperlink ref="C572" location="'PCS 98'!A1" display="'PCS 98'!A1"/>
    <hyperlink ref="C580" location="'PCS 103'!A1" display="'PCS 103'!A1"/>
    <hyperlink ref="C87" location="'PCS 122'!A1" display="'PCS 122'!A1"/>
    <hyperlink ref="C330" r:id="rId1" display="PCS 120.xlsx"/>
    <hyperlink ref="C45" location="'PCS 42'!A1" display="'PCS 42'!A1"/>
    <hyperlink ref="C81" location="'PCS 13'!A1" display="'PCS 13'!A1"/>
    <hyperlink ref="C147" location="'PCS 73'!A1" display="'PCS 73'!A1"/>
    <hyperlink ref="C156" location="'PCS 52'!A1" display="'PCS 52'!A1"/>
    <hyperlink ref="C284" location="'PCS 69'!A1" display="'PCS 69'!A1"/>
    <hyperlink ref="C343" location="'PCS 29'!A1" display="'PCS 29'!A1"/>
    <hyperlink ref="C514" location="'PCS 35'!A1" display="'PCS 35'!A1"/>
    <hyperlink ref="C470" location="'PCS 54'!A1" display="'PCS 54'!A1"/>
    <hyperlink ref="C471" location="'PCS 55'!A1" display="'PCS 55'!A1"/>
    <hyperlink ref="C512" location="'PCS 66'!A1" display="'PCS 66'!A1"/>
    <hyperlink ref="C517" location="'PCS 74'!A1" display="'PCS 74'!A1"/>
    <hyperlink ref="C459" location="'PCS 8'!A1" display="'PCS 8'!A1"/>
    <hyperlink ref="C592" location="'PCS 122'!A1" display="'PCS 122'!A1"/>
    <hyperlink ref="C158" r:id="rId2" display="PCS 48.xlsx"/>
    <hyperlink ref="C556" r:id="rId3" display="PCS 94.xlsx"/>
  </hyperlinks>
  <pageMargins left="0.44444444444444398" right="0.180555555555556" top="0.75" bottom="0.54" header="0.3" footer="0.3"/>
  <pageSetup orientation="landscape" r:id="rId4"/>
  <headerFooter alignWithMargins="0"/>
  <rowBreaks count="20" manualBreakCount="20">
    <brk id="24" max="16383" man="1"/>
    <brk id="54" max="16383" man="1"/>
    <brk id="88" max="16383" man="1"/>
    <brk id="120" max="16383" man="1"/>
    <brk id="153" max="16383" man="1"/>
    <brk id="183" max="16383" man="1"/>
    <brk id="212" max="16383" man="1"/>
    <brk id="244" max="16383" man="1"/>
    <brk id="273" max="16383" man="1"/>
    <brk id="306" max="16383" man="1"/>
    <brk id="339" max="16383" man="1"/>
    <brk id="366" max="16383" man="1"/>
    <brk id="395" max="16383" man="1"/>
    <brk id="429" max="16383" man="1"/>
    <brk id="489" max="16383" man="1"/>
    <brk id="520" max="16383" man="1"/>
    <brk id="547" max="16383" man="1"/>
    <brk id="584" max="16383" man="1"/>
    <brk id="614" max="35" man="1"/>
    <brk id="63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554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9800</v>
      </c>
      <c r="H2" s="43" t="s">
        <v>469</v>
      </c>
      <c r="W2" s="62">
        <v>1</v>
      </c>
      <c r="X2" s="62">
        <v>3616</v>
      </c>
      <c r="Y2" s="65">
        <v>42751</v>
      </c>
      <c r="Z2" s="62" t="s">
        <v>542</v>
      </c>
      <c r="AA2" s="62" t="s">
        <v>499</v>
      </c>
      <c r="AB2" s="62">
        <v>36.9</v>
      </c>
      <c r="AC2" s="62" t="s">
        <v>472</v>
      </c>
      <c r="AD2" s="62">
        <v>51</v>
      </c>
    </row>
    <row r="3" spans="1:30" ht="14.4" thickBot="1" x14ac:dyDescent="0.3">
      <c r="W3" s="62">
        <v>2</v>
      </c>
      <c r="X3" s="62">
        <v>1903</v>
      </c>
      <c r="Y3" s="65">
        <v>42870</v>
      </c>
      <c r="Z3" s="62" t="s">
        <v>555</v>
      </c>
      <c r="AA3" s="62" t="s">
        <v>499</v>
      </c>
      <c r="AB3" s="62">
        <v>19.399999999999999</v>
      </c>
      <c r="AC3" s="62" t="s">
        <v>472</v>
      </c>
      <c r="AD3" s="62">
        <v>51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1817</v>
      </c>
      <c r="Y4" s="65">
        <v>42751</v>
      </c>
      <c r="Z4" s="62" t="s">
        <v>540</v>
      </c>
      <c r="AA4" s="62" t="s">
        <v>499</v>
      </c>
      <c r="AB4" s="62">
        <v>18.5</v>
      </c>
      <c r="AC4" s="62" t="s">
        <v>472</v>
      </c>
      <c r="AD4" s="62">
        <v>52</v>
      </c>
    </row>
    <row r="5" spans="1:30" ht="18.75" customHeight="1" thickBot="1" x14ac:dyDescent="0.3">
      <c r="A5" s="62">
        <v>0</v>
      </c>
      <c r="B5" s="63">
        <v>4.7999999999999996E-3</v>
      </c>
      <c r="C5" s="63">
        <v>6.4000000000000003E-3</v>
      </c>
      <c r="D5" s="63">
        <v>5.5999999999999999E-3</v>
      </c>
      <c r="F5" s="62" t="s">
        <v>478</v>
      </c>
      <c r="G5" s="64">
        <v>10549</v>
      </c>
      <c r="H5" s="62">
        <v>1.05</v>
      </c>
      <c r="J5" s="91" t="s">
        <v>479</v>
      </c>
      <c r="K5" s="92"/>
      <c r="L5" s="92"/>
      <c r="M5" s="92"/>
      <c r="N5" s="93"/>
      <c r="W5" s="62">
        <v>4</v>
      </c>
      <c r="X5" s="62">
        <v>1764</v>
      </c>
      <c r="Y5" s="65">
        <v>42751</v>
      </c>
      <c r="Z5" s="62" t="s">
        <v>545</v>
      </c>
      <c r="AA5" s="62" t="s">
        <v>499</v>
      </c>
      <c r="AB5" s="62">
        <v>18</v>
      </c>
      <c r="AC5" s="62" t="s">
        <v>471</v>
      </c>
      <c r="AD5" s="62">
        <v>52</v>
      </c>
    </row>
    <row r="6" spans="1:30" ht="17.25" customHeight="1" thickBot="1" x14ac:dyDescent="0.3">
      <c r="A6" s="62">
        <v>1</v>
      </c>
      <c r="B6" s="63">
        <v>2.8E-3</v>
      </c>
      <c r="C6" s="63">
        <v>4.3E-3</v>
      </c>
      <c r="D6" s="63">
        <v>3.5999999999999999E-3</v>
      </c>
      <c r="F6" s="62" t="s">
        <v>480</v>
      </c>
      <c r="G6" s="64">
        <v>10558</v>
      </c>
      <c r="H6" s="62">
        <v>1.05</v>
      </c>
      <c r="J6" s="49" t="s">
        <v>481</v>
      </c>
      <c r="K6" s="50">
        <f>LARGE((K8,K9),1)</f>
        <v>0.61851851851851847</v>
      </c>
      <c r="N6" s="50" t="s">
        <v>506</v>
      </c>
      <c r="W6" s="62">
        <v>5</v>
      </c>
      <c r="X6" s="62">
        <v>1227</v>
      </c>
      <c r="Y6" s="65">
        <v>42952</v>
      </c>
      <c r="Z6" s="62" t="s">
        <v>535</v>
      </c>
      <c r="AA6" s="62" t="s">
        <v>504</v>
      </c>
      <c r="AB6" s="62">
        <v>12.5</v>
      </c>
      <c r="AC6" s="62" t="s">
        <v>472</v>
      </c>
      <c r="AD6" s="62">
        <v>59</v>
      </c>
    </row>
    <row r="7" spans="1:30" ht="17.25" customHeight="1" thickBot="1" x14ac:dyDescent="0.3">
      <c r="A7" s="62">
        <v>2</v>
      </c>
      <c r="B7" s="63">
        <v>2E-3</v>
      </c>
      <c r="C7" s="63">
        <v>2.7000000000000001E-3</v>
      </c>
      <c r="D7" s="63">
        <v>2.3E-3</v>
      </c>
      <c r="F7" s="62" t="s">
        <v>482</v>
      </c>
      <c r="G7" s="64">
        <v>11133</v>
      </c>
      <c r="H7" s="62">
        <v>1.1100000000000001</v>
      </c>
      <c r="J7" s="51" t="s">
        <v>483</v>
      </c>
      <c r="K7" s="50">
        <f>LARGE((K10,K11),1)</f>
        <v>0.53478566408995087</v>
      </c>
      <c r="N7" s="50" t="s">
        <v>505</v>
      </c>
      <c r="W7" s="62">
        <v>6</v>
      </c>
      <c r="X7" s="62">
        <v>1216</v>
      </c>
      <c r="Y7" s="65">
        <v>42952</v>
      </c>
      <c r="Z7" s="62" t="s">
        <v>534</v>
      </c>
      <c r="AA7" s="62" t="s">
        <v>504</v>
      </c>
      <c r="AB7" s="62">
        <v>12.4</v>
      </c>
      <c r="AC7" s="62" t="s">
        <v>471</v>
      </c>
      <c r="AD7" s="62">
        <v>52</v>
      </c>
    </row>
    <row r="8" spans="1:30" ht="17.25" customHeight="1" thickBot="1" x14ac:dyDescent="0.35">
      <c r="A8" s="62">
        <v>3</v>
      </c>
      <c r="B8" s="63">
        <v>2.8E-3</v>
      </c>
      <c r="C8" s="63">
        <v>2.5999999999999999E-3</v>
      </c>
      <c r="D8" s="63">
        <v>2.5999999999999999E-3</v>
      </c>
      <c r="F8" s="62" t="s">
        <v>484</v>
      </c>
      <c r="G8" s="64">
        <v>10184</v>
      </c>
      <c r="H8" s="62">
        <v>1.02</v>
      </c>
      <c r="K8" s="52">
        <f>LARGE(B11:C11,1)/(B11+C11)</f>
        <v>0.61851851851851847</v>
      </c>
      <c r="W8" s="62">
        <v>7</v>
      </c>
      <c r="X8" s="62">
        <v>1210</v>
      </c>
      <c r="Y8" s="65">
        <v>42751</v>
      </c>
      <c r="Z8" s="62" t="s">
        <v>528</v>
      </c>
      <c r="AA8" s="62" t="s">
        <v>499</v>
      </c>
      <c r="AB8" s="62">
        <v>12.3</v>
      </c>
      <c r="AC8" s="62" t="s">
        <v>471</v>
      </c>
      <c r="AD8" s="62">
        <v>50</v>
      </c>
    </row>
    <row r="9" spans="1:30" ht="17.25" customHeight="1" thickBot="1" x14ac:dyDescent="0.35">
      <c r="A9" s="62">
        <v>4</v>
      </c>
      <c r="B9" s="63">
        <v>6.7000000000000002E-3</v>
      </c>
      <c r="C9" s="63">
        <v>7.0000000000000001E-3</v>
      </c>
      <c r="D9" s="63">
        <v>6.8999999999999999E-3</v>
      </c>
      <c r="F9" s="62" t="s">
        <v>485</v>
      </c>
      <c r="G9" s="64">
        <v>10049</v>
      </c>
      <c r="H9" s="62">
        <v>1</v>
      </c>
      <c r="K9" s="52">
        <f>LARGE(B12:C12,1)/(B12+C12)</f>
        <v>0.55698529411764708</v>
      </c>
      <c r="W9" s="62">
        <v>8</v>
      </c>
      <c r="X9" s="62">
        <v>1138</v>
      </c>
      <c r="Y9" s="65">
        <v>42747</v>
      </c>
      <c r="Z9" s="62" t="s">
        <v>528</v>
      </c>
      <c r="AA9" s="62" t="s">
        <v>502</v>
      </c>
      <c r="AB9" s="62">
        <v>11.6</v>
      </c>
      <c r="AC9" s="62" t="s">
        <v>472</v>
      </c>
      <c r="AD9" s="62">
        <v>55</v>
      </c>
    </row>
    <row r="10" spans="1:30" ht="17.25" customHeight="1" thickBot="1" x14ac:dyDescent="0.35">
      <c r="A10" s="62">
        <v>5</v>
      </c>
      <c r="B10" s="63">
        <v>2.0299999999999999E-2</v>
      </c>
      <c r="C10" s="63">
        <v>1.5599999999999999E-2</v>
      </c>
      <c r="D10" s="63">
        <v>1.7999999999999999E-2</v>
      </c>
      <c r="F10" s="62" t="s">
        <v>486</v>
      </c>
      <c r="G10" s="64">
        <v>8451</v>
      </c>
      <c r="H10" s="62">
        <v>0.84</v>
      </c>
      <c r="K10" s="52">
        <f>LARGE(B20:C20,1)/(B20+C20)</f>
        <v>0.53478566408995087</v>
      </c>
      <c r="W10" s="62">
        <v>9</v>
      </c>
      <c r="X10" s="62">
        <v>1136</v>
      </c>
      <c r="Y10" s="65">
        <v>42797</v>
      </c>
      <c r="Z10" s="62" t="s">
        <v>528</v>
      </c>
      <c r="AA10" s="62" t="s">
        <v>503</v>
      </c>
      <c r="AB10" s="62">
        <v>11.6</v>
      </c>
      <c r="AC10" s="62" t="s">
        <v>472</v>
      </c>
      <c r="AD10" s="62">
        <v>52</v>
      </c>
    </row>
    <row r="11" spans="1:30" ht="17.25" customHeight="1" thickBot="1" x14ac:dyDescent="0.35">
      <c r="A11" s="62">
        <v>6</v>
      </c>
      <c r="B11" s="63">
        <v>6.6799999999999998E-2</v>
      </c>
      <c r="C11" s="63">
        <v>4.1200000000000001E-2</v>
      </c>
      <c r="D11" s="63">
        <v>5.3999999999999999E-2</v>
      </c>
      <c r="F11" s="62" t="s">
        <v>487</v>
      </c>
      <c r="G11" s="64">
        <v>8430</v>
      </c>
      <c r="H11" s="62">
        <v>0.84</v>
      </c>
      <c r="K11" s="52">
        <f>LARGE(B21:C21,1)/(B21+C21)</f>
        <v>0.51374345549738221</v>
      </c>
      <c r="W11" s="62">
        <v>10</v>
      </c>
      <c r="X11" s="62">
        <v>1133</v>
      </c>
      <c r="Y11" s="65">
        <v>43082</v>
      </c>
      <c r="Z11" s="62" t="s">
        <v>528</v>
      </c>
      <c r="AA11" s="62" t="s">
        <v>501</v>
      </c>
      <c r="AB11" s="62">
        <v>11.6</v>
      </c>
      <c r="AC11" s="62" t="s">
        <v>472</v>
      </c>
      <c r="AD11" s="62">
        <v>59</v>
      </c>
    </row>
    <row r="12" spans="1:30" ht="17.25" customHeight="1" thickBot="1" x14ac:dyDescent="0.3">
      <c r="A12" s="62">
        <v>7</v>
      </c>
      <c r="B12" s="63">
        <v>6.0600000000000001E-2</v>
      </c>
      <c r="C12" s="63">
        <v>4.82E-2</v>
      </c>
      <c r="D12" s="63">
        <v>5.45E-2</v>
      </c>
      <c r="F12" s="62" t="s">
        <v>488</v>
      </c>
      <c r="G12" s="64">
        <v>9754</v>
      </c>
      <c r="H12" s="62">
        <v>0.97</v>
      </c>
      <c r="W12" s="62">
        <v>20</v>
      </c>
      <c r="X12" s="62">
        <v>1069</v>
      </c>
      <c r="Y12" s="65">
        <v>42753</v>
      </c>
      <c r="Z12" s="62" t="s">
        <v>528</v>
      </c>
      <c r="AA12" s="62" t="s">
        <v>501</v>
      </c>
      <c r="AB12" s="62">
        <v>10.9</v>
      </c>
      <c r="AC12" s="62" t="s">
        <v>471</v>
      </c>
      <c r="AD12" s="62">
        <v>51</v>
      </c>
    </row>
    <row r="13" spans="1:30" ht="17.25" customHeight="1" thickBot="1" x14ac:dyDescent="0.3">
      <c r="A13" s="62">
        <v>8</v>
      </c>
      <c r="B13" s="63">
        <v>6.5500000000000003E-2</v>
      </c>
      <c r="C13" s="63">
        <v>5.67E-2</v>
      </c>
      <c r="D13" s="63">
        <v>6.0100000000000001E-2</v>
      </c>
      <c r="F13" s="62" t="s">
        <v>489</v>
      </c>
      <c r="G13" s="64">
        <v>8980</v>
      </c>
      <c r="H13" s="62">
        <v>0.9</v>
      </c>
      <c r="W13" s="62">
        <v>25</v>
      </c>
      <c r="X13" s="62">
        <v>1040</v>
      </c>
      <c r="Y13" s="65">
        <v>42776</v>
      </c>
      <c r="Z13" s="62" t="s">
        <v>528</v>
      </c>
      <c r="AA13" s="62" t="s">
        <v>503</v>
      </c>
      <c r="AB13" s="62">
        <v>10.6</v>
      </c>
      <c r="AC13" s="62" t="s">
        <v>472</v>
      </c>
      <c r="AD13" s="62">
        <v>54</v>
      </c>
    </row>
    <row r="14" spans="1:30" ht="14.4" thickBot="1" x14ac:dyDescent="0.3">
      <c r="A14" s="62">
        <v>9</v>
      </c>
      <c r="B14" s="63">
        <v>5.8400000000000001E-2</v>
      </c>
      <c r="C14" s="63">
        <v>5.3199999999999997E-2</v>
      </c>
      <c r="D14" s="63">
        <v>5.5199999999999999E-2</v>
      </c>
      <c r="F14" s="62" t="s">
        <v>490</v>
      </c>
      <c r="G14" s="64">
        <v>10540</v>
      </c>
      <c r="H14" s="62">
        <v>1.05</v>
      </c>
      <c r="W14" s="62">
        <v>30</v>
      </c>
      <c r="X14" s="62">
        <v>1028</v>
      </c>
      <c r="Y14" s="65">
        <v>42769</v>
      </c>
      <c r="Z14" s="62" t="s">
        <v>528</v>
      </c>
      <c r="AA14" s="62" t="s">
        <v>503</v>
      </c>
      <c r="AB14" s="62">
        <v>10.5</v>
      </c>
      <c r="AC14" s="62" t="s">
        <v>472</v>
      </c>
      <c r="AD14" s="62">
        <v>52</v>
      </c>
    </row>
    <row r="15" spans="1:30" ht="14.4" thickBot="1" x14ac:dyDescent="0.3">
      <c r="A15" s="62">
        <v>10</v>
      </c>
      <c r="B15" s="63">
        <v>5.7799999999999997E-2</v>
      </c>
      <c r="C15" s="63">
        <v>5.28E-2</v>
      </c>
      <c r="D15" s="63">
        <v>5.4699999999999999E-2</v>
      </c>
      <c r="F15" s="62" t="s">
        <v>491</v>
      </c>
      <c r="G15" s="64">
        <v>10347</v>
      </c>
      <c r="H15" s="62">
        <v>1.03</v>
      </c>
      <c r="W15" s="62">
        <v>35</v>
      </c>
      <c r="X15" s="62">
        <v>1016</v>
      </c>
      <c r="Y15" s="65">
        <v>42863</v>
      </c>
      <c r="Z15" s="62" t="s">
        <v>528</v>
      </c>
      <c r="AA15" s="62" t="s">
        <v>499</v>
      </c>
      <c r="AB15" s="62">
        <v>10.4</v>
      </c>
      <c r="AC15" s="62" t="s">
        <v>472</v>
      </c>
      <c r="AD15" s="62">
        <v>50</v>
      </c>
    </row>
    <row r="16" spans="1:30" ht="14.4" thickBot="1" x14ac:dyDescent="0.3">
      <c r="A16" s="62">
        <v>11</v>
      </c>
      <c r="B16" s="63">
        <v>5.8500000000000003E-2</v>
      </c>
      <c r="C16" s="63">
        <v>5.67E-2</v>
      </c>
      <c r="D16" s="63">
        <v>5.6599999999999998E-2</v>
      </c>
      <c r="F16" s="62" t="s">
        <v>492</v>
      </c>
      <c r="G16" s="64">
        <v>11061</v>
      </c>
      <c r="H16" s="62">
        <v>1.1000000000000001</v>
      </c>
      <c r="W16" s="62">
        <v>40</v>
      </c>
      <c r="X16" s="62">
        <v>1001</v>
      </c>
      <c r="Y16" s="65">
        <v>42775</v>
      </c>
      <c r="Z16" s="62" t="s">
        <v>528</v>
      </c>
      <c r="AA16" s="62" t="s">
        <v>502</v>
      </c>
      <c r="AB16" s="62">
        <v>10.199999999999999</v>
      </c>
      <c r="AC16" s="62" t="s">
        <v>472</v>
      </c>
      <c r="AD16" s="62">
        <v>51</v>
      </c>
    </row>
    <row r="17" spans="1:30" ht="14.4" thickBot="1" x14ac:dyDescent="0.3">
      <c r="A17" s="62">
        <v>12</v>
      </c>
      <c r="B17" s="63">
        <v>5.9299999999999999E-2</v>
      </c>
      <c r="C17" s="63">
        <v>6.4299999999999996E-2</v>
      </c>
      <c r="D17" s="63">
        <v>6.1800000000000001E-2</v>
      </c>
      <c r="W17" s="62">
        <v>45</v>
      </c>
      <c r="X17" s="62">
        <v>998</v>
      </c>
      <c r="Y17" s="65">
        <v>42880</v>
      </c>
      <c r="Z17" s="62" t="s">
        <v>537</v>
      </c>
      <c r="AA17" s="62" t="s">
        <v>502</v>
      </c>
      <c r="AB17" s="62">
        <v>10.199999999999999</v>
      </c>
      <c r="AC17" s="62" t="s">
        <v>471</v>
      </c>
      <c r="AD17" s="62">
        <v>56</v>
      </c>
    </row>
    <row r="18" spans="1:30" ht="14.4" thickBot="1" x14ac:dyDescent="0.3">
      <c r="A18" s="62">
        <v>13</v>
      </c>
      <c r="B18" s="63">
        <v>6.7199999999999996E-2</v>
      </c>
      <c r="C18" s="63">
        <v>7.6899999999999996E-2</v>
      </c>
      <c r="D18" s="63">
        <v>7.2300000000000003E-2</v>
      </c>
      <c r="W18" s="62">
        <v>50</v>
      </c>
      <c r="X18" s="62">
        <v>993</v>
      </c>
      <c r="Y18" s="65">
        <v>42768</v>
      </c>
      <c r="Z18" s="62" t="s">
        <v>528</v>
      </c>
      <c r="AA18" s="62" t="s">
        <v>502</v>
      </c>
      <c r="AB18" s="62">
        <v>10.1</v>
      </c>
      <c r="AC18" s="62" t="s">
        <v>472</v>
      </c>
      <c r="AD18" s="62">
        <v>51</v>
      </c>
    </row>
    <row r="19" spans="1:30" ht="17.25" customHeight="1" thickBot="1" x14ac:dyDescent="0.3">
      <c r="A19" s="62">
        <v>14</v>
      </c>
      <c r="B19" s="63">
        <v>6.1899999999999997E-2</v>
      </c>
      <c r="C19" s="63">
        <v>6.6900000000000001E-2</v>
      </c>
      <c r="D19" s="63">
        <v>6.4699999999999994E-2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976</v>
      </c>
      <c r="Y19" s="65">
        <v>43081</v>
      </c>
      <c r="Z19" s="62" t="s">
        <v>528</v>
      </c>
      <c r="AA19" s="62" t="s">
        <v>500</v>
      </c>
      <c r="AB19" s="62">
        <v>10</v>
      </c>
      <c r="AC19" s="62" t="s">
        <v>472</v>
      </c>
      <c r="AD19" s="62">
        <v>52</v>
      </c>
    </row>
    <row r="20" spans="1:30" ht="17.25" customHeight="1" thickBot="1" x14ac:dyDescent="0.3">
      <c r="A20" s="62">
        <v>15</v>
      </c>
      <c r="B20" s="63">
        <v>6.6199999999999995E-2</v>
      </c>
      <c r="C20" s="63">
        <v>7.6100000000000001E-2</v>
      </c>
      <c r="D20" s="63">
        <v>7.1599999999999997E-2</v>
      </c>
      <c r="F20" s="62" t="s">
        <v>495</v>
      </c>
      <c r="G20" s="64">
        <v>7595</v>
      </c>
      <c r="H20" s="62">
        <v>0.76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961</v>
      </c>
      <c r="Y20" s="65">
        <v>43089</v>
      </c>
      <c r="Z20" s="62" t="s">
        <v>539</v>
      </c>
      <c r="AA20" s="62" t="s">
        <v>501</v>
      </c>
      <c r="AB20" s="62">
        <v>9.8000000000000007</v>
      </c>
      <c r="AC20" s="62" t="s">
        <v>472</v>
      </c>
      <c r="AD20" s="62">
        <v>62</v>
      </c>
    </row>
    <row r="21" spans="1:30" ht="17.25" customHeight="1" thickBot="1" x14ac:dyDescent="0.3">
      <c r="A21" s="62">
        <v>16</v>
      </c>
      <c r="B21" s="63">
        <v>7.4300000000000005E-2</v>
      </c>
      <c r="C21" s="63">
        <v>7.85E-2</v>
      </c>
      <c r="D21" s="63">
        <v>7.6799999999999993E-2</v>
      </c>
      <c r="F21" s="62" t="s">
        <v>499</v>
      </c>
      <c r="G21" s="64">
        <v>10230</v>
      </c>
      <c r="H21" s="62">
        <v>1.02</v>
      </c>
      <c r="J21" s="48">
        <v>5</v>
      </c>
      <c r="K21" s="48">
        <f>X6</f>
        <v>1227</v>
      </c>
      <c r="L21" s="54"/>
      <c r="M21" s="48"/>
      <c r="N21" s="59">
        <f>K21/$F$2</f>
        <v>0.12520408163265306</v>
      </c>
      <c r="W21" s="62">
        <v>125</v>
      </c>
      <c r="X21" s="62">
        <v>953</v>
      </c>
      <c r="Y21" s="65">
        <v>43060</v>
      </c>
      <c r="Z21" s="62" t="s">
        <v>528</v>
      </c>
      <c r="AA21" s="62" t="s">
        <v>500</v>
      </c>
      <c r="AB21" s="62">
        <v>9.6999999999999993</v>
      </c>
      <c r="AC21" s="62" t="s">
        <v>472</v>
      </c>
      <c r="AD21" s="62">
        <v>53</v>
      </c>
    </row>
    <row r="22" spans="1:30" ht="17.25" customHeight="1" thickBot="1" x14ac:dyDescent="0.3">
      <c r="A22" s="62">
        <v>17</v>
      </c>
      <c r="B22" s="63">
        <v>7.5800000000000006E-2</v>
      </c>
      <c r="C22" s="63">
        <v>8.2900000000000001E-2</v>
      </c>
      <c r="D22" s="63">
        <v>7.9799999999999996E-2</v>
      </c>
      <c r="F22" s="62" t="s">
        <v>500</v>
      </c>
      <c r="G22" s="64">
        <v>10544</v>
      </c>
      <c r="H22" s="62">
        <v>1.05</v>
      </c>
      <c r="J22" s="48">
        <v>10</v>
      </c>
      <c r="K22" s="48">
        <f>X11</f>
        <v>1133</v>
      </c>
      <c r="L22" s="54"/>
      <c r="M22" s="48"/>
      <c r="N22" s="59">
        <f t="shared" ref="N22:N28" si="0">K22/$F$2</f>
        <v>0.11561224489795918</v>
      </c>
      <c r="W22" s="62">
        <v>150</v>
      </c>
      <c r="X22" s="62">
        <v>943</v>
      </c>
      <c r="Y22" s="65">
        <v>43077</v>
      </c>
      <c r="Z22" s="62" t="s">
        <v>529</v>
      </c>
      <c r="AA22" s="62" t="s">
        <v>503</v>
      </c>
      <c r="AB22" s="62">
        <v>9.6</v>
      </c>
      <c r="AC22" s="62" t="s">
        <v>472</v>
      </c>
      <c r="AD22" s="62">
        <v>52</v>
      </c>
    </row>
    <row r="23" spans="1:30" ht="17.25" customHeight="1" thickBot="1" x14ac:dyDescent="0.3">
      <c r="A23" s="62">
        <v>18</v>
      </c>
      <c r="B23" s="63">
        <v>6.3100000000000003E-2</v>
      </c>
      <c r="C23" s="63">
        <v>6.3299999999999995E-2</v>
      </c>
      <c r="D23" s="63">
        <v>6.3500000000000001E-2</v>
      </c>
      <c r="F23" s="62" t="s">
        <v>501</v>
      </c>
      <c r="G23" s="64">
        <v>10685</v>
      </c>
      <c r="H23" s="62">
        <v>1.07</v>
      </c>
      <c r="J23" s="48">
        <v>20</v>
      </c>
      <c r="K23" s="48">
        <f>X12</f>
        <v>1069</v>
      </c>
      <c r="L23" s="54"/>
      <c r="M23" s="48"/>
      <c r="N23" s="59">
        <f t="shared" si="0"/>
        <v>0.10908163265306123</v>
      </c>
      <c r="W23" s="62">
        <v>175</v>
      </c>
      <c r="X23" s="62">
        <v>931</v>
      </c>
      <c r="Y23" s="65">
        <v>42815</v>
      </c>
      <c r="Z23" s="62" t="s">
        <v>529</v>
      </c>
      <c r="AA23" s="62" t="s">
        <v>500</v>
      </c>
      <c r="AB23" s="62">
        <v>9.5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v>4.4499999999999998E-2</v>
      </c>
      <c r="C24" s="63">
        <v>4.8899999999999999E-2</v>
      </c>
      <c r="D24" s="63">
        <v>4.7E-2</v>
      </c>
      <c r="F24" s="62" t="s">
        <v>502</v>
      </c>
      <c r="G24" s="64">
        <v>10916</v>
      </c>
      <c r="H24" s="62">
        <v>1.0900000000000001</v>
      </c>
      <c r="J24" s="48">
        <v>30</v>
      </c>
      <c r="K24" s="48">
        <f>X14</f>
        <v>1028</v>
      </c>
      <c r="L24" s="54"/>
      <c r="M24" s="48"/>
      <c r="N24" s="59">
        <f t="shared" si="0"/>
        <v>0.10489795918367346</v>
      </c>
      <c r="W24" s="62">
        <v>200</v>
      </c>
      <c r="X24" s="62">
        <v>923</v>
      </c>
      <c r="Y24" s="65">
        <v>42759</v>
      </c>
      <c r="Z24" s="62" t="s">
        <v>530</v>
      </c>
      <c r="AA24" s="62" t="s">
        <v>500</v>
      </c>
      <c r="AB24" s="62">
        <v>9.4</v>
      </c>
      <c r="AC24" s="62" t="s">
        <v>472</v>
      </c>
      <c r="AD24" s="62">
        <v>55</v>
      </c>
    </row>
    <row r="25" spans="1:30" ht="17.25" customHeight="1" thickBot="1" x14ac:dyDescent="0.3">
      <c r="A25" s="62">
        <v>20</v>
      </c>
      <c r="B25" s="63">
        <v>3.32E-2</v>
      </c>
      <c r="C25" s="63">
        <v>3.8800000000000001E-2</v>
      </c>
      <c r="D25" s="63">
        <v>3.6299999999999999E-2</v>
      </c>
      <c r="F25" s="62" t="s">
        <v>503</v>
      </c>
      <c r="G25" s="64">
        <v>11011</v>
      </c>
      <c r="H25" s="62">
        <v>1.1000000000000001</v>
      </c>
      <c r="J25" s="48">
        <v>50</v>
      </c>
      <c r="K25" s="48">
        <f>X18</f>
        <v>993</v>
      </c>
      <c r="L25" s="54"/>
      <c r="M25" s="48"/>
      <c r="N25" s="59">
        <f t="shared" si="0"/>
        <v>0.10132653061224489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2.3599999999999999E-2</v>
      </c>
      <c r="C26" s="63">
        <v>2.76E-2</v>
      </c>
      <c r="D26" s="63">
        <v>2.58E-2</v>
      </c>
      <c r="F26" s="62" t="s">
        <v>504</v>
      </c>
      <c r="G26" s="64">
        <v>8471</v>
      </c>
      <c r="H26" s="62">
        <v>0.84</v>
      </c>
      <c r="J26" s="48">
        <v>100</v>
      </c>
      <c r="K26" s="48">
        <f>X20</f>
        <v>961</v>
      </c>
      <c r="L26" s="54"/>
      <c r="M26" s="48"/>
      <c r="N26" s="59">
        <f t="shared" si="0"/>
        <v>9.8061224489795915E-2</v>
      </c>
    </row>
    <row r="27" spans="1:30" ht="17.25" customHeight="1" thickBot="1" x14ac:dyDescent="0.3">
      <c r="A27" s="62">
        <v>22</v>
      </c>
      <c r="B27" s="63">
        <v>1.4999999999999999E-2</v>
      </c>
      <c r="C27" s="63">
        <v>1.7999999999999999E-2</v>
      </c>
      <c r="D27" s="63">
        <v>1.66E-2</v>
      </c>
      <c r="J27" s="48">
        <v>150</v>
      </c>
      <c r="K27" s="48">
        <f>X22</f>
        <v>943</v>
      </c>
      <c r="L27" s="54"/>
      <c r="M27" s="48"/>
      <c r="N27" s="59">
        <f t="shared" si="0"/>
        <v>9.6224489795918369E-2</v>
      </c>
    </row>
    <row r="28" spans="1:30" ht="17.25" customHeight="1" thickBot="1" x14ac:dyDescent="0.3">
      <c r="A28" s="62">
        <v>23</v>
      </c>
      <c r="B28" s="63">
        <v>8.8999999999999999E-3</v>
      </c>
      <c r="C28" s="63">
        <v>1.04E-2</v>
      </c>
      <c r="D28" s="63">
        <v>9.7000000000000003E-3</v>
      </c>
      <c r="J28" s="48">
        <v>200</v>
      </c>
      <c r="K28" s="48">
        <f>X24</f>
        <v>923</v>
      </c>
      <c r="L28" s="54"/>
      <c r="M28" s="48"/>
      <c r="N28" s="59">
        <f t="shared" si="0"/>
        <v>9.418367346938776E-2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507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8000</v>
      </c>
      <c r="H2" s="43" t="s">
        <v>469</v>
      </c>
      <c r="W2" s="62">
        <v>1</v>
      </c>
      <c r="X2" s="62">
        <v>1091</v>
      </c>
      <c r="Y2" s="65">
        <v>42808</v>
      </c>
      <c r="Z2" s="62" t="s">
        <v>529</v>
      </c>
      <c r="AA2" s="62" t="s">
        <v>500</v>
      </c>
      <c r="AB2" s="62">
        <v>13.6</v>
      </c>
      <c r="AC2" s="62" t="s">
        <v>471</v>
      </c>
      <c r="AD2" s="62">
        <v>59</v>
      </c>
    </row>
    <row r="3" spans="1:30" ht="14.4" thickBot="1" x14ac:dyDescent="0.3">
      <c r="W3" s="62">
        <v>2</v>
      </c>
      <c r="X3" s="62">
        <v>1010</v>
      </c>
      <c r="Y3" s="65">
        <v>42810</v>
      </c>
      <c r="Z3" s="62" t="s">
        <v>528</v>
      </c>
      <c r="AA3" s="62" t="s">
        <v>502</v>
      </c>
      <c r="AB3" s="62">
        <v>12.6</v>
      </c>
      <c r="AC3" s="62" t="s">
        <v>471</v>
      </c>
      <c r="AD3" s="62">
        <v>51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909</v>
      </c>
      <c r="Y4" s="65">
        <v>42790</v>
      </c>
      <c r="Z4" s="62" t="s">
        <v>529</v>
      </c>
      <c r="AA4" s="62" t="s">
        <v>503</v>
      </c>
      <c r="AB4" s="62">
        <v>11.4</v>
      </c>
      <c r="AC4" s="62" t="s">
        <v>472</v>
      </c>
      <c r="AD4" s="62">
        <v>58</v>
      </c>
    </row>
    <row r="5" spans="1:30" ht="18.75" customHeight="1" thickBot="1" x14ac:dyDescent="0.3">
      <c r="A5" s="62">
        <v>0</v>
      </c>
      <c r="B5" s="63">
        <v>3.5999999999999999E-3</v>
      </c>
      <c r="C5" s="63">
        <v>8.0999999999999996E-3</v>
      </c>
      <c r="D5" s="63">
        <v>5.8999999999999999E-3</v>
      </c>
      <c r="F5" s="62" t="s">
        <v>478</v>
      </c>
      <c r="G5" s="64">
        <v>8667</v>
      </c>
      <c r="H5" s="62">
        <v>1.08</v>
      </c>
      <c r="J5" s="91" t="s">
        <v>479</v>
      </c>
      <c r="K5" s="92"/>
      <c r="L5" s="92"/>
      <c r="M5" s="92"/>
      <c r="N5" s="93"/>
      <c r="W5" s="62">
        <v>4</v>
      </c>
      <c r="X5" s="62">
        <v>874</v>
      </c>
      <c r="Y5" s="65">
        <v>42769</v>
      </c>
      <c r="Z5" s="62" t="s">
        <v>529</v>
      </c>
      <c r="AA5" s="62" t="s">
        <v>503</v>
      </c>
      <c r="AB5" s="62">
        <v>10.9</v>
      </c>
      <c r="AC5" s="62" t="s">
        <v>472</v>
      </c>
      <c r="AD5" s="62">
        <v>59</v>
      </c>
    </row>
    <row r="6" spans="1:30" ht="17.25" customHeight="1" thickBot="1" x14ac:dyDescent="0.3">
      <c r="A6" s="62">
        <v>1</v>
      </c>
      <c r="B6" s="63">
        <v>2.8E-3</v>
      </c>
      <c r="C6" s="63">
        <v>5.1999999999999998E-3</v>
      </c>
      <c r="D6" s="63">
        <v>4.0000000000000001E-3</v>
      </c>
      <c r="F6" s="62" t="s">
        <v>480</v>
      </c>
      <c r="G6" s="64">
        <v>9615</v>
      </c>
      <c r="H6" s="62">
        <v>1.19</v>
      </c>
      <c r="J6" s="49" t="s">
        <v>481</v>
      </c>
      <c r="K6" s="50">
        <f>LARGE((K8,K9),1)</f>
        <v>0.67850637522768675</v>
      </c>
      <c r="N6" s="50" t="s">
        <v>506</v>
      </c>
      <c r="W6" s="62">
        <v>5</v>
      </c>
      <c r="X6" s="62">
        <v>867</v>
      </c>
      <c r="Y6" s="65">
        <v>42776</v>
      </c>
      <c r="Z6" s="62" t="s">
        <v>529</v>
      </c>
      <c r="AA6" s="62" t="s">
        <v>503</v>
      </c>
      <c r="AB6" s="62">
        <v>10.8</v>
      </c>
      <c r="AC6" s="62" t="s">
        <v>472</v>
      </c>
      <c r="AD6" s="62">
        <v>57</v>
      </c>
    </row>
    <row r="7" spans="1:30" ht="17.25" customHeight="1" thickBot="1" x14ac:dyDescent="0.3">
      <c r="A7" s="62">
        <v>2</v>
      </c>
      <c r="B7" s="63">
        <v>3.0000000000000001E-3</v>
      </c>
      <c r="C7" s="63">
        <v>3.7000000000000002E-3</v>
      </c>
      <c r="D7" s="63">
        <v>3.3999999999999998E-3</v>
      </c>
      <c r="F7" s="62" t="s">
        <v>482</v>
      </c>
      <c r="G7" s="64">
        <v>9849</v>
      </c>
      <c r="H7" s="62">
        <v>1.22</v>
      </c>
      <c r="J7" s="51" t="s">
        <v>483</v>
      </c>
      <c r="K7" s="50">
        <f>LARGE((K10,K11),1)</f>
        <v>0.58571428571428574</v>
      </c>
      <c r="N7" s="50" t="s">
        <v>505</v>
      </c>
      <c r="W7" s="62">
        <v>6</v>
      </c>
      <c r="X7" s="62">
        <v>866</v>
      </c>
      <c r="Y7" s="65">
        <v>42804</v>
      </c>
      <c r="Z7" s="62" t="s">
        <v>529</v>
      </c>
      <c r="AA7" s="62" t="s">
        <v>503</v>
      </c>
      <c r="AB7" s="62">
        <v>10.8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v>6.1999999999999998E-3</v>
      </c>
      <c r="C8" s="63">
        <v>3.2000000000000002E-3</v>
      </c>
      <c r="D8" s="63">
        <v>4.7000000000000002E-3</v>
      </c>
      <c r="F8" s="62" t="s">
        <v>484</v>
      </c>
      <c r="G8" s="64">
        <v>8806</v>
      </c>
      <c r="H8" s="62">
        <v>1.0900000000000001</v>
      </c>
      <c r="K8" s="52">
        <f>LARGE(B11:C11,1)/(B11+C11)</f>
        <v>0.67222222222222228</v>
      </c>
      <c r="W8" s="62">
        <v>7</v>
      </c>
      <c r="X8" s="62">
        <v>862</v>
      </c>
      <c r="Y8" s="65">
        <v>42783</v>
      </c>
      <c r="Z8" s="62" t="s">
        <v>530</v>
      </c>
      <c r="AA8" s="62" t="s">
        <v>503</v>
      </c>
      <c r="AB8" s="62">
        <v>10.8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v>1.2500000000000001E-2</v>
      </c>
      <c r="C9" s="63">
        <v>4.3E-3</v>
      </c>
      <c r="D9" s="63">
        <v>8.3999999999999995E-3</v>
      </c>
      <c r="F9" s="62" t="s">
        <v>485</v>
      </c>
      <c r="G9" s="64">
        <v>7775</v>
      </c>
      <c r="H9" s="62">
        <v>0.97</v>
      </c>
      <c r="K9" s="52">
        <f>LARGE(B12:C12,1)/(B12+C12)</f>
        <v>0.67850637522768675</v>
      </c>
      <c r="W9" s="62">
        <v>8</v>
      </c>
      <c r="X9" s="62">
        <v>859</v>
      </c>
      <c r="Y9" s="65">
        <v>42790</v>
      </c>
      <c r="Z9" s="62" t="s">
        <v>528</v>
      </c>
      <c r="AA9" s="62" t="s">
        <v>503</v>
      </c>
      <c r="AB9" s="62">
        <v>10.7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v>2.5700000000000001E-2</v>
      </c>
      <c r="C10" s="63">
        <v>1.0699999999999999E-2</v>
      </c>
      <c r="D10" s="63">
        <v>1.8200000000000001E-2</v>
      </c>
      <c r="F10" s="62" t="s">
        <v>486</v>
      </c>
      <c r="G10" s="64">
        <v>7259</v>
      </c>
      <c r="H10" s="62">
        <v>0.9</v>
      </c>
      <c r="K10" s="52">
        <f>LARGE(B20:C20,1)/(B20+C20)</f>
        <v>0.5557093425605536</v>
      </c>
      <c r="W10" s="62">
        <v>9</v>
      </c>
      <c r="X10" s="62">
        <v>857</v>
      </c>
      <c r="Y10" s="65">
        <v>42818</v>
      </c>
      <c r="Z10" s="62" t="s">
        <v>529</v>
      </c>
      <c r="AA10" s="62" t="s">
        <v>503</v>
      </c>
      <c r="AB10" s="62">
        <v>10.7</v>
      </c>
      <c r="AC10" s="62" t="s">
        <v>472</v>
      </c>
      <c r="AD10" s="62">
        <v>57</v>
      </c>
    </row>
    <row r="11" spans="1:30" ht="17.25" customHeight="1" thickBot="1" x14ac:dyDescent="0.35">
      <c r="A11" s="62">
        <v>6</v>
      </c>
      <c r="B11" s="63">
        <v>4.8399999999999999E-2</v>
      </c>
      <c r="C11" s="63">
        <v>2.3599999999999999E-2</v>
      </c>
      <c r="D11" s="63">
        <v>3.5900000000000001E-2</v>
      </c>
      <c r="F11" s="62" t="s">
        <v>487</v>
      </c>
      <c r="G11" s="64">
        <v>7344</v>
      </c>
      <c r="H11" s="62">
        <v>0.91</v>
      </c>
      <c r="K11" s="52">
        <f>LARGE(B21:C21,1)/(B21+C21)</f>
        <v>0.58571428571428574</v>
      </c>
      <c r="W11" s="62">
        <v>10</v>
      </c>
      <c r="X11" s="62">
        <v>853</v>
      </c>
      <c r="Y11" s="65">
        <v>42762</v>
      </c>
      <c r="Z11" s="62" t="s">
        <v>529</v>
      </c>
      <c r="AA11" s="62" t="s">
        <v>503</v>
      </c>
      <c r="AB11" s="62">
        <v>10.7</v>
      </c>
      <c r="AC11" s="62" t="s">
        <v>472</v>
      </c>
      <c r="AD11" s="62">
        <v>57</v>
      </c>
    </row>
    <row r="12" spans="1:30" ht="17.25" customHeight="1" thickBot="1" x14ac:dyDescent="0.3">
      <c r="A12" s="62">
        <v>7</v>
      </c>
      <c r="B12" s="63">
        <v>7.4499999999999997E-2</v>
      </c>
      <c r="C12" s="63">
        <v>3.5299999999999998E-2</v>
      </c>
      <c r="D12" s="63">
        <v>5.4800000000000001E-2</v>
      </c>
      <c r="F12" s="62" t="s">
        <v>488</v>
      </c>
      <c r="G12" s="64">
        <v>6519</v>
      </c>
      <c r="H12" s="62">
        <v>0.81</v>
      </c>
      <c r="W12" s="62">
        <v>20</v>
      </c>
      <c r="X12" s="62">
        <v>836</v>
      </c>
      <c r="Y12" s="65">
        <v>42809</v>
      </c>
      <c r="Z12" s="62" t="s">
        <v>529</v>
      </c>
      <c r="AA12" s="62" t="s">
        <v>501</v>
      </c>
      <c r="AB12" s="62">
        <v>10.5</v>
      </c>
      <c r="AC12" s="62" t="s">
        <v>472</v>
      </c>
      <c r="AD12" s="62">
        <v>60</v>
      </c>
    </row>
    <row r="13" spans="1:30" ht="17.25" customHeight="1" thickBot="1" x14ac:dyDescent="0.3">
      <c r="A13" s="62">
        <v>8</v>
      </c>
      <c r="B13" s="63">
        <v>7.1900000000000006E-2</v>
      </c>
      <c r="C13" s="63">
        <v>4.3499999999999997E-2</v>
      </c>
      <c r="D13" s="63">
        <v>5.7599999999999998E-2</v>
      </c>
      <c r="F13" s="62" t="s">
        <v>489</v>
      </c>
      <c r="G13" s="64">
        <v>6568</v>
      </c>
      <c r="H13" s="62">
        <v>0.82</v>
      </c>
      <c r="W13" s="62">
        <v>25</v>
      </c>
      <c r="X13" s="62">
        <v>822</v>
      </c>
      <c r="Y13" s="65">
        <v>42804</v>
      </c>
      <c r="Z13" s="62" t="s">
        <v>528</v>
      </c>
      <c r="AA13" s="62" t="s">
        <v>503</v>
      </c>
      <c r="AB13" s="62">
        <v>10.3</v>
      </c>
      <c r="AC13" s="62" t="s">
        <v>472</v>
      </c>
      <c r="AD13" s="62">
        <v>59</v>
      </c>
    </row>
    <row r="14" spans="1:30" ht="14.4" thickBot="1" x14ac:dyDescent="0.3">
      <c r="A14" s="62">
        <v>9</v>
      </c>
      <c r="B14" s="63">
        <v>7.0300000000000001E-2</v>
      </c>
      <c r="C14" s="63">
        <v>5.0099999999999999E-2</v>
      </c>
      <c r="D14" s="63">
        <v>6.0100000000000001E-2</v>
      </c>
      <c r="F14" s="62" t="s">
        <v>490</v>
      </c>
      <c r="G14" s="64">
        <v>7791</v>
      </c>
      <c r="H14" s="62">
        <v>0.97</v>
      </c>
      <c r="W14" s="62">
        <v>30</v>
      </c>
      <c r="X14" s="62">
        <v>812</v>
      </c>
      <c r="Y14" s="65">
        <v>42784</v>
      </c>
      <c r="Z14" s="62" t="s">
        <v>535</v>
      </c>
      <c r="AA14" s="62" t="s">
        <v>504</v>
      </c>
      <c r="AB14" s="62">
        <v>10.1</v>
      </c>
      <c r="AC14" s="62" t="s">
        <v>471</v>
      </c>
      <c r="AD14" s="62">
        <v>52</v>
      </c>
    </row>
    <row r="15" spans="1:30" ht="14.4" thickBot="1" x14ac:dyDescent="0.3">
      <c r="A15" s="62">
        <v>10</v>
      </c>
      <c r="B15" s="63">
        <v>7.2400000000000006E-2</v>
      </c>
      <c r="C15" s="63">
        <v>5.7700000000000001E-2</v>
      </c>
      <c r="D15" s="63">
        <v>6.5000000000000002E-2</v>
      </c>
      <c r="F15" s="62" t="s">
        <v>491</v>
      </c>
      <c r="G15" s="64">
        <v>8133</v>
      </c>
      <c r="H15" s="62">
        <v>1.01</v>
      </c>
      <c r="W15" s="62">
        <v>35</v>
      </c>
      <c r="X15" s="62">
        <v>811</v>
      </c>
      <c r="Y15" s="65">
        <v>42811</v>
      </c>
      <c r="Z15" s="62" t="s">
        <v>529</v>
      </c>
      <c r="AA15" s="62" t="s">
        <v>503</v>
      </c>
      <c r="AB15" s="62">
        <v>10.1</v>
      </c>
      <c r="AC15" s="62" t="s">
        <v>472</v>
      </c>
      <c r="AD15" s="62">
        <v>61</v>
      </c>
    </row>
    <row r="16" spans="1:30" ht="14.4" thickBot="1" x14ac:dyDescent="0.3">
      <c r="A16" s="62">
        <v>11</v>
      </c>
      <c r="B16" s="63">
        <v>7.1800000000000003E-2</v>
      </c>
      <c r="C16" s="63">
        <v>6.59E-2</v>
      </c>
      <c r="D16" s="63">
        <v>6.8900000000000003E-2</v>
      </c>
      <c r="F16" s="62" t="s">
        <v>492</v>
      </c>
      <c r="G16" s="64">
        <v>8149</v>
      </c>
      <c r="H16" s="62">
        <v>1.01</v>
      </c>
      <c r="W16" s="62">
        <v>40</v>
      </c>
      <c r="X16" s="62">
        <v>806</v>
      </c>
      <c r="Y16" s="65">
        <v>42802</v>
      </c>
      <c r="Z16" s="62" t="s">
        <v>529</v>
      </c>
      <c r="AA16" s="62" t="s">
        <v>501</v>
      </c>
      <c r="AB16" s="62">
        <v>10.1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v>7.0599999999999996E-2</v>
      </c>
      <c r="C17" s="63">
        <v>7.1099999999999997E-2</v>
      </c>
      <c r="D17" s="63">
        <v>7.0900000000000005E-2</v>
      </c>
      <c r="W17" s="62">
        <v>45</v>
      </c>
      <c r="X17" s="62">
        <v>803</v>
      </c>
      <c r="Y17" s="65">
        <v>42818</v>
      </c>
      <c r="Z17" s="62" t="s">
        <v>531</v>
      </c>
      <c r="AA17" s="62" t="s">
        <v>503</v>
      </c>
      <c r="AB17" s="62">
        <v>10</v>
      </c>
      <c r="AC17" s="62" t="s">
        <v>472</v>
      </c>
      <c r="AD17" s="62">
        <v>52</v>
      </c>
    </row>
    <row r="18" spans="1:30" ht="14.4" thickBot="1" x14ac:dyDescent="0.3">
      <c r="A18" s="62">
        <v>13</v>
      </c>
      <c r="B18" s="63">
        <v>6.6699999999999995E-2</v>
      </c>
      <c r="C18" s="63">
        <v>7.3200000000000001E-2</v>
      </c>
      <c r="D18" s="63">
        <v>7.0000000000000007E-2</v>
      </c>
      <c r="W18" s="62">
        <v>50</v>
      </c>
      <c r="X18" s="62">
        <v>798</v>
      </c>
      <c r="Y18" s="65">
        <v>42783</v>
      </c>
      <c r="Z18" s="62" t="s">
        <v>532</v>
      </c>
      <c r="AA18" s="62" t="s">
        <v>503</v>
      </c>
      <c r="AB18" s="62">
        <v>10</v>
      </c>
      <c r="AC18" s="62" t="s">
        <v>472</v>
      </c>
      <c r="AD18" s="62">
        <v>52</v>
      </c>
    </row>
    <row r="19" spans="1:30" ht="17.25" customHeight="1" thickBot="1" x14ac:dyDescent="0.3">
      <c r="A19" s="62">
        <v>14</v>
      </c>
      <c r="B19" s="63">
        <v>6.4699999999999994E-2</v>
      </c>
      <c r="C19" s="63">
        <v>7.5899999999999995E-2</v>
      </c>
      <c r="D19" s="63">
        <v>7.0300000000000001E-2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780</v>
      </c>
      <c r="Y19" s="65">
        <v>42818</v>
      </c>
      <c r="Z19" s="62" t="s">
        <v>530</v>
      </c>
      <c r="AA19" s="62" t="s">
        <v>503</v>
      </c>
      <c r="AB19" s="62">
        <v>9.8000000000000007</v>
      </c>
      <c r="AC19" s="62" t="s">
        <v>472</v>
      </c>
      <c r="AD19" s="62">
        <v>52</v>
      </c>
    </row>
    <row r="20" spans="1:30" ht="17.25" customHeight="1" thickBot="1" x14ac:dyDescent="0.3">
      <c r="A20" s="62">
        <v>15</v>
      </c>
      <c r="B20" s="63">
        <v>6.4199999999999993E-2</v>
      </c>
      <c r="C20" s="63">
        <v>8.0299999999999996E-2</v>
      </c>
      <c r="D20" s="63">
        <v>7.2300000000000003E-2</v>
      </c>
      <c r="F20" s="62" t="s">
        <v>495</v>
      </c>
      <c r="G20" s="64">
        <v>7052</v>
      </c>
      <c r="H20" s="62">
        <v>0.88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769</v>
      </c>
      <c r="Y20" s="65">
        <v>42817</v>
      </c>
      <c r="Z20" s="62" t="s">
        <v>532</v>
      </c>
      <c r="AA20" s="62" t="s">
        <v>502</v>
      </c>
      <c r="AB20" s="62">
        <v>9.6</v>
      </c>
      <c r="AC20" s="62" t="s">
        <v>472</v>
      </c>
      <c r="AD20" s="62">
        <v>51</v>
      </c>
    </row>
    <row r="21" spans="1:30" ht="17.25" customHeight="1" thickBot="1" x14ac:dyDescent="0.3">
      <c r="A21" s="62">
        <v>16</v>
      </c>
      <c r="B21" s="63">
        <v>6.3799999999999996E-2</v>
      </c>
      <c r="C21" s="63">
        <v>9.0200000000000002E-2</v>
      </c>
      <c r="D21" s="63">
        <v>7.7100000000000002E-2</v>
      </c>
      <c r="F21" s="62" t="s">
        <v>499</v>
      </c>
      <c r="G21" s="64">
        <v>7659</v>
      </c>
      <c r="H21" s="62">
        <v>0.95</v>
      </c>
      <c r="J21" s="48">
        <v>5</v>
      </c>
      <c r="K21" s="48">
        <f>X6</f>
        <v>867</v>
      </c>
      <c r="L21" s="54"/>
      <c r="M21" s="48"/>
      <c r="N21" s="59">
        <f>K21/$F$2</f>
        <v>0.108375</v>
      </c>
      <c r="W21" s="62">
        <v>125</v>
      </c>
      <c r="X21" s="62">
        <v>758</v>
      </c>
      <c r="Y21" s="65">
        <v>42811</v>
      </c>
      <c r="Z21" s="62" t="s">
        <v>531</v>
      </c>
      <c r="AA21" s="62" t="s">
        <v>503</v>
      </c>
      <c r="AB21" s="62">
        <v>9.5</v>
      </c>
      <c r="AC21" s="62" t="s">
        <v>471</v>
      </c>
      <c r="AD21" s="62">
        <v>51</v>
      </c>
    </row>
    <row r="22" spans="1:30" ht="17.25" customHeight="1" thickBot="1" x14ac:dyDescent="0.3">
      <c r="A22" s="62">
        <v>17</v>
      </c>
      <c r="B22" s="63">
        <v>5.8299999999999998E-2</v>
      </c>
      <c r="C22" s="63">
        <v>9.0499999999999997E-2</v>
      </c>
      <c r="D22" s="63">
        <v>7.4499999999999997E-2</v>
      </c>
      <c r="F22" s="62" t="s">
        <v>500</v>
      </c>
      <c r="G22" s="64">
        <v>7988</v>
      </c>
      <c r="H22" s="62">
        <v>0.99</v>
      </c>
      <c r="J22" s="48">
        <v>10</v>
      </c>
      <c r="K22" s="48">
        <f>X11</f>
        <v>853</v>
      </c>
      <c r="L22" s="54"/>
      <c r="M22" s="48"/>
      <c r="N22" s="59">
        <f t="shared" ref="N22:N28" si="0">K22/$F$2</f>
        <v>0.106625</v>
      </c>
      <c r="W22" s="62">
        <v>150</v>
      </c>
      <c r="X22" s="62">
        <v>748</v>
      </c>
      <c r="Y22" s="65">
        <v>42755</v>
      </c>
      <c r="Z22" s="62" t="s">
        <v>532</v>
      </c>
      <c r="AA22" s="62" t="s">
        <v>503</v>
      </c>
      <c r="AB22" s="62">
        <v>9.4</v>
      </c>
      <c r="AC22" s="62" t="s">
        <v>472</v>
      </c>
      <c r="AD22" s="62">
        <v>54</v>
      </c>
    </row>
    <row r="23" spans="1:30" ht="17.25" customHeight="1" thickBot="1" x14ac:dyDescent="0.3">
      <c r="A23" s="62">
        <v>18</v>
      </c>
      <c r="B23" s="63">
        <v>4.7800000000000002E-2</v>
      </c>
      <c r="C23" s="63">
        <v>6.4000000000000001E-2</v>
      </c>
      <c r="D23" s="63">
        <v>5.5899999999999998E-2</v>
      </c>
      <c r="F23" s="62" t="s">
        <v>501</v>
      </c>
      <c r="G23" s="64">
        <v>8285</v>
      </c>
      <c r="H23" s="62">
        <v>1.03</v>
      </c>
      <c r="J23" s="48">
        <v>20</v>
      </c>
      <c r="K23" s="48">
        <f>X12</f>
        <v>836</v>
      </c>
      <c r="L23" s="54"/>
      <c r="M23" s="48"/>
      <c r="N23" s="59">
        <f t="shared" si="0"/>
        <v>0.1045</v>
      </c>
      <c r="W23" s="62">
        <v>175</v>
      </c>
      <c r="X23" s="62">
        <v>743</v>
      </c>
      <c r="Y23" s="65">
        <v>42799</v>
      </c>
      <c r="Z23" s="62" t="s">
        <v>533</v>
      </c>
      <c r="AA23" s="62" t="s">
        <v>495</v>
      </c>
      <c r="AB23" s="62">
        <v>9.3000000000000007</v>
      </c>
      <c r="AC23" s="62" t="s">
        <v>472</v>
      </c>
      <c r="AD23" s="62">
        <v>52</v>
      </c>
    </row>
    <row r="24" spans="1:30" ht="17.25" customHeight="1" thickBot="1" x14ac:dyDescent="0.3">
      <c r="A24" s="62">
        <v>19</v>
      </c>
      <c r="B24" s="63">
        <v>3.5700000000000003E-2</v>
      </c>
      <c r="C24" s="63">
        <v>4.5699999999999998E-2</v>
      </c>
      <c r="D24" s="63">
        <v>4.07E-2</v>
      </c>
      <c r="F24" s="62" t="s">
        <v>502</v>
      </c>
      <c r="G24" s="64">
        <v>8489</v>
      </c>
      <c r="H24" s="62">
        <v>1.05</v>
      </c>
      <c r="J24" s="48">
        <v>30</v>
      </c>
      <c r="K24" s="48">
        <f>X14</f>
        <v>812</v>
      </c>
      <c r="L24" s="54"/>
      <c r="M24" s="48"/>
      <c r="N24" s="59">
        <f t="shared" si="0"/>
        <v>0.10150000000000001</v>
      </c>
      <c r="W24" s="62">
        <v>200</v>
      </c>
      <c r="X24" s="62">
        <v>737</v>
      </c>
      <c r="Y24" s="65">
        <v>42808</v>
      </c>
      <c r="Z24" s="62" t="s">
        <v>531</v>
      </c>
      <c r="AA24" s="62" t="s">
        <v>500</v>
      </c>
      <c r="AB24" s="62">
        <v>9.1999999999999993</v>
      </c>
      <c r="AC24" s="62" t="s">
        <v>471</v>
      </c>
      <c r="AD24" s="62">
        <v>52</v>
      </c>
    </row>
    <row r="25" spans="1:30" ht="17.25" customHeight="1" thickBot="1" x14ac:dyDescent="0.3">
      <c r="A25" s="62">
        <v>20</v>
      </c>
      <c r="B25" s="63">
        <v>2.69E-2</v>
      </c>
      <c r="C25" s="63">
        <v>3.6200000000000003E-2</v>
      </c>
      <c r="D25" s="63">
        <v>3.1600000000000003E-2</v>
      </c>
      <c r="F25" s="62" t="s">
        <v>503</v>
      </c>
      <c r="G25" s="64">
        <v>8952</v>
      </c>
      <c r="H25" s="62">
        <v>1.1100000000000001</v>
      </c>
      <c r="J25" s="48">
        <v>50</v>
      </c>
      <c r="K25" s="48">
        <f>X18</f>
        <v>798</v>
      </c>
      <c r="L25" s="54"/>
      <c r="M25" s="48"/>
      <c r="N25" s="59">
        <f t="shared" si="0"/>
        <v>9.9750000000000005E-2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1.9800000000000002E-2</v>
      </c>
      <c r="C26" s="63">
        <v>2.7300000000000001E-2</v>
      </c>
      <c r="D26" s="63">
        <v>2.3599999999999999E-2</v>
      </c>
      <c r="F26" s="62" t="s">
        <v>504</v>
      </c>
      <c r="G26" s="64">
        <v>7880</v>
      </c>
      <c r="H26" s="62">
        <v>0.98</v>
      </c>
      <c r="J26" s="48">
        <v>100</v>
      </c>
      <c r="K26" s="48">
        <f>X20</f>
        <v>769</v>
      </c>
      <c r="L26" s="54"/>
      <c r="M26" s="48"/>
      <c r="N26" s="59">
        <f t="shared" si="0"/>
        <v>9.6125000000000002E-2</v>
      </c>
    </row>
    <row r="27" spans="1:30" ht="17.25" customHeight="1" thickBot="1" x14ac:dyDescent="0.3">
      <c r="A27" s="62">
        <v>22</v>
      </c>
      <c r="B27" s="63">
        <v>1.15E-2</v>
      </c>
      <c r="C27" s="63">
        <v>2.0299999999999999E-2</v>
      </c>
      <c r="D27" s="63">
        <v>1.5900000000000001E-2</v>
      </c>
      <c r="J27" s="48">
        <v>150</v>
      </c>
      <c r="K27" s="48">
        <f>X22</f>
        <v>748</v>
      </c>
      <c r="L27" s="54"/>
      <c r="M27" s="48"/>
      <c r="N27" s="59">
        <f t="shared" si="0"/>
        <v>9.35E-2</v>
      </c>
    </row>
    <row r="28" spans="1:30" ht="17.25" customHeight="1" thickBot="1" x14ac:dyDescent="0.3">
      <c r="A28" s="62">
        <v>23</v>
      </c>
      <c r="B28" s="63">
        <v>6.7999999999999996E-3</v>
      </c>
      <c r="C28" s="63">
        <v>1.37E-2</v>
      </c>
      <c r="D28" s="63">
        <v>1.0200000000000001E-2</v>
      </c>
      <c r="J28" s="48">
        <v>200</v>
      </c>
      <c r="K28" s="48">
        <f>X24</f>
        <v>737</v>
      </c>
      <c r="L28" s="54"/>
      <c r="M28" s="48"/>
      <c r="N28" s="59">
        <f t="shared" si="0"/>
        <v>9.2124999999999999E-2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556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28200</v>
      </c>
      <c r="H2" s="43" t="s">
        <v>469</v>
      </c>
      <c r="W2" s="62">
        <v>1</v>
      </c>
      <c r="X2" s="62"/>
      <c r="Y2" s="65">
        <v>42808</v>
      </c>
      <c r="Z2" s="62" t="s">
        <v>529</v>
      </c>
      <c r="AA2" s="62" t="s">
        <v>500</v>
      </c>
      <c r="AB2" s="62">
        <v>13.6</v>
      </c>
      <c r="AC2" s="62" t="s">
        <v>471</v>
      </c>
      <c r="AD2" s="62">
        <v>59</v>
      </c>
    </row>
    <row r="3" spans="1:30" ht="14.4" thickBot="1" x14ac:dyDescent="0.3">
      <c r="W3" s="62">
        <v>2</v>
      </c>
      <c r="X3" s="62"/>
      <c r="Y3" s="65">
        <v>42810</v>
      </c>
      <c r="Z3" s="62" t="s">
        <v>528</v>
      </c>
      <c r="AA3" s="62" t="s">
        <v>502</v>
      </c>
      <c r="AB3" s="62">
        <v>12.6</v>
      </c>
      <c r="AC3" s="62" t="s">
        <v>471</v>
      </c>
      <c r="AD3" s="62">
        <v>51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42790</v>
      </c>
      <c r="Z4" s="62" t="s">
        <v>529</v>
      </c>
      <c r="AA4" s="62" t="s">
        <v>503</v>
      </c>
      <c r="AB4" s="62">
        <v>11.4</v>
      </c>
      <c r="AC4" s="62" t="s">
        <v>472</v>
      </c>
      <c r="AD4" s="62">
        <v>58</v>
      </c>
    </row>
    <row r="5" spans="1:30" ht="18.75" customHeight="1" thickBot="1" x14ac:dyDescent="0.3">
      <c r="A5" s="62">
        <v>0</v>
      </c>
      <c r="B5" s="63">
        <v>5.1999999999999998E-3</v>
      </c>
      <c r="C5" s="63">
        <v>8.8999999999999999E-3</v>
      </c>
      <c r="D5" s="63">
        <v>7.0000000000000001E-3</v>
      </c>
      <c r="F5" s="62" t="s">
        <v>478</v>
      </c>
      <c r="G5" s="64">
        <v>8667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42769</v>
      </c>
      <c r="Z5" s="62" t="s">
        <v>529</v>
      </c>
      <c r="AA5" s="62" t="s">
        <v>503</v>
      </c>
      <c r="AB5" s="62">
        <v>10.9</v>
      </c>
      <c r="AC5" s="62" t="s">
        <v>472</v>
      </c>
      <c r="AD5" s="62">
        <v>59</v>
      </c>
    </row>
    <row r="6" spans="1:30" ht="17.25" customHeight="1" thickBot="1" x14ac:dyDescent="0.3">
      <c r="A6" s="62">
        <v>1</v>
      </c>
      <c r="B6" s="63">
        <v>3.3E-3</v>
      </c>
      <c r="C6" s="63">
        <v>5.8999999999999999E-3</v>
      </c>
      <c r="D6" s="63">
        <v>4.7000000000000002E-3</v>
      </c>
      <c r="F6" s="62" t="s">
        <v>480</v>
      </c>
      <c r="G6" s="64">
        <v>9615</v>
      </c>
      <c r="H6" s="62"/>
      <c r="J6" s="49" t="s">
        <v>481</v>
      </c>
      <c r="K6" s="50">
        <f>LARGE((K8,K9),1)</f>
        <v>0.8047752808988764</v>
      </c>
      <c r="N6" s="50" t="s">
        <v>506</v>
      </c>
      <c r="W6" s="62">
        <v>5</v>
      </c>
      <c r="X6" s="62"/>
      <c r="Y6" s="65">
        <v>42776</v>
      </c>
      <c r="Z6" s="62" t="s">
        <v>529</v>
      </c>
      <c r="AA6" s="62" t="s">
        <v>503</v>
      </c>
      <c r="AB6" s="62">
        <v>10.8</v>
      </c>
      <c r="AC6" s="62" t="s">
        <v>472</v>
      </c>
      <c r="AD6" s="62">
        <v>57</v>
      </c>
    </row>
    <row r="7" spans="1:30" ht="17.25" customHeight="1" thickBot="1" x14ac:dyDescent="0.3">
      <c r="A7" s="62">
        <v>2</v>
      </c>
      <c r="B7" s="63">
        <v>2.3999999999999998E-3</v>
      </c>
      <c r="C7" s="63">
        <v>4.3E-3</v>
      </c>
      <c r="D7" s="63">
        <v>3.3E-3</v>
      </c>
      <c r="F7" s="62" t="s">
        <v>482</v>
      </c>
      <c r="G7" s="64">
        <v>9849</v>
      </c>
      <c r="H7" s="62"/>
      <c r="J7" s="51" t="s">
        <v>483</v>
      </c>
      <c r="K7" s="50">
        <f>LARGE((K10,K11),1)</f>
        <v>0.59174001354096151</v>
      </c>
      <c r="N7" s="50" t="s">
        <v>505</v>
      </c>
      <c r="W7" s="62">
        <v>6</v>
      </c>
      <c r="X7" s="62"/>
      <c r="Y7" s="65">
        <v>42804</v>
      </c>
      <c r="Z7" s="62" t="s">
        <v>529</v>
      </c>
      <c r="AA7" s="62" t="s">
        <v>503</v>
      </c>
      <c r="AB7" s="62">
        <v>10.8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v>2.8E-3</v>
      </c>
      <c r="C8" s="63">
        <v>2.3999999999999998E-3</v>
      </c>
      <c r="D8" s="63">
        <v>2.5999999999999999E-3</v>
      </c>
      <c r="F8" s="62" t="s">
        <v>484</v>
      </c>
      <c r="G8" s="64">
        <v>8806</v>
      </c>
      <c r="H8" s="62"/>
      <c r="K8" s="52">
        <f>LARGE(B11:C11,1)/(B11+C11)</f>
        <v>0.8047752808988764</v>
      </c>
      <c r="W8" s="62">
        <v>7</v>
      </c>
      <c r="X8" s="62"/>
      <c r="Y8" s="65">
        <v>42783</v>
      </c>
      <c r="Z8" s="62" t="s">
        <v>530</v>
      </c>
      <c r="AA8" s="62" t="s">
        <v>503</v>
      </c>
      <c r="AB8" s="62">
        <v>10.8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v>6.1999999999999998E-3</v>
      </c>
      <c r="C9" s="63">
        <v>2.2000000000000001E-3</v>
      </c>
      <c r="D9" s="63">
        <v>4.1999999999999997E-3</v>
      </c>
      <c r="F9" s="62" t="s">
        <v>485</v>
      </c>
      <c r="G9" s="64">
        <v>7775</v>
      </c>
      <c r="H9" s="62"/>
      <c r="K9" s="52">
        <f>LARGE(B12:C12,1)/(B12+C12)</f>
        <v>0.72417251755265799</v>
      </c>
      <c r="W9" s="62">
        <v>8</v>
      </c>
      <c r="X9" s="62"/>
      <c r="Y9" s="65">
        <v>42790</v>
      </c>
      <c r="Z9" s="62" t="s">
        <v>528</v>
      </c>
      <c r="AA9" s="62" t="s">
        <v>503</v>
      </c>
      <c r="AB9" s="62">
        <v>10.7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v>1.89E-2</v>
      </c>
      <c r="C10" s="63">
        <v>4.4000000000000003E-3</v>
      </c>
      <c r="D10" s="63">
        <v>1.18E-2</v>
      </c>
      <c r="F10" s="62" t="s">
        <v>486</v>
      </c>
      <c r="G10" s="64">
        <v>7259</v>
      </c>
      <c r="H10" s="62"/>
      <c r="K10" s="52">
        <f>LARGE(B20:C20,1)/(B20+C20)</f>
        <v>0.56747159090909083</v>
      </c>
      <c r="W10" s="62">
        <v>9</v>
      </c>
      <c r="X10" s="62"/>
      <c r="Y10" s="65">
        <v>42818</v>
      </c>
      <c r="Z10" s="62" t="s">
        <v>529</v>
      </c>
      <c r="AA10" s="62" t="s">
        <v>503</v>
      </c>
      <c r="AB10" s="62">
        <v>10.7</v>
      </c>
      <c r="AC10" s="62" t="s">
        <v>472</v>
      </c>
      <c r="AD10" s="62">
        <v>57</v>
      </c>
    </row>
    <row r="11" spans="1:30" ht="17.25" customHeight="1" thickBot="1" x14ac:dyDescent="0.35">
      <c r="A11" s="62">
        <v>6</v>
      </c>
      <c r="B11" s="63">
        <v>5.7299999999999997E-2</v>
      </c>
      <c r="C11" s="63">
        <v>1.3899999999999999E-2</v>
      </c>
      <c r="D11" s="63">
        <v>3.5799999999999998E-2</v>
      </c>
      <c r="F11" s="62" t="s">
        <v>487</v>
      </c>
      <c r="G11" s="64">
        <v>7344</v>
      </c>
      <c r="H11" s="62"/>
      <c r="K11" s="52">
        <f>LARGE(B21:C21,1)/(B21+C21)</f>
        <v>0.59174001354096151</v>
      </c>
      <c r="W11" s="62">
        <v>10</v>
      </c>
      <c r="X11" s="62"/>
      <c r="Y11" s="65">
        <v>42762</v>
      </c>
      <c r="Z11" s="62" t="s">
        <v>529</v>
      </c>
      <c r="AA11" s="62" t="s">
        <v>503</v>
      </c>
      <c r="AB11" s="62">
        <v>10.7</v>
      </c>
      <c r="AC11" s="62" t="s">
        <v>472</v>
      </c>
      <c r="AD11" s="62">
        <v>57</v>
      </c>
    </row>
    <row r="12" spans="1:30" ht="17.25" customHeight="1" thickBot="1" x14ac:dyDescent="0.3">
      <c r="A12" s="62">
        <v>7</v>
      </c>
      <c r="B12" s="63">
        <v>7.22E-2</v>
      </c>
      <c r="C12" s="63">
        <v>2.75E-2</v>
      </c>
      <c r="D12" s="63">
        <v>4.99E-2</v>
      </c>
      <c r="F12" s="62" t="s">
        <v>488</v>
      </c>
      <c r="G12" s="64">
        <v>6519</v>
      </c>
      <c r="H12" s="62"/>
      <c r="W12" s="62">
        <v>20</v>
      </c>
      <c r="X12" s="62"/>
      <c r="Y12" s="65">
        <v>42809</v>
      </c>
      <c r="Z12" s="62" t="s">
        <v>529</v>
      </c>
      <c r="AA12" s="62" t="s">
        <v>501</v>
      </c>
      <c r="AB12" s="62">
        <v>10.5</v>
      </c>
      <c r="AC12" s="62" t="s">
        <v>472</v>
      </c>
      <c r="AD12" s="62">
        <v>60</v>
      </c>
    </row>
    <row r="13" spans="1:30" ht="17.25" customHeight="1" thickBot="1" x14ac:dyDescent="0.3">
      <c r="A13" s="62">
        <v>8</v>
      </c>
      <c r="B13" s="63">
        <v>7.3700000000000002E-2</v>
      </c>
      <c r="C13" s="63">
        <v>3.8100000000000002E-2</v>
      </c>
      <c r="D13" s="63">
        <v>5.6000000000000001E-2</v>
      </c>
      <c r="F13" s="62" t="s">
        <v>489</v>
      </c>
      <c r="G13" s="64">
        <v>6568</v>
      </c>
      <c r="H13" s="62"/>
      <c r="W13" s="62">
        <v>25</v>
      </c>
      <c r="X13" s="62"/>
      <c r="Y13" s="65">
        <v>42804</v>
      </c>
      <c r="Z13" s="62" t="s">
        <v>528</v>
      </c>
      <c r="AA13" s="62" t="s">
        <v>503</v>
      </c>
      <c r="AB13" s="62">
        <v>10.3</v>
      </c>
      <c r="AC13" s="62" t="s">
        <v>472</v>
      </c>
      <c r="AD13" s="62">
        <v>59</v>
      </c>
    </row>
    <row r="14" spans="1:30" ht="14.4" thickBot="1" x14ac:dyDescent="0.3">
      <c r="A14" s="62">
        <v>9</v>
      </c>
      <c r="B14" s="63">
        <v>7.4899999999999994E-2</v>
      </c>
      <c r="C14" s="63">
        <v>4.7399999999999998E-2</v>
      </c>
      <c r="D14" s="63">
        <v>6.1100000000000002E-2</v>
      </c>
      <c r="F14" s="62" t="s">
        <v>490</v>
      </c>
      <c r="G14" s="64">
        <v>7791</v>
      </c>
      <c r="H14" s="62"/>
      <c r="W14" s="62">
        <v>30</v>
      </c>
      <c r="X14" s="62"/>
      <c r="Y14" s="65">
        <v>42784</v>
      </c>
      <c r="Z14" s="62" t="s">
        <v>535</v>
      </c>
      <c r="AA14" s="62" t="s">
        <v>504</v>
      </c>
      <c r="AB14" s="62">
        <v>10.1</v>
      </c>
      <c r="AC14" s="62" t="s">
        <v>471</v>
      </c>
      <c r="AD14" s="62">
        <v>52</v>
      </c>
    </row>
    <row r="15" spans="1:30" ht="14.4" thickBot="1" x14ac:dyDescent="0.3">
      <c r="A15" s="62">
        <v>10</v>
      </c>
      <c r="B15" s="63">
        <v>7.3899999999999993E-2</v>
      </c>
      <c r="C15" s="63">
        <v>5.4600000000000003E-2</v>
      </c>
      <c r="D15" s="63">
        <v>6.4199999999999993E-2</v>
      </c>
      <c r="F15" s="62" t="s">
        <v>491</v>
      </c>
      <c r="G15" s="64">
        <v>8133</v>
      </c>
      <c r="H15" s="62"/>
      <c r="W15" s="62">
        <v>35</v>
      </c>
      <c r="X15" s="62"/>
      <c r="Y15" s="65">
        <v>42811</v>
      </c>
      <c r="Z15" s="62" t="s">
        <v>529</v>
      </c>
      <c r="AA15" s="62" t="s">
        <v>503</v>
      </c>
      <c r="AB15" s="62">
        <v>10.1</v>
      </c>
      <c r="AC15" s="62" t="s">
        <v>472</v>
      </c>
      <c r="AD15" s="62">
        <v>61</v>
      </c>
    </row>
    <row r="16" spans="1:30" ht="14.4" thickBot="1" x14ac:dyDescent="0.3">
      <c r="A16" s="62">
        <v>11</v>
      </c>
      <c r="B16" s="63">
        <v>7.0499999999999993E-2</v>
      </c>
      <c r="C16" s="63">
        <v>6.25E-2</v>
      </c>
      <c r="D16" s="63">
        <v>6.6199999999999995E-2</v>
      </c>
      <c r="F16" s="62" t="s">
        <v>492</v>
      </c>
      <c r="G16" s="64">
        <v>8149</v>
      </c>
      <c r="H16" s="62"/>
      <c r="W16" s="62">
        <v>40</v>
      </c>
      <c r="X16" s="62"/>
      <c r="Y16" s="65">
        <v>42802</v>
      </c>
      <c r="Z16" s="62" t="s">
        <v>529</v>
      </c>
      <c r="AA16" s="62" t="s">
        <v>501</v>
      </c>
      <c r="AB16" s="62">
        <v>10.1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v>6.88E-2</v>
      </c>
      <c r="C17" s="63">
        <v>6.8099999999999994E-2</v>
      </c>
      <c r="D17" s="63">
        <v>6.8500000000000005E-2</v>
      </c>
      <c r="W17" s="62">
        <v>45</v>
      </c>
      <c r="X17" s="62"/>
      <c r="Y17" s="65">
        <v>42818</v>
      </c>
      <c r="Z17" s="62" t="s">
        <v>531</v>
      </c>
      <c r="AA17" s="62" t="s">
        <v>503</v>
      </c>
      <c r="AB17" s="62">
        <v>10</v>
      </c>
      <c r="AC17" s="62" t="s">
        <v>472</v>
      </c>
      <c r="AD17" s="62">
        <v>52</v>
      </c>
    </row>
    <row r="18" spans="1:30" ht="14.4" thickBot="1" x14ac:dyDescent="0.3">
      <c r="A18" s="62">
        <v>13</v>
      </c>
      <c r="B18" s="63">
        <v>6.5699999999999995E-2</v>
      </c>
      <c r="C18" s="63">
        <v>6.8699999999999997E-2</v>
      </c>
      <c r="D18" s="63">
        <v>6.7299999999999999E-2</v>
      </c>
      <c r="W18" s="62">
        <v>50</v>
      </c>
      <c r="X18" s="62"/>
      <c r="Y18" s="65">
        <v>42783</v>
      </c>
      <c r="Z18" s="62" t="s">
        <v>532</v>
      </c>
      <c r="AA18" s="62" t="s">
        <v>503</v>
      </c>
      <c r="AB18" s="62">
        <v>10</v>
      </c>
      <c r="AC18" s="62" t="s">
        <v>472</v>
      </c>
      <c r="AD18" s="62">
        <v>52</v>
      </c>
    </row>
    <row r="19" spans="1:30" ht="17.25" customHeight="1" thickBot="1" x14ac:dyDescent="0.3">
      <c r="A19" s="62">
        <v>14</v>
      </c>
      <c r="B19" s="63">
        <v>6.2899999999999998E-2</v>
      </c>
      <c r="C19" s="63">
        <v>7.3099999999999998E-2</v>
      </c>
      <c r="D19" s="63">
        <v>6.83E-2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42818</v>
      </c>
      <c r="Z19" s="62" t="s">
        <v>530</v>
      </c>
      <c r="AA19" s="62" t="s">
        <v>503</v>
      </c>
      <c r="AB19" s="62">
        <v>9.8000000000000007</v>
      </c>
      <c r="AC19" s="62" t="s">
        <v>472</v>
      </c>
      <c r="AD19" s="62">
        <v>52</v>
      </c>
    </row>
    <row r="20" spans="1:30" ht="17.25" customHeight="1" thickBot="1" x14ac:dyDescent="0.3">
      <c r="A20" s="62">
        <v>15</v>
      </c>
      <c r="B20" s="63">
        <v>6.0900000000000003E-2</v>
      </c>
      <c r="C20" s="63">
        <v>7.9899999999999999E-2</v>
      </c>
      <c r="D20" s="63">
        <v>7.0999999999999994E-2</v>
      </c>
      <c r="F20" s="62" t="s">
        <v>495</v>
      </c>
      <c r="G20" s="64">
        <v>7052</v>
      </c>
      <c r="H20" s="62"/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42817</v>
      </c>
      <c r="Z20" s="62" t="s">
        <v>532</v>
      </c>
      <c r="AA20" s="62" t="s">
        <v>502</v>
      </c>
      <c r="AB20" s="62">
        <v>9.6</v>
      </c>
      <c r="AC20" s="62" t="s">
        <v>472</v>
      </c>
      <c r="AD20" s="62">
        <v>51</v>
      </c>
    </row>
    <row r="21" spans="1:30" ht="17.25" customHeight="1" thickBot="1" x14ac:dyDescent="0.3">
      <c r="A21" s="62">
        <v>16</v>
      </c>
      <c r="B21" s="63">
        <v>6.0299999999999999E-2</v>
      </c>
      <c r="C21" s="63">
        <v>8.7400000000000005E-2</v>
      </c>
      <c r="D21" s="63">
        <v>7.4399999999999994E-2</v>
      </c>
      <c r="F21" s="62" t="s">
        <v>499</v>
      </c>
      <c r="G21" s="64">
        <v>7659</v>
      </c>
      <c r="H21" s="62"/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42811</v>
      </c>
      <c r="Z21" s="62" t="s">
        <v>531</v>
      </c>
      <c r="AA21" s="62" t="s">
        <v>503</v>
      </c>
      <c r="AB21" s="62">
        <v>9.5</v>
      </c>
      <c r="AC21" s="62" t="s">
        <v>471</v>
      </c>
      <c r="AD21" s="62">
        <v>51</v>
      </c>
    </row>
    <row r="22" spans="1:30" ht="17.25" customHeight="1" thickBot="1" x14ac:dyDescent="0.3">
      <c r="A22" s="62">
        <v>17</v>
      </c>
      <c r="B22" s="63">
        <v>5.8500000000000003E-2</v>
      </c>
      <c r="C22" s="63">
        <v>9.3899999999999997E-2</v>
      </c>
      <c r="D22" s="63">
        <v>7.6300000000000007E-2</v>
      </c>
      <c r="F22" s="62" t="s">
        <v>500</v>
      </c>
      <c r="G22" s="64">
        <v>7988</v>
      </c>
      <c r="H22" s="62"/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42755</v>
      </c>
      <c r="Z22" s="62" t="s">
        <v>532</v>
      </c>
      <c r="AA22" s="62" t="s">
        <v>503</v>
      </c>
      <c r="AB22" s="62">
        <v>9.4</v>
      </c>
      <c r="AC22" s="62" t="s">
        <v>472</v>
      </c>
      <c r="AD22" s="62">
        <v>54</v>
      </c>
    </row>
    <row r="23" spans="1:30" ht="17.25" customHeight="1" thickBot="1" x14ac:dyDescent="0.3">
      <c r="A23" s="62">
        <v>18</v>
      </c>
      <c r="B23" s="63">
        <v>5.0299999999999997E-2</v>
      </c>
      <c r="C23" s="63">
        <v>7.6300000000000007E-2</v>
      </c>
      <c r="D23" s="63">
        <v>6.3200000000000006E-2</v>
      </c>
      <c r="F23" s="62" t="s">
        <v>501</v>
      </c>
      <c r="G23" s="64">
        <v>8285</v>
      </c>
      <c r="H23" s="62"/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42799</v>
      </c>
      <c r="Z23" s="62" t="s">
        <v>533</v>
      </c>
      <c r="AA23" s="62" t="s">
        <v>495</v>
      </c>
      <c r="AB23" s="62">
        <v>9.3000000000000007</v>
      </c>
      <c r="AC23" s="62" t="s">
        <v>472</v>
      </c>
      <c r="AD23" s="62">
        <v>52</v>
      </c>
    </row>
    <row r="24" spans="1:30" ht="17.25" customHeight="1" thickBot="1" x14ac:dyDescent="0.3">
      <c r="A24" s="62">
        <v>19</v>
      </c>
      <c r="B24" s="63">
        <v>3.7600000000000001E-2</v>
      </c>
      <c r="C24" s="63">
        <v>5.7700000000000001E-2</v>
      </c>
      <c r="D24" s="63">
        <v>4.7800000000000002E-2</v>
      </c>
      <c r="F24" s="62" t="s">
        <v>502</v>
      </c>
      <c r="G24" s="64">
        <v>8489</v>
      </c>
      <c r="H24" s="62"/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42808</v>
      </c>
      <c r="Z24" s="62" t="s">
        <v>531</v>
      </c>
      <c r="AA24" s="62" t="s">
        <v>500</v>
      </c>
      <c r="AB24" s="62">
        <v>9.1999999999999993</v>
      </c>
      <c r="AC24" s="62" t="s">
        <v>471</v>
      </c>
      <c r="AD24" s="62">
        <v>52</v>
      </c>
    </row>
    <row r="25" spans="1:30" ht="17.25" customHeight="1" thickBot="1" x14ac:dyDescent="0.3">
      <c r="A25" s="62">
        <v>20</v>
      </c>
      <c r="B25" s="63">
        <v>2.86E-2</v>
      </c>
      <c r="C25" s="63">
        <v>4.6899999999999997E-2</v>
      </c>
      <c r="D25" s="63">
        <v>3.73E-2</v>
      </c>
      <c r="F25" s="62" t="s">
        <v>503</v>
      </c>
      <c r="G25" s="64">
        <v>8952</v>
      </c>
      <c r="H25" s="62"/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2.12E-2</v>
      </c>
      <c r="C26" s="63">
        <v>3.61E-2</v>
      </c>
      <c r="D26" s="63">
        <v>2.7900000000000001E-2</v>
      </c>
      <c r="F26" s="62" t="s">
        <v>504</v>
      </c>
      <c r="G26" s="64">
        <v>7880</v>
      </c>
      <c r="H26" s="62"/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1.5100000000000001E-2</v>
      </c>
      <c r="C27" s="63">
        <v>2.4799999999999999E-2</v>
      </c>
      <c r="D27" s="63">
        <v>1.9400000000000001E-2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8.9999999999999993E-3</v>
      </c>
      <c r="C28" s="63">
        <v>1.5100000000000001E-2</v>
      </c>
      <c r="D28" s="63">
        <v>1.18E-2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508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55900</v>
      </c>
      <c r="H2" s="43" t="s">
        <v>469</v>
      </c>
      <c r="W2" s="62">
        <v>1</v>
      </c>
      <c r="X2" s="62">
        <v>5198</v>
      </c>
      <c r="Y2" s="65">
        <v>42769</v>
      </c>
      <c r="Z2" s="62" t="s">
        <v>531</v>
      </c>
      <c r="AA2" s="62" t="s">
        <v>503</v>
      </c>
      <c r="AB2" s="62">
        <v>9.1</v>
      </c>
      <c r="AC2" s="62" t="s">
        <v>471</v>
      </c>
      <c r="AD2" s="62">
        <v>53</v>
      </c>
    </row>
    <row r="3" spans="1:30" ht="14.4" thickBot="1" x14ac:dyDescent="0.3">
      <c r="W3" s="62">
        <v>2</v>
      </c>
      <c r="X3" s="62">
        <v>5171</v>
      </c>
      <c r="Y3" s="65">
        <v>43089</v>
      </c>
      <c r="Z3" s="62" t="s">
        <v>533</v>
      </c>
      <c r="AA3" s="62" t="s">
        <v>501</v>
      </c>
      <c r="AB3" s="62">
        <v>9.1</v>
      </c>
      <c r="AC3" s="62" t="s">
        <v>471</v>
      </c>
      <c r="AD3" s="62">
        <v>55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5164</v>
      </c>
      <c r="Y4" s="65">
        <v>43088</v>
      </c>
      <c r="Z4" s="62" t="s">
        <v>533</v>
      </c>
      <c r="AA4" s="62" t="s">
        <v>500</v>
      </c>
      <c r="AB4" s="62">
        <v>9.1</v>
      </c>
      <c r="AC4" s="62" t="s">
        <v>471</v>
      </c>
      <c r="AD4" s="62">
        <v>56</v>
      </c>
    </row>
    <row r="5" spans="1:30" ht="18.75" customHeight="1" thickBot="1" x14ac:dyDescent="0.3">
      <c r="A5" s="62">
        <v>0</v>
      </c>
      <c r="B5" s="63">
        <v>6.1000000000000004E-3</v>
      </c>
      <c r="C5" s="63">
        <v>9.4000000000000004E-3</v>
      </c>
      <c r="D5" s="63">
        <v>7.7000000000000002E-3</v>
      </c>
      <c r="F5" s="62" t="s">
        <v>478</v>
      </c>
      <c r="G5" s="64">
        <v>53318</v>
      </c>
      <c r="H5" s="62">
        <v>1</v>
      </c>
      <c r="J5" s="91" t="s">
        <v>479</v>
      </c>
      <c r="K5" s="92"/>
      <c r="L5" s="92"/>
      <c r="M5" s="92"/>
      <c r="N5" s="93"/>
      <c r="W5" s="62">
        <v>4</v>
      </c>
      <c r="X5" s="62">
        <v>5149</v>
      </c>
      <c r="Y5" s="65">
        <v>43090</v>
      </c>
      <c r="Z5" s="62" t="s">
        <v>531</v>
      </c>
      <c r="AA5" s="62" t="s">
        <v>502</v>
      </c>
      <c r="AB5" s="62">
        <v>9.1</v>
      </c>
      <c r="AC5" s="62" t="s">
        <v>471</v>
      </c>
      <c r="AD5" s="62">
        <v>53</v>
      </c>
    </row>
    <row r="6" spans="1:30" ht="17.25" customHeight="1" thickBot="1" x14ac:dyDescent="0.3">
      <c r="A6" s="62">
        <v>1</v>
      </c>
      <c r="B6" s="63">
        <v>4.1000000000000003E-3</v>
      </c>
      <c r="C6" s="63">
        <v>6.0000000000000001E-3</v>
      </c>
      <c r="D6" s="63">
        <v>5.0000000000000001E-3</v>
      </c>
      <c r="F6" s="62" t="s">
        <v>480</v>
      </c>
      <c r="G6" s="64">
        <v>55068</v>
      </c>
      <c r="H6" s="62">
        <v>1.07</v>
      </c>
      <c r="J6" s="49" t="s">
        <v>481</v>
      </c>
      <c r="K6" s="50">
        <f>LARGE((K8,K9),1)</f>
        <v>0.73433874709976799</v>
      </c>
      <c r="N6" s="50" t="s">
        <v>506</v>
      </c>
      <c r="W6" s="62">
        <v>5</v>
      </c>
      <c r="X6" s="62">
        <v>5085</v>
      </c>
      <c r="Y6" s="65">
        <v>43082</v>
      </c>
      <c r="Z6" s="62" t="s">
        <v>532</v>
      </c>
      <c r="AA6" s="62" t="s">
        <v>501</v>
      </c>
      <c r="AB6" s="62">
        <v>9.1</v>
      </c>
      <c r="AC6" s="62" t="s">
        <v>471</v>
      </c>
      <c r="AD6" s="62">
        <v>56</v>
      </c>
    </row>
    <row r="7" spans="1:30" ht="17.25" customHeight="1" thickBot="1" x14ac:dyDescent="0.3">
      <c r="A7" s="62">
        <v>2</v>
      </c>
      <c r="B7" s="63">
        <v>3.7000000000000002E-3</v>
      </c>
      <c r="C7" s="63">
        <v>5.0000000000000001E-3</v>
      </c>
      <c r="D7" s="63">
        <v>4.3E-3</v>
      </c>
      <c r="F7" s="62" t="s">
        <v>482</v>
      </c>
      <c r="G7" s="64">
        <v>56284</v>
      </c>
      <c r="H7" s="62">
        <v>1.0900000000000001</v>
      </c>
      <c r="J7" s="51" t="s">
        <v>483</v>
      </c>
      <c r="K7" s="50">
        <f>LARGE((K10,K11),1)</f>
        <v>0.58922558922558921</v>
      </c>
      <c r="N7" s="50" t="s">
        <v>505</v>
      </c>
      <c r="W7" s="62">
        <v>6</v>
      </c>
      <c r="X7" s="62">
        <v>5083</v>
      </c>
      <c r="Y7" s="65">
        <v>43061</v>
      </c>
      <c r="Z7" s="62" t="s">
        <v>531</v>
      </c>
      <c r="AA7" s="62" t="s">
        <v>501</v>
      </c>
      <c r="AB7" s="62">
        <v>9.1</v>
      </c>
      <c r="AC7" s="62" t="s">
        <v>471</v>
      </c>
      <c r="AD7" s="62">
        <v>55</v>
      </c>
    </row>
    <row r="8" spans="1:30" ht="17.25" customHeight="1" thickBot="1" x14ac:dyDescent="0.35">
      <c r="A8" s="62">
        <v>3</v>
      </c>
      <c r="B8" s="63">
        <v>5.1999999999999998E-3</v>
      </c>
      <c r="C8" s="63">
        <v>3.0999999999999999E-3</v>
      </c>
      <c r="D8" s="63">
        <v>4.1999999999999997E-3</v>
      </c>
      <c r="F8" s="62" t="s">
        <v>484</v>
      </c>
      <c r="G8" s="64">
        <v>51521</v>
      </c>
      <c r="H8" s="62">
        <v>1.01</v>
      </c>
      <c r="K8" s="52">
        <f>LARGE(B11:C11,1)/(B11+C11)</f>
        <v>0.73433874709976799</v>
      </c>
      <c r="W8" s="62">
        <v>7</v>
      </c>
      <c r="X8" s="62">
        <v>5069</v>
      </c>
      <c r="Y8" s="65">
        <v>43088</v>
      </c>
      <c r="Z8" s="62" t="s">
        <v>531</v>
      </c>
      <c r="AA8" s="62" t="s">
        <v>500</v>
      </c>
      <c r="AB8" s="62">
        <v>9</v>
      </c>
      <c r="AC8" s="62" t="s">
        <v>471</v>
      </c>
      <c r="AD8" s="62">
        <v>51</v>
      </c>
    </row>
    <row r="9" spans="1:30" ht="17.25" customHeight="1" thickBot="1" x14ac:dyDescent="0.35">
      <c r="A9" s="62">
        <v>4</v>
      </c>
      <c r="B9" s="63">
        <v>1.12E-2</v>
      </c>
      <c r="C9" s="63">
        <v>3.5000000000000001E-3</v>
      </c>
      <c r="D9" s="63">
        <v>7.6E-3</v>
      </c>
      <c r="F9" s="62" t="s">
        <v>485</v>
      </c>
      <c r="G9" s="64">
        <v>50756</v>
      </c>
      <c r="H9" s="62">
        <v>1.01</v>
      </c>
      <c r="K9" s="52">
        <f>LARGE(B12:C12,1)/(B12+C12)</f>
        <v>0.63277826468010512</v>
      </c>
      <c r="W9" s="62">
        <v>8</v>
      </c>
      <c r="X9" s="62">
        <v>5062</v>
      </c>
      <c r="Y9" s="65">
        <v>43056</v>
      </c>
      <c r="Z9" s="62" t="s">
        <v>531</v>
      </c>
      <c r="AA9" s="62" t="s">
        <v>503</v>
      </c>
      <c r="AB9" s="62">
        <v>9</v>
      </c>
      <c r="AC9" s="62" t="s">
        <v>471</v>
      </c>
      <c r="AD9" s="62">
        <v>54</v>
      </c>
    </row>
    <row r="10" spans="1:30" ht="17.25" customHeight="1" thickBot="1" x14ac:dyDescent="0.35">
      <c r="A10" s="62">
        <v>5</v>
      </c>
      <c r="B10" s="63">
        <v>2.58E-2</v>
      </c>
      <c r="C10" s="63">
        <v>8.3000000000000001E-3</v>
      </c>
      <c r="D10" s="63">
        <v>1.7600000000000001E-2</v>
      </c>
      <c r="F10" s="62" t="s">
        <v>486</v>
      </c>
      <c r="G10" s="64">
        <v>50248</v>
      </c>
      <c r="H10" s="62">
        <v>0.9</v>
      </c>
      <c r="K10" s="52">
        <f>LARGE(B20:C20,1)/(B20+C20)</f>
        <v>0.56615598885793872</v>
      </c>
      <c r="W10" s="62">
        <v>9</v>
      </c>
      <c r="X10" s="62">
        <v>5055</v>
      </c>
      <c r="Y10" s="65">
        <v>42818</v>
      </c>
      <c r="Z10" s="62" t="s">
        <v>531</v>
      </c>
      <c r="AA10" s="62" t="s">
        <v>503</v>
      </c>
      <c r="AB10" s="62">
        <v>9</v>
      </c>
      <c r="AC10" s="62" t="s">
        <v>471</v>
      </c>
      <c r="AD10" s="62">
        <v>53</v>
      </c>
    </row>
    <row r="11" spans="1:30" ht="17.25" customHeight="1" thickBot="1" x14ac:dyDescent="0.35">
      <c r="A11" s="62">
        <v>6</v>
      </c>
      <c r="B11" s="63">
        <v>6.3299999999999995E-2</v>
      </c>
      <c r="C11" s="63">
        <v>2.29E-2</v>
      </c>
      <c r="D11" s="63">
        <v>4.4200000000000003E-2</v>
      </c>
      <c r="F11" s="62" t="s">
        <v>487</v>
      </c>
      <c r="G11" s="64">
        <v>48201</v>
      </c>
      <c r="H11" s="62">
        <v>0.94</v>
      </c>
      <c r="K11" s="52">
        <f>LARGE(B21:C21,1)/(B21+C21)</f>
        <v>0.58922558922558921</v>
      </c>
      <c r="W11" s="62">
        <v>10</v>
      </c>
      <c r="X11" s="62">
        <v>5024</v>
      </c>
      <c r="Y11" s="65">
        <v>43091</v>
      </c>
      <c r="Z11" s="62" t="s">
        <v>535</v>
      </c>
      <c r="AA11" s="62" t="s">
        <v>503</v>
      </c>
      <c r="AB11" s="62">
        <v>9</v>
      </c>
      <c r="AC11" s="62" t="s">
        <v>471</v>
      </c>
      <c r="AD11" s="62">
        <v>53</v>
      </c>
    </row>
    <row r="12" spans="1:30" ht="17.25" customHeight="1" thickBot="1" x14ac:dyDescent="0.3">
      <c r="A12" s="62">
        <v>7</v>
      </c>
      <c r="B12" s="63">
        <v>7.22E-2</v>
      </c>
      <c r="C12" s="63">
        <v>4.19E-2</v>
      </c>
      <c r="D12" s="63">
        <v>5.79E-2</v>
      </c>
      <c r="F12" s="62" t="s">
        <v>488</v>
      </c>
      <c r="G12" s="64">
        <v>50512</v>
      </c>
      <c r="H12" s="62">
        <v>0.98</v>
      </c>
      <c r="W12" s="62">
        <v>20</v>
      </c>
      <c r="X12" s="62">
        <v>4971</v>
      </c>
      <c r="Y12" s="65">
        <v>42738</v>
      </c>
      <c r="Z12" s="62" t="s">
        <v>528</v>
      </c>
      <c r="AA12" s="62" t="s">
        <v>500</v>
      </c>
      <c r="AB12" s="62">
        <v>9</v>
      </c>
      <c r="AC12" s="62" t="s">
        <v>471</v>
      </c>
      <c r="AD12" s="62">
        <v>56</v>
      </c>
    </row>
    <row r="13" spans="1:30" ht="17.25" customHeight="1" thickBot="1" x14ac:dyDescent="0.3">
      <c r="A13" s="62">
        <v>8</v>
      </c>
      <c r="B13" s="63">
        <v>7.2900000000000006E-2</v>
      </c>
      <c r="C13" s="63">
        <v>4.7699999999999999E-2</v>
      </c>
      <c r="D13" s="63">
        <v>6.0999999999999999E-2</v>
      </c>
      <c r="F13" s="62" t="s">
        <v>489</v>
      </c>
      <c r="G13" s="64">
        <v>43711</v>
      </c>
      <c r="H13" s="62">
        <v>0.89</v>
      </c>
      <c r="W13" s="62">
        <v>25</v>
      </c>
      <c r="X13" s="62">
        <v>4957</v>
      </c>
      <c r="Y13" s="65">
        <v>43089</v>
      </c>
      <c r="Z13" s="62" t="s">
        <v>530</v>
      </c>
      <c r="AA13" s="62" t="s">
        <v>501</v>
      </c>
      <c r="AB13" s="62">
        <v>8.9</v>
      </c>
      <c r="AC13" s="62" t="s">
        <v>471</v>
      </c>
      <c r="AD13" s="62">
        <v>53</v>
      </c>
    </row>
    <row r="14" spans="1:30" ht="14.4" thickBot="1" x14ac:dyDescent="0.3">
      <c r="A14" s="62">
        <v>9</v>
      </c>
      <c r="B14" s="63">
        <v>6.6100000000000006E-2</v>
      </c>
      <c r="C14" s="63">
        <v>4.7800000000000002E-2</v>
      </c>
      <c r="D14" s="63">
        <v>5.74E-2</v>
      </c>
      <c r="F14" s="62" t="s">
        <v>490</v>
      </c>
      <c r="G14" s="64">
        <v>53597</v>
      </c>
      <c r="H14" s="62">
        <v>1.03</v>
      </c>
      <c r="W14" s="62">
        <v>30</v>
      </c>
      <c r="X14" s="62">
        <v>4942</v>
      </c>
      <c r="Y14" s="65">
        <v>43077</v>
      </c>
      <c r="Z14" s="62" t="s">
        <v>533</v>
      </c>
      <c r="AA14" s="62" t="s">
        <v>503</v>
      </c>
      <c r="AB14" s="62">
        <v>8.9</v>
      </c>
      <c r="AC14" s="62" t="s">
        <v>471</v>
      </c>
      <c r="AD14" s="62">
        <v>55</v>
      </c>
    </row>
    <row r="15" spans="1:30" ht="14.4" thickBot="1" x14ac:dyDescent="0.3">
      <c r="A15" s="62">
        <v>10</v>
      </c>
      <c r="B15" s="63">
        <v>6.6900000000000001E-2</v>
      </c>
      <c r="C15" s="63">
        <v>5.0099999999999999E-2</v>
      </c>
      <c r="D15" s="63">
        <v>5.8900000000000001E-2</v>
      </c>
      <c r="F15" s="62" t="s">
        <v>491</v>
      </c>
      <c r="G15" s="64">
        <v>53438</v>
      </c>
      <c r="H15" s="62">
        <v>1.03</v>
      </c>
      <c r="W15" s="62">
        <v>35</v>
      </c>
      <c r="X15" s="62">
        <v>4935</v>
      </c>
      <c r="Y15" s="65">
        <v>42825</v>
      </c>
      <c r="Z15" s="62" t="s">
        <v>531</v>
      </c>
      <c r="AA15" s="62" t="s">
        <v>503</v>
      </c>
      <c r="AB15" s="62">
        <v>8.9</v>
      </c>
      <c r="AC15" s="62" t="s">
        <v>471</v>
      </c>
      <c r="AD15" s="62">
        <v>54</v>
      </c>
    </row>
    <row r="16" spans="1:30" ht="14.4" thickBot="1" x14ac:dyDescent="0.3">
      <c r="A16" s="62">
        <v>11</v>
      </c>
      <c r="B16" s="63">
        <v>6.6400000000000001E-2</v>
      </c>
      <c r="C16" s="63">
        <v>5.6500000000000002E-2</v>
      </c>
      <c r="D16" s="63">
        <v>6.1699999999999998E-2</v>
      </c>
      <c r="F16" s="62" t="s">
        <v>492</v>
      </c>
      <c r="G16" s="64">
        <v>53907</v>
      </c>
      <c r="H16" s="62">
        <v>1.04</v>
      </c>
      <c r="W16" s="62">
        <v>40</v>
      </c>
      <c r="X16" s="62">
        <v>4929</v>
      </c>
      <c r="Y16" s="65">
        <v>42776</v>
      </c>
      <c r="Z16" s="62" t="s">
        <v>531</v>
      </c>
      <c r="AA16" s="62" t="s">
        <v>503</v>
      </c>
      <c r="AB16" s="62">
        <v>8.9</v>
      </c>
      <c r="AC16" s="62" t="s">
        <v>471</v>
      </c>
      <c r="AD16" s="62">
        <v>53</v>
      </c>
    </row>
    <row r="17" spans="1:30" ht="14.4" thickBot="1" x14ac:dyDescent="0.3">
      <c r="A17" s="62">
        <v>12</v>
      </c>
      <c r="B17" s="63">
        <v>6.7100000000000007E-2</v>
      </c>
      <c r="C17" s="63">
        <v>6.3700000000000007E-2</v>
      </c>
      <c r="D17" s="63">
        <v>6.5500000000000003E-2</v>
      </c>
      <c r="W17" s="62">
        <v>45</v>
      </c>
      <c r="X17" s="62">
        <v>4918</v>
      </c>
      <c r="Y17" s="65">
        <v>42762</v>
      </c>
      <c r="Z17" s="62" t="s">
        <v>533</v>
      </c>
      <c r="AA17" s="62" t="s">
        <v>503</v>
      </c>
      <c r="AB17" s="62">
        <v>8.8000000000000007</v>
      </c>
      <c r="AC17" s="62" t="s">
        <v>471</v>
      </c>
      <c r="AD17" s="62">
        <v>54</v>
      </c>
    </row>
    <row r="18" spans="1:30" ht="14.4" thickBot="1" x14ac:dyDescent="0.3">
      <c r="A18" s="62">
        <v>13</v>
      </c>
      <c r="B18" s="63">
        <v>6.2600000000000003E-2</v>
      </c>
      <c r="C18" s="63">
        <v>6.6299999999999998E-2</v>
      </c>
      <c r="D18" s="63">
        <v>6.4399999999999999E-2</v>
      </c>
      <c r="W18" s="62">
        <v>50</v>
      </c>
      <c r="X18" s="62">
        <v>4911</v>
      </c>
      <c r="Y18" s="65">
        <v>42770</v>
      </c>
      <c r="Z18" s="62" t="s">
        <v>531</v>
      </c>
      <c r="AA18" s="62" t="s">
        <v>504</v>
      </c>
      <c r="AB18" s="62">
        <v>8.8000000000000007</v>
      </c>
      <c r="AC18" s="62" t="s">
        <v>471</v>
      </c>
      <c r="AD18" s="62">
        <v>53</v>
      </c>
    </row>
    <row r="19" spans="1:30" ht="17.25" customHeight="1" thickBot="1" x14ac:dyDescent="0.3">
      <c r="A19" s="62">
        <v>14</v>
      </c>
      <c r="B19" s="63">
        <v>6.3E-2</v>
      </c>
      <c r="C19" s="63">
        <v>7.2400000000000006E-2</v>
      </c>
      <c r="D19" s="63">
        <v>6.7500000000000004E-2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4873</v>
      </c>
      <c r="Y19" s="65">
        <v>43082</v>
      </c>
      <c r="Z19" s="62" t="s">
        <v>531</v>
      </c>
      <c r="AA19" s="62" t="s">
        <v>501</v>
      </c>
      <c r="AB19" s="62">
        <v>8.8000000000000007</v>
      </c>
      <c r="AC19" s="62" t="s">
        <v>471</v>
      </c>
      <c r="AD19" s="62">
        <v>56</v>
      </c>
    </row>
    <row r="20" spans="1:30" ht="17.25" customHeight="1" thickBot="1" x14ac:dyDescent="0.3">
      <c r="A20" s="62">
        <v>15</v>
      </c>
      <c r="B20" s="63">
        <v>6.2300000000000001E-2</v>
      </c>
      <c r="C20" s="63">
        <v>8.1299999999999997E-2</v>
      </c>
      <c r="D20" s="63">
        <v>7.1300000000000002E-2</v>
      </c>
      <c r="F20" s="62" t="s">
        <v>495</v>
      </c>
      <c r="G20" s="64">
        <v>35825</v>
      </c>
      <c r="H20" s="62">
        <v>0.68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4836</v>
      </c>
      <c r="Y20" s="65">
        <v>42804</v>
      </c>
      <c r="Z20" s="62" t="s">
        <v>533</v>
      </c>
      <c r="AA20" s="62" t="s">
        <v>503</v>
      </c>
      <c r="AB20" s="62">
        <v>8.6999999999999993</v>
      </c>
      <c r="AC20" s="62" t="s">
        <v>471</v>
      </c>
      <c r="AD20" s="62">
        <v>55</v>
      </c>
    </row>
    <row r="21" spans="1:30" ht="17.25" customHeight="1" thickBot="1" x14ac:dyDescent="0.3">
      <c r="A21" s="62">
        <v>16</v>
      </c>
      <c r="B21" s="63">
        <v>6.0999999999999999E-2</v>
      </c>
      <c r="C21" s="63">
        <v>8.7499999999999994E-2</v>
      </c>
      <c r="D21" s="63">
        <v>7.3599999999999999E-2</v>
      </c>
      <c r="F21" s="62" t="s">
        <v>499</v>
      </c>
      <c r="G21" s="64">
        <v>52339</v>
      </c>
      <c r="H21" s="62">
        <v>1.03</v>
      </c>
      <c r="J21" s="48">
        <v>5</v>
      </c>
      <c r="K21" s="48">
        <f>X6</f>
        <v>5085</v>
      </c>
      <c r="L21" s="54"/>
      <c r="M21" s="48"/>
      <c r="N21" s="59">
        <f>K21/$F$2</f>
        <v>9.096601073345259E-2</v>
      </c>
      <c r="W21" s="62">
        <v>125</v>
      </c>
      <c r="X21" s="62">
        <v>4802</v>
      </c>
      <c r="Y21" s="65">
        <v>42762</v>
      </c>
      <c r="Z21" s="62" t="s">
        <v>528</v>
      </c>
      <c r="AA21" s="62" t="s">
        <v>503</v>
      </c>
      <c r="AB21" s="62">
        <v>8.6999999999999993</v>
      </c>
      <c r="AC21" s="62" t="s">
        <v>471</v>
      </c>
      <c r="AD21" s="62">
        <v>55</v>
      </c>
    </row>
    <row r="22" spans="1:30" ht="17.25" customHeight="1" thickBot="1" x14ac:dyDescent="0.3">
      <c r="A22" s="62">
        <v>17</v>
      </c>
      <c r="B22" s="63">
        <v>5.7200000000000001E-2</v>
      </c>
      <c r="C22" s="63">
        <v>8.8099999999999998E-2</v>
      </c>
      <c r="D22" s="63">
        <v>7.1800000000000003E-2</v>
      </c>
      <c r="F22" s="62" t="s">
        <v>500</v>
      </c>
      <c r="G22" s="64">
        <v>55381</v>
      </c>
      <c r="H22" s="62">
        <v>1.0900000000000001</v>
      </c>
      <c r="J22" s="48">
        <v>10</v>
      </c>
      <c r="K22" s="48">
        <f>X11</f>
        <v>5024</v>
      </c>
      <c r="L22" s="54"/>
      <c r="M22" s="48"/>
      <c r="N22" s="59">
        <f t="shared" ref="N22:N28" si="0">K22/$F$2</f>
        <v>8.9874776386404287E-2</v>
      </c>
      <c r="W22" s="62">
        <v>150</v>
      </c>
      <c r="X22" s="62">
        <v>4779</v>
      </c>
      <c r="Y22" s="65">
        <v>42770</v>
      </c>
      <c r="Z22" s="62" t="s">
        <v>533</v>
      </c>
      <c r="AA22" s="62" t="s">
        <v>504</v>
      </c>
      <c r="AB22" s="62">
        <v>8.6</v>
      </c>
      <c r="AC22" s="62" t="s">
        <v>471</v>
      </c>
      <c r="AD22" s="62">
        <v>52</v>
      </c>
    </row>
    <row r="23" spans="1:30" ht="17.25" customHeight="1" thickBot="1" x14ac:dyDescent="0.3">
      <c r="A23" s="62">
        <v>18</v>
      </c>
      <c r="B23" s="63">
        <v>4.7399999999999998E-2</v>
      </c>
      <c r="C23" s="63">
        <v>7.0999999999999994E-2</v>
      </c>
      <c r="D23" s="63">
        <v>5.8599999999999999E-2</v>
      </c>
      <c r="F23" s="62" t="s">
        <v>501</v>
      </c>
      <c r="G23" s="64">
        <v>56032</v>
      </c>
      <c r="H23" s="62">
        <v>1.1100000000000001</v>
      </c>
      <c r="J23" s="48">
        <v>20</v>
      </c>
      <c r="K23" s="48">
        <f>X12</f>
        <v>4971</v>
      </c>
      <c r="L23" s="54"/>
      <c r="M23" s="48"/>
      <c r="N23" s="59">
        <f t="shared" si="0"/>
        <v>8.8926654740608235E-2</v>
      </c>
      <c r="W23" s="62">
        <v>175</v>
      </c>
      <c r="X23" s="62">
        <v>4757</v>
      </c>
      <c r="Y23" s="65">
        <v>43052</v>
      </c>
      <c r="Z23" s="62" t="s">
        <v>528</v>
      </c>
      <c r="AA23" s="62" t="s">
        <v>499</v>
      </c>
      <c r="AB23" s="62">
        <v>8.6</v>
      </c>
      <c r="AC23" s="62" t="s">
        <v>471</v>
      </c>
      <c r="AD23" s="62">
        <v>56</v>
      </c>
    </row>
    <row r="24" spans="1:30" ht="17.25" customHeight="1" thickBot="1" x14ac:dyDescent="0.3">
      <c r="A24" s="62">
        <v>19</v>
      </c>
      <c r="B24" s="63">
        <v>3.5499999999999997E-2</v>
      </c>
      <c r="C24" s="63">
        <v>5.2699999999999997E-2</v>
      </c>
      <c r="D24" s="63">
        <v>4.3700000000000003E-2</v>
      </c>
      <c r="F24" s="62" t="s">
        <v>502</v>
      </c>
      <c r="G24" s="64">
        <v>55642</v>
      </c>
      <c r="H24" s="62">
        <v>1.1000000000000001</v>
      </c>
      <c r="J24" s="48">
        <v>30</v>
      </c>
      <c r="K24" s="48">
        <f>X14</f>
        <v>4942</v>
      </c>
      <c r="L24" s="54"/>
      <c r="M24" s="48"/>
      <c r="N24" s="59">
        <f t="shared" si="0"/>
        <v>8.8407871198568869E-2</v>
      </c>
      <c r="W24" s="62">
        <v>200</v>
      </c>
      <c r="X24" s="62">
        <v>4733</v>
      </c>
      <c r="Y24" s="65">
        <v>43014</v>
      </c>
      <c r="Z24" s="62" t="s">
        <v>529</v>
      </c>
      <c r="AA24" s="62" t="s">
        <v>503</v>
      </c>
      <c r="AB24" s="62">
        <v>8.6</v>
      </c>
      <c r="AC24" s="62" t="s">
        <v>471</v>
      </c>
      <c r="AD24" s="62">
        <v>56</v>
      </c>
    </row>
    <row r="25" spans="1:30" ht="17.25" customHeight="1" thickBot="1" x14ac:dyDescent="0.3">
      <c r="A25" s="62">
        <v>20</v>
      </c>
      <c r="B25" s="63">
        <v>2.81E-2</v>
      </c>
      <c r="C25" s="63">
        <v>4.2299999999999997E-2</v>
      </c>
      <c r="D25" s="63">
        <v>3.4799999999999998E-2</v>
      </c>
      <c r="F25" s="62" t="s">
        <v>503</v>
      </c>
      <c r="G25" s="64">
        <v>58665</v>
      </c>
      <c r="H25" s="62">
        <v>1.1299999999999999</v>
      </c>
      <c r="J25" s="48">
        <v>50</v>
      </c>
      <c r="K25" s="48">
        <f>X18</f>
        <v>4911</v>
      </c>
      <c r="L25" s="54"/>
      <c r="M25" s="48"/>
      <c r="N25" s="59">
        <f t="shared" si="0"/>
        <v>8.785330948121646E-2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2.3800000000000002E-2</v>
      </c>
      <c r="C26" s="63">
        <v>3.4799999999999998E-2</v>
      </c>
      <c r="D26" s="63">
        <v>2.9000000000000001E-2</v>
      </c>
      <c r="F26" s="62" t="s">
        <v>504</v>
      </c>
      <c r="G26" s="64">
        <v>48242</v>
      </c>
      <c r="H26" s="62">
        <v>0.87</v>
      </c>
      <c r="J26" s="48">
        <v>100</v>
      </c>
      <c r="K26" s="48">
        <f>X20</f>
        <v>4836</v>
      </c>
      <c r="L26" s="54"/>
      <c r="M26" s="48"/>
      <c r="N26" s="59">
        <f t="shared" si="0"/>
        <v>8.6511627906976737E-2</v>
      </c>
    </row>
    <row r="27" spans="1:30" ht="17.25" customHeight="1" thickBot="1" x14ac:dyDescent="0.3">
      <c r="A27" s="62">
        <v>22</v>
      </c>
      <c r="B27" s="63">
        <v>1.7000000000000001E-2</v>
      </c>
      <c r="C27" s="63">
        <v>2.2800000000000001E-2</v>
      </c>
      <c r="D27" s="63">
        <v>1.9699999999999999E-2</v>
      </c>
      <c r="J27" s="48">
        <v>150</v>
      </c>
      <c r="K27" s="48">
        <f>X22</f>
        <v>4779</v>
      </c>
      <c r="L27" s="54"/>
      <c r="M27" s="48"/>
      <c r="N27" s="59">
        <f t="shared" si="0"/>
        <v>8.549194991055456E-2</v>
      </c>
    </row>
    <row r="28" spans="1:30" ht="17.25" customHeight="1" thickBot="1" x14ac:dyDescent="0.3">
      <c r="A28" s="62">
        <v>23</v>
      </c>
      <c r="B28" s="63">
        <v>1.11E-2</v>
      </c>
      <c r="C28" s="63">
        <v>1.49E-2</v>
      </c>
      <c r="D28" s="63">
        <v>1.29E-2</v>
      </c>
      <c r="J28" s="48">
        <v>200</v>
      </c>
      <c r="K28" s="48">
        <f>X24</f>
        <v>4733</v>
      </c>
      <c r="L28" s="54"/>
      <c r="M28" s="48"/>
      <c r="N28" s="59">
        <f t="shared" si="0"/>
        <v>8.4669051878354204E-2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J21" sqref="J21:N2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509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34200</v>
      </c>
      <c r="H2" s="43" t="s">
        <v>469</v>
      </c>
      <c r="W2" s="62">
        <v>1</v>
      </c>
      <c r="X2" s="62"/>
      <c r="Y2" s="65">
        <v>42769</v>
      </c>
      <c r="Z2" s="62" t="s">
        <v>531</v>
      </c>
      <c r="AA2" s="62" t="s">
        <v>503</v>
      </c>
      <c r="AB2" s="62">
        <v>9.1</v>
      </c>
      <c r="AC2" s="62" t="s">
        <v>471</v>
      </c>
      <c r="AD2" s="62">
        <v>53</v>
      </c>
    </row>
    <row r="3" spans="1:30" ht="14.4" thickBot="1" x14ac:dyDescent="0.3">
      <c r="W3" s="62">
        <v>2</v>
      </c>
      <c r="X3" s="62"/>
      <c r="Y3" s="65">
        <v>43089</v>
      </c>
      <c r="Z3" s="62" t="s">
        <v>533</v>
      </c>
      <c r="AA3" s="62" t="s">
        <v>501</v>
      </c>
      <c r="AB3" s="62">
        <v>9.1</v>
      </c>
      <c r="AC3" s="62" t="s">
        <v>471</v>
      </c>
      <c r="AD3" s="62">
        <v>55</v>
      </c>
    </row>
    <row r="4" spans="1:30" ht="14.4" thickBot="1" x14ac:dyDescent="0.3">
      <c r="A4" s="44" t="s">
        <v>470</v>
      </c>
      <c r="B4" s="45" t="s">
        <v>505</v>
      </c>
      <c r="C4" s="84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43088</v>
      </c>
      <c r="Z4" s="62" t="s">
        <v>533</v>
      </c>
      <c r="AA4" s="62" t="s">
        <v>500</v>
      </c>
      <c r="AB4" s="62">
        <v>9.1</v>
      </c>
      <c r="AC4" s="62" t="s">
        <v>471</v>
      </c>
      <c r="AD4" s="62">
        <v>56</v>
      </c>
    </row>
    <row r="5" spans="1:30" ht="18.75" customHeight="1" thickBot="1" x14ac:dyDescent="0.3">
      <c r="A5" s="62">
        <v>0</v>
      </c>
      <c r="B5" s="63">
        <v>5.4999999999999997E-3</v>
      </c>
      <c r="C5" s="63">
        <v>6.3E-3</v>
      </c>
      <c r="D5" s="63">
        <v>5.8999999999999999E-3</v>
      </c>
      <c r="F5" s="62" t="s">
        <v>478</v>
      </c>
      <c r="G5" s="64">
        <v>35183</v>
      </c>
      <c r="H5" s="62">
        <v>1.03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43090</v>
      </c>
      <c r="Z5" s="62" t="s">
        <v>531</v>
      </c>
      <c r="AA5" s="62" t="s">
        <v>502</v>
      </c>
      <c r="AB5" s="62">
        <v>9.1</v>
      </c>
      <c r="AC5" s="62" t="s">
        <v>471</v>
      </c>
      <c r="AD5" s="62">
        <v>53</v>
      </c>
    </row>
    <row r="6" spans="1:30" ht="17.25" customHeight="1" thickBot="1" x14ac:dyDescent="0.3">
      <c r="A6" s="62">
        <v>1</v>
      </c>
      <c r="B6" s="63">
        <v>3.0000000000000001E-3</v>
      </c>
      <c r="C6" s="63">
        <v>3.7000000000000002E-3</v>
      </c>
      <c r="D6" s="63">
        <v>3.3E-3</v>
      </c>
      <c r="F6" s="62" t="s">
        <v>480</v>
      </c>
      <c r="G6" s="64">
        <v>37777</v>
      </c>
      <c r="H6" s="62">
        <v>1.1100000000000001</v>
      </c>
      <c r="J6" s="49" t="s">
        <v>481</v>
      </c>
      <c r="K6" s="50">
        <f>LARGE((K8,K9),1)</f>
        <v>0.58129496402877689</v>
      </c>
      <c r="N6" s="50" t="s">
        <v>506</v>
      </c>
      <c r="W6" s="62">
        <v>5</v>
      </c>
      <c r="X6" s="62"/>
      <c r="Y6" s="65">
        <v>43082</v>
      </c>
      <c r="Z6" s="62" t="s">
        <v>532</v>
      </c>
      <c r="AA6" s="62" t="s">
        <v>501</v>
      </c>
      <c r="AB6" s="62">
        <v>9.1</v>
      </c>
      <c r="AC6" s="62" t="s">
        <v>471</v>
      </c>
      <c r="AD6" s="62">
        <v>56</v>
      </c>
    </row>
    <row r="7" spans="1:30" ht="17.25" customHeight="1" thickBot="1" x14ac:dyDescent="0.3">
      <c r="A7" s="62">
        <v>2</v>
      </c>
      <c r="B7" s="63">
        <v>2.0999999999999999E-3</v>
      </c>
      <c r="C7" s="63">
        <v>2.5999999999999999E-3</v>
      </c>
      <c r="D7" s="63">
        <v>2.3999999999999998E-3</v>
      </c>
      <c r="F7" s="62" t="s">
        <v>482</v>
      </c>
      <c r="G7" s="64">
        <v>39200</v>
      </c>
      <c r="H7" s="62">
        <v>1.1499999999999999</v>
      </c>
      <c r="J7" s="51" t="s">
        <v>483</v>
      </c>
      <c r="K7" s="50">
        <f>LARGE((K10,K11),1)</f>
        <v>0.53780964797913955</v>
      </c>
      <c r="N7" s="50" t="s">
        <v>505</v>
      </c>
      <c r="W7" s="62">
        <v>6</v>
      </c>
      <c r="X7" s="62"/>
      <c r="Y7" s="65">
        <v>43061</v>
      </c>
      <c r="Z7" s="62" t="s">
        <v>531</v>
      </c>
      <c r="AA7" s="62" t="s">
        <v>501</v>
      </c>
      <c r="AB7" s="62">
        <v>9.1</v>
      </c>
      <c r="AC7" s="62" t="s">
        <v>471</v>
      </c>
      <c r="AD7" s="62">
        <v>55</v>
      </c>
    </row>
    <row r="8" spans="1:30" ht="17.25" customHeight="1" thickBot="1" x14ac:dyDescent="0.35">
      <c r="A8" s="62">
        <v>3</v>
      </c>
      <c r="B8" s="63">
        <v>2.3E-3</v>
      </c>
      <c r="C8" s="63">
        <v>2.3E-3</v>
      </c>
      <c r="D8" s="63">
        <v>2.3E-3</v>
      </c>
      <c r="F8" s="62" t="s">
        <v>484</v>
      </c>
      <c r="G8" s="64">
        <v>36608</v>
      </c>
      <c r="H8" s="62">
        <v>1.07</v>
      </c>
      <c r="K8" s="52">
        <f>LARGE(B11:C11,1)/(B11+C11)</f>
        <v>0.58129496402877689</v>
      </c>
      <c r="W8" s="62">
        <v>7</v>
      </c>
      <c r="X8" s="62"/>
      <c r="Y8" s="65">
        <v>43088</v>
      </c>
      <c r="Z8" s="62" t="s">
        <v>531</v>
      </c>
      <c r="AA8" s="62" t="s">
        <v>500</v>
      </c>
      <c r="AB8" s="62">
        <v>9</v>
      </c>
      <c r="AC8" s="62" t="s">
        <v>471</v>
      </c>
      <c r="AD8" s="62">
        <v>51</v>
      </c>
    </row>
    <row r="9" spans="1:30" ht="17.25" customHeight="1" thickBot="1" x14ac:dyDescent="0.35">
      <c r="A9" s="62">
        <v>4</v>
      </c>
      <c r="B9" s="63">
        <v>5.4000000000000003E-3</v>
      </c>
      <c r="C9" s="63">
        <v>4.5999999999999999E-3</v>
      </c>
      <c r="D9" s="63">
        <v>5.0000000000000001E-3</v>
      </c>
      <c r="F9" s="62" t="s">
        <v>485</v>
      </c>
      <c r="G9" s="64">
        <v>32876</v>
      </c>
      <c r="H9" s="62">
        <v>0.96</v>
      </c>
      <c r="K9" s="52">
        <f>LARGE(B12:C12,1)/(B12+C12)</f>
        <v>0.5687903970452447</v>
      </c>
      <c r="W9" s="62">
        <v>8</v>
      </c>
      <c r="X9" s="62"/>
      <c r="Y9" s="65">
        <v>43056</v>
      </c>
      <c r="Z9" s="62" t="s">
        <v>531</v>
      </c>
      <c r="AA9" s="62" t="s">
        <v>503</v>
      </c>
      <c r="AB9" s="62">
        <v>9</v>
      </c>
      <c r="AC9" s="62" t="s">
        <v>471</v>
      </c>
      <c r="AD9" s="62">
        <v>54</v>
      </c>
    </row>
    <row r="10" spans="1:30" ht="17.25" customHeight="1" thickBot="1" x14ac:dyDescent="0.35">
      <c r="A10" s="62">
        <v>5</v>
      </c>
      <c r="B10" s="63">
        <v>1.23E-2</v>
      </c>
      <c r="C10" s="63">
        <v>1.49E-2</v>
      </c>
      <c r="D10" s="63">
        <v>1.3599999999999999E-2</v>
      </c>
      <c r="F10" s="62" t="s">
        <v>486</v>
      </c>
      <c r="G10" s="64">
        <v>29942</v>
      </c>
      <c r="H10" s="62">
        <v>0.88</v>
      </c>
      <c r="K10" s="52">
        <f>LARGE(B20:C20,1)/(B20+C20)</f>
        <v>0.5272606382978724</v>
      </c>
      <c r="W10" s="62">
        <v>9</v>
      </c>
      <c r="X10" s="62"/>
      <c r="Y10" s="65">
        <v>42818</v>
      </c>
      <c r="Z10" s="62" t="s">
        <v>531</v>
      </c>
      <c r="AA10" s="62" t="s">
        <v>503</v>
      </c>
      <c r="AB10" s="62">
        <v>9</v>
      </c>
      <c r="AC10" s="62" t="s">
        <v>471</v>
      </c>
      <c r="AD10" s="62">
        <v>53</v>
      </c>
    </row>
    <row r="11" spans="1:30" ht="17.25" customHeight="1" thickBot="1" x14ac:dyDescent="0.35">
      <c r="A11" s="62">
        <v>6</v>
      </c>
      <c r="B11" s="63">
        <v>2.9100000000000001E-2</v>
      </c>
      <c r="C11" s="63">
        <v>4.0399999999999998E-2</v>
      </c>
      <c r="D11" s="63">
        <v>3.4799999999999998E-2</v>
      </c>
      <c r="F11" s="62" t="s">
        <v>487</v>
      </c>
      <c r="G11" s="64">
        <v>30815</v>
      </c>
      <c r="H11" s="62">
        <v>0.9</v>
      </c>
      <c r="K11" s="52">
        <f>LARGE(B21:C21,1)/(B21+C21)</f>
        <v>0.53780964797913955</v>
      </c>
      <c r="W11" s="62">
        <v>10</v>
      </c>
      <c r="X11" s="62"/>
      <c r="Y11" s="65">
        <v>43091</v>
      </c>
      <c r="Z11" s="62" t="s">
        <v>535</v>
      </c>
      <c r="AA11" s="62" t="s">
        <v>503</v>
      </c>
      <c r="AB11" s="62">
        <v>9</v>
      </c>
      <c r="AC11" s="62" t="s">
        <v>471</v>
      </c>
      <c r="AD11" s="62">
        <v>53</v>
      </c>
    </row>
    <row r="12" spans="1:30" ht="17.25" customHeight="1" thickBot="1" x14ac:dyDescent="0.3">
      <c r="A12" s="62">
        <v>7</v>
      </c>
      <c r="B12" s="63">
        <v>4.6699999999999998E-2</v>
      </c>
      <c r="C12" s="63">
        <v>6.1600000000000002E-2</v>
      </c>
      <c r="D12" s="63">
        <v>5.4100000000000002E-2</v>
      </c>
      <c r="F12" s="62" t="s">
        <v>488</v>
      </c>
      <c r="G12" s="64">
        <v>30847</v>
      </c>
      <c r="H12" s="62">
        <v>0.9</v>
      </c>
      <c r="W12" s="62">
        <v>20</v>
      </c>
      <c r="X12" s="62"/>
      <c r="Y12" s="65">
        <v>42738</v>
      </c>
      <c r="Z12" s="62" t="s">
        <v>528</v>
      </c>
      <c r="AA12" s="62" t="s">
        <v>500</v>
      </c>
      <c r="AB12" s="62">
        <v>9</v>
      </c>
      <c r="AC12" s="62" t="s">
        <v>471</v>
      </c>
      <c r="AD12" s="62">
        <v>56</v>
      </c>
    </row>
    <row r="13" spans="1:30" ht="17.25" customHeight="1" thickBot="1" x14ac:dyDescent="0.3">
      <c r="A13" s="62">
        <v>8</v>
      </c>
      <c r="B13" s="63">
        <v>5.0700000000000002E-2</v>
      </c>
      <c r="C13" s="63">
        <v>6.9699999999999998E-2</v>
      </c>
      <c r="D13" s="63">
        <v>6.0199999999999997E-2</v>
      </c>
      <c r="F13" s="62" t="s">
        <v>489</v>
      </c>
      <c r="G13" s="64">
        <v>30415</v>
      </c>
      <c r="H13" s="62">
        <v>0.89</v>
      </c>
      <c r="W13" s="62">
        <v>25</v>
      </c>
      <c r="X13" s="62"/>
      <c r="Y13" s="65">
        <v>43089</v>
      </c>
      <c r="Z13" s="62" t="s">
        <v>530</v>
      </c>
      <c r="AA13" s="62" t="s">
        <v>501</v>
      </c>
      <c r="AB13" s="62">
        <v>8.9</v>
      </c>
      <c r="AC13" s="62" t="s">
        <v>471</v>
      </c>
      <c r="AD13" s="62">
        <v>53</v>
      </c>
    </row>
    <row r="14" spans="1:30" ht="14.4" thickBot="1" x14ac:dyDescent="0.3">
      <c r="A14" s="62">
        <v>9</v>
      </c>
      <c r="B14" s="63">
        <v>5.2699999999999997E-2</v>
      </c>
      <c r="C14" s="63">
        <v>6.1100000000000002E-2</v>
      </c>
      <c r="D14" s="63">
        <v>5.6899999999999999E-2</v>
      </c>
      <c r="F14" s="62" t="s">
        <v>490</v>
      </c>
      <c r="G14" s="64">
        <v>35735</v>
      </c>
      <c r="H14" s="62">
        <v>1.05</v>
      </c>
      <c r="W14" s="62">
        <v>30</v>
      </c>
      <c r="X14" s="62"/>
      <c r="Y14" s="65">
        <v>43077</v>
      </c>
      <c r="Z14" s="62" t="s">
        <v>533</v>
      </c>
      <c r="AA14" s="62" t="s">
        <v>503</v>
      </c>
      <c r="AB14" s="62">
        <v>8.9</v>
      </c>
      <c r="AC14" s="62" t="s">
        <v>471</v>
      </c>
      <c r="AD14" s="62">
        <v>55</v>
      </c>
    </row>
    <row r="15" spans="1:30" ht="14.4" thickBot="1" x14ac:dyDescent="0.3">
      <c r="A15" s="62">
        <v>10</v>
      </c>
      <c r="B15" s="63">
        <v>0.06</v>
      </c>
      <c r="C15" s="63">
        <v>6.0400000000000002E-2</v>
      </c>
      <c r="D15" s="63">
        <v>6.0199999999999997E-2</v>
      </c>
      <c r="F15" s="62" t="s">
        <v>491</v>
      </c>
      <c r="G15" s="64">
        <v>37034</v>
      </c>
      <c r="H15" s="62">
        <v>1.08</v>
      </c>
      <c r="W15" s="62">
        <v>35</v>
      </c>
      <c r="X15" s="62"/>
      <c r="Y15" s="65">
        <v>42825</v>
      </c>
      <c r="Z15" s="62" t="s">
        <v>531</v>
      </c>
      <c r="AA15" s="62" t="s">
        <v>503</v>
      </c>
      <c r="AB15" s="62">
        <v>8.9</v>
      </c>
      <c r="AC15" s="62" t="s">
        <v>471</v>
      </c>
      <c r="AD15" s="62">
        <v>54</v>
      </c>
    </row>
    <row r="16" spans="1:30" ht="14.4" thickBot="1" x14ac:dyDescent="0.3">
      <c r="A16" s="62">
        <v>11</v>
      </c>
      <c r="B16" s="63">
        <v>6.6299999999999998E-2</v>
      </c>
      <c r="C16" s="63">
        <v>6.5600000000000006E-2</v>
      </c>
      <c r="D16" s="63">
        <v>6.6000000000000003E-2</v>
      </c>
      <c r="F16" s="62" t="s">
        <v>492</v>
      </c>
      <c r="G16" s="64">
        <v>37636</v>
      </c>
      <c r="H16" s="62">
        <v>1.1000000000000001</v>
      </c>
      <c r="W16" s="62">
        <v>40</v>
      </c>
      <c r="X16" s="62"/>
      <c r="Y16" s="65">
        <v>42776</v>
      </c>
      <c r="Z16" s="62" t="s">
        <v>531</v>
      </c>
      <c r="AA16" s="62" t="s">
        <v>503</v>
      </c>
      <c r="AB16" s="62">
        <v>8.9</v>
      </c>
      <c r="AC16" s="62" t="s">
        <v>471</v>
      </c>
      <c r="AD16" s="62">
        <v>53</v>
      </c>
    </row>
    <row r="17" spans="1:30" ht="14.4" thickBot="1" x14ac:dyDescent="0.3">
      <c r="A17" s="62">
        <v>12</v>
      </c>
      <c r="B17" s="63">
        <v>7.0099999999999996E-2</v>
      </c>
      <c r="C17" s="63">
        <v>6.9500000000000006E-2</v>
      </c>
      <c r="D17" s="63">
        <v>6.9800000000000001E-2</v>
      </c>
      <c r="W17" s="62">
        <v>45</v>
      </c>
      <c r="X17" s="62"/>
      <c r="Y17" s="65">
        <v>42762</v>
      </c>
      <c r="Z17" s="62" t="s">
        <v>533</v>
      </c>
      <c r="AA17" s="62" t="s">
        <v>503</v>
      </c>
      <c r="AB17" s="62">
        <v>8.8000000000000007</v>
      </c>
      <c r="AC17" s="62" t="s">
        <v>471</v>
      </c>
      <c r="AD17" s="62">
        <v>54</v>
      </c>
    </row>
    <row r="18" spans="1:30" ht="14.4" thickBot="1" x14ac:dyDescent="0.3">
      <c r="A18" s="62">
        <v>13</v>
      </c>
      <c r="B18" s="63">
        <v>7.1400000000000005E-2</v>
      </c>
      <c r="C18" s="63">
        <v>7.0999999999999994E-2</v>
      </c>
      <c r="D18" s="63">
        <v>7.1199999999999999E-2</v>
      </c>
      <c r="W18" s="62">
        <v>50</v>
      </c>
      <c r="X18" s="62"/>
      <c r="Y18" s="65">
        <v>42770</v>
      </c>
      <c r="Z18" s="62" t="s">
        <v>531</v>
      </c>
      <c r="AA18" s="62" t="s">
        <v>504</v>
      </c>
      <c r="AB18" s="62">
        <v>8.8000000000000007</v>
      </c>
      <c r="AC18" s="62" t="s">
        <v>471</v>
      </c>
      <c r="AD18" s="62">
        <v>53</v>
      </c>
    </row>
    <row r="19" spans="1:30" ht="17.25" customHeight="1" thickBot="1" x14ac:dyDescent="0.3">
      <c r="A19" s="62">
        <v>14</v>
      </c>
      <c r="B19" s="63">
        <v>7.3999999999999996E-2</v>
      </c>
      <c r="C19" s="63">
        <v>7.1300000000000002E-2</v>
      </c>
      <c r="D19" s="63">
        <v>7.2700000000000001E-2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43082</v>
      </c>
      <c r="Z19" s="62" t="s">
        <v>531</v>
      </c>
      <c r="AA19" s="62" t="s">
        <v>501</v>
      </c>
      <c r="AB19" s="62">
        <v>8.8000000000000007</v>
      </c>
      <c r="AC19" s="62" t="s">
        <v>471</v>
      </c>
      <c r="AD19" s="62">
        <v>56</v>
      </c>
    </row>
    <row r="20" spans="1:30" ht="17.25" customHeight="1" thickBot="1" x14ac:dyDescent="0.3">
      <c r="A20" s="62">
        <v>15</v>
      </c>
      <c r="B20" s="63">
        <v>7.9299999999999995E-2</v>
      </c>
      <c r="C20" s="63">
        <v>7.1099999999999997E-2</v>
      </c>
      <c r="D20" s="63">
        <v>7.51E-2</v>
      </c>
      <c r="F20" s="62" t="s">
        <v>495</v>
      </c>
      <c r="G20" s="64">
        <v>25699</v>
      </c>
      <c r="H20" s="62">
        <v>0.75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42804</v>
      </c>
      <c r="Z20" s="62" t="s">
        <v>533</v>
      </c>
      <c r="AA20" s="62" t="s">
        <v>503</v>
      </c>
      <c r="AB20" s="62">
        <v>8.6999999999999993</v>
      </c>
      <c r="AC20" s="62" t="s">
        <v>471</v>
      </c>
      <c r="AD20" s="62">
        <v>55</v>
      </c>
    </row>
    <row r="21" spans="1:30" ht="17.25" customHeight="1" thickBot="1" x14ac:dyDescent="0.3">
      <c r="A21" s="62">
        <v>16</v>
      </c>
      <c r="B21" s="63">
        <v>8.2500000000000004E-2</v>
      </c>
      <c r="C21" s="63">
        <v>7.0900000000000005E-2</v>
      </c>
      <c r="D21" s="63">
        <v>7.6600000000000001E-2</v>
      </c>
      <c r="F21" s="62" t="s">
        <v>499</v>
      </c>
      <c r="G21" s="64">
        <v>34087</v>
      </c>
      <c r="H21" s="62">
        <v>1</v>
      </c>
      <c r="J21" s="48">
        <v>5</v>
      </c>
      <c r="K21" s="48">
        <v>3512</v>
      </c>
      <c r="L21" s="54"/>
      <c r="M21" s="48"/>
      <c r="N21" s="59">
        <v>0.10269005847953216</v>
      </c>
      <c r="W21" s="62">
        <v>125</v>
      </c>
      <c r="X21" s="62"/>
      <c r="Y21" s="65">
        <v>42762</v>
      </c>
      <c r="Z21" s="62" t="s">
        <v>528</v>
      </c>
      <c r="AA21" s="62" t="s">
        <v>503</v>
      </c>
      <c r="AB21" s="62">
        <v>8.6999999999999993</v>
      </c>
      <c r="AC21" s="62" t="s">
        <v>471</v>
      </c>
      <c r="AD21" s="62">
        <v>55</v>
      </c>
    </row>
    <row r="22" spans="1:30" ht="17.25" customHeight="1" thickBot="1" x14ac:dyDescent="0.3">
      <c r="A22" s="62">
        <v>17</v>
      </c>
      <c r="B22" s="63">
        <v>8.5500000000000007E-2</v>
      </c>
      <c r="C22" s="63">
        <v>7.0300000000000001E-2</v>
      </c>
      <c r="D22" s="63">
        <v>7.7899999999999997E-2</v>
      </c>
      <c r="F22" s="62" t="s">
        <v>500</v>
      </c>
      <c r="G22" s="64">
        <v>36129</v>
      </c>
      <c r="H22" s="62">
        <v>1.06</v>
      </c>
      <c r="J22" s="48">
        <v>10</v>
      </c>
      <c r="K22" s="48">
        <v>3455</v>
      </c>
      <c r="L22" s="54"/>
      <c r="M22" s="48"/>
      <c r="N22" s="59">
        <v>0.1010233918128655</v>
      </c>
      <c r="W22" s="62">
        <v>150</v>
      </c>
      <c r="X22" s="62"/>
      <c r="Y22" s="65">
        <v>42770</v>
      </c>
      <c r="Z22" s="62" t="s">
        <v>533</v>
      </c>
      <c r="AA22" s="62" t="s">
        <v>504</v>
      </c>
      <c r="AB22" s="62">
        <v>8.6</v>
      </c>
      <c r="AC22" s="62" t="s">
        <v>471</v>
      </c>
      <c r="AD22" s="62">
        <v>52</v>
      </c>
    </row>
    <row r="23" spans="1:30" ht="17.25" customHeight="1" thickBot="1" x14ac:dyDescent="0.3">
      <c r="A23" s="62">
        <v>18</v>
      </c>
      <c r="B23" s="63">
        <v>6.59E-2</v>
      </c>
      <c r="C23" s="63">
        <v>5.7599999999999998E-2</v>
      </c>
      <c r="D23" s="63">
        <v>6.1699999999999998E-2</v>
      </c>
      <c r="F23" s="62" t="s">
        <v>501</v>
      </c>
      <c r="G23" s="64">
        <v>36830</v>
      </c>
      <c r="H23" s="62">
        <v>1.08</v>
      </c>
      <c r="J23" s="48">
        <v>20</v>
      </c>
      <c r="K23" s="48">
        <v>3387</v>
      </c>
      <c r="L23" s="54"/>
      <c r="M23" s="48"/>
      <c r="N23" s="59">
        <v>9.903508771929824E-2</v>
      </c>
      <c r="W23" s="62">
        <v>175</v>
      </c>
      <c r="X23" s="62"/>
      <c r="Y23" s="65">
        <v>43052</v>
      </c>
      <c r="Z23" s="62" t="s">
        <v>528</v>
      </c>
      <c r="AA23" s="62" t="s">
        <v>499</v>
      </c>
      <c r="AB23" s="62">
        <v>8.6</v>
      </c>
      <c r="AC23" s="62" t="s">
        <v>471</v>
      </c>
      <c r="AD23" s="62">
        <v>56</v>
      </c>
    </row>
    <row r="24" spans="1:30" ht="17.25" customHeight="1" thickBot="1" x14ac:dyDescent="0.3">
      <c r="A24" s="62">
        <v>19</v>
      </c>
      <c r="B24" s="63">
        <v>4.4699999999999997E-2</v>
      </c>
      <c r="C24" s="63">
        <v>4.1399999999999999E-2</v>
      </c>
      <c r="D24" s="63">
        <v>4.2999999999999997E-2</v>
      </c>
      <c r="F24" s="62" t="s">
        <v>502</v>
      </c>
      <c r="G24" s="64">
        <v>36964</v>
      </c>
      <c r="H24" s="62">
        <v>1.08</v>
      </c>
      <c r="J24" s="48">
        <v>30</v>
      </c>
      <c r="K24" s="48">
        <v>3343</v>
      </c>
      <c r="L24" s="54"/>
      <c r="M24" s="48"/>
      <c r="N24" s="59">
        <v>9.7748538011695904E-2</v>
      </c>
      <c r="W24" s="62">
        <v>200</v>
      </c>
      <c r="X24" s="62"/>
      <c r="Y24" s="65">
        <v>43014</v>
      </c>
      <c r="Z24" s="62" t="s">
        <v>529</v>
      </c>
      <c r="AA24" s="62" t="s">
        <v>503</v>
      </c>
      <c r="AB24" s="62">
        <v>8.6</v>
      </c>
      <c r="AC24" s="62" t="s">
        <v>471</v>
      </c>
      <c r="AD24" s="62">
        <v>56</v>
      </c>
    </row>
    <row r="25" spans="1:30" ht="17.25" customHeight="1" thickBot="1" x14ac:dyDescent="0.3">
      <c r="A25" s="62">
        <v>20</v>
      </c>
      <c r="B25" s="63">
        <v>3.4599999999999999E-2</v>
      </c>
      <c r="C25" s="63">
        <v>3.1099999999999999E-2</v>
      </c>
      <c r="D25" s="63">
        <v>3.2800000000000003E-2</v>
      </c>
      <c r="F25" s="62" t="s">
        <v>503</v>
      </c>
      <c r="G25" s="64">
        <v>38421</v>
      </c>
      <c r="H25" s="62">
        <v>1.1200000000000001</v>
      </c>
      <c r="J25" s="48">
        <v>50</v>
      </c>
      <c r="K25" s="48">
        <v>3294</v>
      </c>
      <c r="L25" s="54"/>
      <c r="M25" s="48"/>
      <c r="N25" s="59">
        <v>9.6315789473684216E-2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2.7300000000000001E-2</v>
      </c>
      <c r="C26" s="63">
        <v>2.5100000000000001E-2</v>
      </c>
      <c r="D26" s="63">
        <v>2.6200000000000001E-2</v>
      </c>
      <c r="F26" s="62" t="s">
        <v>504</v>
      </c>
      <c r="G26" s="64">
        <v>31168</v>
      </c>
      <c r="H26" s="62">
        <v>0.91</v>
      </c>
      <c r="J26" s="48">
        <v>100</v>
      </c>
      <c r="K26" s="48">
        <v>3212</v>
      </c>
      <c r="L26" s="54"/>
      <c r="M26" s="48"/>
      <c r="N26" s="59">
        <v>9.3918128654970762E-2</v>
      </c>
    </row>
    <row r="27" spans="1:30" ht="17.25" customHeight="1" thickBot="1" x14ac:dyDescent="0.3">
      <c r="A27" s="62">
        <v>22</v>
      </c>
      <c r="B27" s="63">
        <v>1.83E-2</v>
      </c>
      <c r="C27" s="63">
        <v>1.7299999999999999E-2</v>
      </c>
      <c r="D27" s="63">
        <v>1.78E-2</v>
      </c>
      <c r="J27" s="48">
        <v>150</v>
      </c>
      <c r="K27" s="48">
        <v>3144</v>
      </c>
      <c r="L27" s="54"/>
      <c r="M27" s="48"/>
      <c r="N27" s="59">
        <v>9.1929824561403514E-2</v>
      </c>
    </row>
    <row r="28" spans="1:30" ht="17.25" customHeight="1" thickBot="1" x14ac:dyDescent="0.3">
      <c r="A28" s="62">
        <v>23</v>
      </c>
      <c r="B28" s="63">
        <v>1.04E-2</v>
      </c>
      <c r="C28" s="63">
        <v>1.03E-2</v>
      </c>
      <c r="D28" s="63">
        <v>1.04E-2</v>
      </c>
      <c r="J28" s="48">
        <v>200</v>
      </c>
      <c r="K28" s="48">
        <v>3098</v>
      </c>
      <c r="L28" s="54"/>
      <c r="M28" s="48"/>
      <c r="N28" s="59">
        <v>9.0584795321637421E-2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14000</v>
      </c>
      <c r="H2" s="43" t="s">
        <v>469</v>
      </c>
      <c r="W2" s="62">
        <v>1</v>
      </c>
      <c r="X2" s="62">
        <v>2188</v>
      </c>
      <c r="Y2" s="65">
        <v>42967</v>
      </c>
      <c r="Z2" s="62" t="s">
        <v>545</v>
      </c>
      <c r="AA2" s="62" t="s">
        <v>495</v>
      </c>
      <c r="AB2" s="62">
        <v>15.6</v>
      </c>
      <c r="AC2" s="62" t="s">
        <v>472</v>
      </c>
      <c r="AD2" s="62">
        <v>54</v>
      </c>
    </row>
    <row r="3" spans="1:30" ht="14.4" thickBot="1" x14ac:dyDescent="0.3">
      <c r="W3" s="62">
        <v>2</v>
      </c>
      <c r="X3" s="62">
        <v>1842</v>
      </c>
      <c r="Y3" s="65">
        <v>42966</v>
      </c>
      <c r="Z3" s="62" t="s">
        <v>545</v>
      </c>
      <c r="AA3" s="62" t="s">
        <v>504</v>
      </c>
      <c r="AB3" s="62">
        <v>13.2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1646</v>
      </c>
      <c r="Y4" s="65">
        <v>43070</v>
      </c>
      <c r="Z4" s="62" t="s">
        <v>529</v>
      </c>
      <c r="AA4" s="62" t="s">
        <v>503</v>
      </c>
      <c r="AB4" s="62">
        <v>11.8</v>
      </c>
      <c r="AC4" s="62" t="s">
        <v>471</v>
      </c>
      <c r="AD4" s="62">
        <v>62</v>
      </c>
    </row>
    <row r="5" spans="1:30" ht="18.75" customHeight="1" thickBot="1" x14ac:dyDescent="0.3">
      <c r="A5" s="62">
        <v>0</v>
      </c>
      <c r="B5" s="63">
        <v>5.0000000000000001E-3</v>
      </c>
      <c r="C5" s="63">
        <v>4.3E-3</v>
      </c>
      <c r="D5" s="63">
        <v>4.7000000000000002E-3</v>
      </c>
      <c r="F5" s="62" t="s">
        <v>478</v>
      </c>
      <c r="G5" s="64">
        <v>15260</v>
      </c>
      <c r="H5" s="62">
        <v>1.0900000000000001</v>
      </c>
      <c r="J5" s="91" t="s">
        <v>479</v>
      </c>
      <c r="K5" s="92"/>
      <c r="L5" s="92"/>
      <c r="M5" s="92"/>
      <c r="N5" s="93"/>
      <c r="W5" s="62">
        <v>4</v>
      </c>
      <c r="X5" s="62">
        <v>1642</v>
      </c>
      <c r="Y5" s="65">
        <v>42795</v>
      </c>
      <c r="Z5" s="62" t="s">
        <v>529</v>
      </c>
      <c r="AA5" s="62" t="s">
        <v>501</v>
      </c>
      <c r="AB5" s="62">
        <v>11.7</v>
      </c>
      <c r="AC5" s="62" t="s">
        <v>471</v>
      </c>
      <c r="AD5" s="62">
        <v>65</v>
      </c>
    </row>
    <row r="6" spans="1:30" ht="17.25" customHeight="1" thickBot="1" x14ac:dyDescent="0.3">
      <c r="A6" s="62">
        <v>1</v>
      </c>
      <c r="B6" s="63">
        <v>3.3999999999999998E-3</v>
      </c>
      <c r="C6" s="63">
        <v>2.8E-3</v>
      </c>
      <c r="D6" s="63">
        <v>3.0999999999999999E-3</v>
      </c>
      <c r="F6" s="62" t="s">
        <v>480</v>
      </c>
      <c r="G6" s="64">
        <v>16147</v>
      </c>
      <c r="H6" s="62">
        <v>1.1499999999999999</v>
      </c>
      <c r="J6" s="49" t="s">
        <v>481</v>
      </c>
      <c r="K6" s="50">
        <f>LARGE((K8,K9),1)</f>
        <v>0.76942355889724301</v>
      </c>
      <c r="N6" s="50" t="s">
        <v>506</v>
      </c>
      <c r="W6" s="62">
        <v>5</v>
      </c>
      <c r="X6" s="62">
        <v>1641</v>
      </c>
      <c r="Y6" s="65">
        <v>42817</v>
      </c>
      <c r="Z6" s="62" t="s">
        <v>529</v>
      </c>
      <c r="AA6" s="62" t="s">
        <v>502</v>
      </c>
      <c r="AB6" s="62">
        <v>11.7</v>
      </c>
      <c r="AC6" s="62" t="s">
        <v>471</v>
      </c>
      <c r="AD6" s="62">
        <v>66</v>
      </c>
    </row>
    <row r="7" spans="1:30" ht="17.25" customHeight="1" thickBot="1" x14ac:dyDescent="0.3">
      <c r="A7" s="62">
        <v>2</v>
      </c>
      <c r="B7" s="63">
        <v>2.3E-3</v>
      </c>
      <c r="C7" s="63">
        <v>2.2000000000000001E-3</v>
      </c>
      <c r="D7" s="63">
        <v>2.2000000000000001E-3</v>
      </c>
      <c r="F7" s="62" t="s">
        <v>482</v>
      </c>
      <c r="G7" s="64">
        <v>16681</v>
      </c>
      <c r="H7" s="62">
        <v>1.19</v>
      </c>
      <c r="J7" s="51" t="s">
        <v>483</v>
      </c>
      <c r="K7" s="50">
        <f>LARGE((K10,K11),1)</f>
        <v>0.62469586374695862</v>
      </c>
      <c r="N7" s="50" t="s">
        <v>505</v>
      </c>
      <c r="W7" s="62">
        <v>6</v>
      </c>
      <c r="X7" s="62">
        <v>1631</v>
      </c>
      <c r="Y7" s="65">
        <v>42790</v>
      </c>
      <c r="Z7" s="62" t="s">
        <v>529</v>
      </c>
      <c r="AA7" s="62" t="s">
        <v>503</v>
      </c>
      <c r="AB7" s="62">
        <v>11.6</v>
      </c>
      <c r="AC7" s="62" t="s">
        <v>471</v>
      </c>
      <c r="AD7" s="62">
        <v>64</v>
      </c>
    </row>
    <row r="8" spans="1:30" ht="17.25" customHeight="1" thickBot="1" x14ac:dyDescent="0.35">
      <c r="A8" s="62">
        <v>3</v>
      </c>
      <c r="B8" s="63">
        <v>1.6000000000000001E-3</v>
      </c>
      <c r="C8" s="63">
        <v>1.6999999999999999E-3</v>
      </c>
      <c r="D8" s="63">
        <v>1.6999999999999999E-3</v>
      </c>
      <c r="F8" s="62" t="s">
        <v>484</v>
      </c>
      <c r="G8" s="64">
        <v>14707</v>
      </c>
      <c r="H8" s="62">
        <v>1.05</v>
      </c>
      <c r="K8" s="52">
        <f>LARGE(B11:C11,1)/(B11+C11)</f>
        <v>0.76942355889724301</v>
      </c>
      <c r="W8" s="62">
        <v>7</v>
      </c>
      <c r="X8" s="62">
        <v>1624</v>
      </c>
      <c r="Y8" s="65">
        <v>42783</v>
      </c>
      <c r="Z8" s="62" t="s">
        <v>529</v>
      </c>
      <c r="AA8" s="62" t="s">
        <v>503</v>
      </c>
      <c r="AB8" s="62">
        <v>11.6</v>
      </c>
      <c r="AC8" s="62" t="s">
        <v>471</v>
      </c>
      <c r="AD8" s="62">
        <v>63</v>
      </c>
    </row>
    <row r="9" spans="1:30" ht="17.25" customHeight="1" thickBot="1" x14ac:dyDescent="0.35">
      <c r="A9" s="62">
        <v>4</v>
      </c>
      <c r="B9" s="63">
        <v>2.8999999999999998E-3</v>
      </c>
      <c r="C9" s="63">
        <v>3.8E-3</v>
      </c>
      <c r="D9" s="63">
        <v>3.3E-3</v>
      </c>
      <c r="F9" s="62" t="s">
        <v>485</v>
      </c>
      <c r="G9" s="64">
        <v>13414</v>
      </c>
      <c r="H9" s="62">
        <v>0.96</v>
      </c>
      <c r="K9" s="52">
        <f>LARGE(B12:C12,1)/(B12+C12)</f>
        <v>0.6923694779116466</v>
      </c>
      <c r="W9" s="62">
        <v>8</v>
      </c>
      <c r="X9" s="62">
        <v>1621</v>
      </c>
      <c r="Y9" s="65">
        <v>42745</v>
      </c>
      <c r="Z9" s="62" t="s">
        <v>529</v>
      </c>
      <c r="AA9" s="62" t="s">
        <v>500</v>
      </c>
      <c r="AB9" s="62">
        <v>11.6</v>
      </c>
      <c r="AC9" s="62" t="s">
        <v>471</v>
      </c>
      <c r="AD9" s="62">
        <v>66</v>
      </c>
    </row>
    <row r="10" spans="1:30" ht="17.25" customHeight="1" thickBot="1" x14ac:dyDescent="0.35">
      <c r="A10" s="62">
        <v>5</v>
      </c>
      <c r="B10" s="63">
        <v>7.1000000000000004E-3</v>
      </c>
      <c r="C10" s="63">
        <v>1.3599999999999999E-2</v>
      </c>
      <c r="D10" s="63">
        <v>1.0200000000000001E-2</v>
      </c>
      <c r="F10" s="62" t="s">
        <v>486</v>
      </c>
      <c r="G10" s="64">
        <v>12250</v>
      </c>
      <c r="H10" s="62">
        <v>0.87</v>
      </c>
      <c r="K10" s="52">
        <f>LARGE(B20:C20,1)/(B20+C20)</f>
        <v>0.58413307741522724</v>
      </c>
      <c r="W10" s="62">
        <v>9</v>
      </c>
      <c r="X10" s="62">
        <v>1614</v>
      </c>
      <c r="Y10" s="65">
        <v>42802</v>
      </c>
      <c r="Z10" s="62" t="s">
        <v>529</v>
      </c>
      <c r="AA10" s="62" t="s">
        <v>501</v>
      </c>
      <c r="AB10" s="62">
        <v>11.5</v>
      </c>
      <c r="AC10" s="62" t="s">
        <v>471</v>
      </c>
      <c r="AD10" s="62">
        <v>66</v>
      </c>
    </row>
    <row r="11" spans="1:30" ht="17.25" customHeight="1" thickBot="1" x14ac:dyDescent="0.35">
      <c r="A11" s="62">
        <v>6</v>
      </c>
      <c r="B11" s="63">
        <v>1.84E-2</v>
      </c>
      <c r="C11" s="63">
        <v>6.1400000000000003E-2</v>
      </c>
      <c r="D11" s="63">
        <v>3.9E-2</v>
      </c>
      <c r="F11" s="62" t="s">
        <v>487</v>
      </c>
      <c r="G11" s="64">
        <v>11658</v>
      </c>
      <c r="H11" s="62">
        <v>0.83</v>
      </c>
      <c r="K11" s="52">
        <f>LARGE(B21:C21,1)/(B21+C21)</f>
        <v>0.62469586374695862</v>
      </c>
      <c r="W11" s="62">
        <v>10</v>
      </c>
      <c r="X11" s="62">
        <v>1612</v>
      </c>
      <c r="Y11" s="65">
        <v>42823</v>
      </c>
      <c r="Z11" s="62" t="s">
        <v>529</v>
      </c>
      <c r="AA11" s="62" t="s">
        <v>501</v>
      </c>
      <c r="AB11" s="62">
        <v>11.5</v>
      </c>
      <c r="AC11" s="62" t="s">
        <v>471</v>
      </c>
      <c r="AD11" s="62">
        <v>67</v>
      </c>
    </row>
    <row r="12" spans="1:30" ht="17.25" customHeight="1" thickBot="1" x14ac:dyDescent="0.3">
      <c r="A12" s="62">
        <v>7</v>
      </c>
      <c r="B12" s="63">
        <v>3.8300000000000001E-2</v>
      </c>
      <c r="C12" s="63">
        <v>8.6199999999999999E-2</v>
      </c>
      <c r="D12" s="63">
        <v>6.1199999999999997E-2</v>
      </c>
      <c r="F12" s="62" t="s">
        <v>488</v>
      </c>
      <c r="G12" s="64">
        <v>12784</v>
      </c>
      <c r="H12" s="62">
        <v>0.91</v>
      </c>
      <c r="W12" s="62">
        <v>20</v>
      </c>
      <c r="X12" s="62">
        <v>1589</v>
      </c>
      <c r="Y12" s="65">
        <v>42811</v>
      </c>
      <c r="Z12" s="62" t="s">
        <v>529</v>
      </c>
      <c r="AA12" s="62" t="s">
        <v>503</v>
      </c>
      <c r="AB12" s="62">
        <v>11.4</v>
      </c>
      <c r="AC12" s="62" t="s">
        <v>471</v>
      </c>
      <c r="AD12" s="62">
        <v>66</v>
      </c>
    </row>
    <row r="13" spans="1:30" ht="17.25" customHeight="1" thickBot="1" x14ac:dyDescent="0.3">
      <c r="A13" s="62">
        <v>8</v>
      </c>
      <c r="B13" s="63">
        <v>5.1400000000000001E-2</v>
      </c>
      <c r="C13" s="63">
        <v>8.6499999999999994E-2</v>
      </c>
      <c r="D13" s="63">
        <v>6.8199999999999997E-2</v>
      </c>
      <c r="F13" s="62" t="s">
        <v>489</v>
      </c>
      <c r="G13" s="64">
        <v>11201</v>
      </c>
      <c r="H13" s="62">
        <v>0.8</v>
      </c>
      <c r="W13" s="62">
        <v>25</v>
      </c>
      <c r="X13" s="62">
        <v>1569</v>
      </c>
      <c r="Y13" s="65">
        <v>42809</v>
      </c>
      <c r="Z13" s="62" t="s">
        <v>530</v>
      </c>
      <c r="AA13" s="62" t="s">
        <v>501</v>
      </c>
      <c r="AB13" s="62">
        <v>11.2</v>
      </c>
      <c r="AC13" s="62" t="s">
        <v>471</v>
      </c>
      <c r="AD13" s="62">
        <v>59</v>
      </c>
    </row>
    <row r="14" spans="1:30" ht="14.4" thickBot="1" x14ac:dyDescent="0.3">
      <c r="A14" s="62">
        <v>9</v>
      </c>
      <c r="B14" s="63">
        <v>5.4300000000000001E-2</v>
      </c>
      <c r="C14" s="63">
        <v>7.3099999999999998E-2</v>
      </c>
      <c r="D14" s="63">
        <v>6.3299999999999995E-2</v>
      </c>
      <c r="F14" s="62" t="s">
        <v>490</v>
      </c>
      <c r="G14" s="64">
        <v>14209</v>
      </c>
      <c r="H14" s="62">
        <v>1.01</v>
      </c>
      <c r="W14" s="62">
        <v>30</v>
      </c>
      <c r="X14" s="62">
        <v>1566</v>
      </c>
      <c r="Y14" s="65">
        <v>42759</v>
      </c>
      <c r="Z14" s="62" t="s">
        <v>529</v>
      </c>
      <c r="AA14" s="62" t="s">
        <v>500</v>
      </c>
      <c r="AB14" s="62">
        <v>11.2</v>
      </c>
      <c r="AC14" s="62" t="s">
        <v>471</v>
      </c>
      <c r="AD14" s="62">
        <v>65</v>
      </c>
    </row>
    <row r="15" spans="1:30" ht="14.4" thickBot="1" x14ac:dyDescent="0.3">
      <c r="A15" s="62">
        <v>10</v>
      </c>
      <c r="B15" s="63">
        <v>5.8500000000000003E-2</v>
      </c>
      <c r="C15" s="63">
        <v>6.9500000000000006E-2</v>
      </c>
      <c r="D15" s="63">
        <v>6.3700000000000007E-2</v>
      </c>
      <c r="F15" s="62" t="s">
        <v>491</v>
      </c>
      <c r="G15" s="64">
        <v>14999</v>
      </c>
      <c r="H15" s="62">
        <v>1.07</v>
      </c>
      <c r="W15" s="62">
        <v>35</v>
      </c>
      <c r="X15" s="62">
        <v>1561</v>
      </c>
      <c r="Y15" s="65">
        <v>42773</v>
      </c>
      <c r="Z15" s="62" t="s">
        <v>529</v>
      </c>
      <c r="AA15" s="62" t="s">
        <v>500</v>
      </c>
      <c r="AB15" s="62">
        <v>11.2</v>
      </c>
      <c r="AC15" s="62" t="s">
        <v>471</v>
      </c>
      <c r="AD15" s="62">
        <v>65</v>
      </c>
    </row>
    <row r="16" spans="1:30" ht="14.4" thickBot="1" x14ac:dyDescent="0.3">
      <c r="A16" s="62">
        <v>11</v>
      </c>
      <c r="B16" s="63">
        <v>6.7900000000000002E-2</v>
      </c>
      <c r="C16" s="63">
        <v>7.0699999999999999E-2</v>
      </c>
      <c r="D16" s="63">
        <v>6.9199999999999998E-2</v>
      </c>
      <c r="F16" s="62" t="s">
        <v>492</v>
      </c>
      <c r="G16" s="64">
        <v>14684</v>
      </c>
      <c r="H16" s="62">
        <v>1.05</v>
      </c>
      <c r="W16" s="62">
        <v>40</v>
      </c>
      <c r="X16" s="62">
        <v>1552</v>
      </c>
      <c r="Y16" s="65">
        <v>42810</v>
      </c>
      <c r="Z16" s="62" t="s">
        <v>529</v>
      </c>
      <c r="AA16" s="62" t="s">
        <v>502</v>
      </c>
      <c r="AB16" s="62">
        <v>11.1</v>
      </c>
      <c r="AC16" s="62" t="s">
        <v>471</v>
      </c>
      <c r="AD16" s="62">
        <v>66</v>
      </c>
    </row>
    <row r="17" spans="1:30" ht="14.4" thickBot="1" x14ac:dyDescent="0.3">
      <c r="A17" s="62">
        <v>12</v>
      </c>
      <c r="B17" s="63">
        <v>7.17E-2</v>
      </c>
      <c r="C17" s="63">
        <v>7.3300000000000004E-2</v>
      </c>
      <c r="D17" s="63">
        <v>7.2499999999999995E-2</v>
      </c>
      <c r="W17" s="62">
        <v>45</v>
      </c>
      <c r="X17" s="62">
        <v>1550</v>
      </c>
      <c r="Y17" s="65">
        <v>42762</v>
      </c>
      <c r="Z17" s="62" t="s">
        <v>529</v>
      </c>
      <c r="AA17" s="62" t="s">
        <v>503</v>
      </c>
      <c r="AB17" s="62">
        <v>11.1</v>
      </c>
      <c r="AC17" s="62" t="s">
        <v>471</v>
      </c>
      <c r="AD17" s="62">
        <v>64</v>
      </c>
    </row>
    <row r="18" spans="1:30" ht="14.4" thickBot="1" x14ac:dyDescent="0.3">
      <c r="A18" s="62">
        <v>13</v>
      </c>
      <c r="B18" s="63">
        <v>7.0599999999999996E-2</v>
      </c>
      <c r="C18" s="63">
        <v>6.8500000000000005E-2</v>
      </c>
      <c r="D18" s="63">
        <v>6.9599999999999995E-2</v>
      </c>
      <c r="W18" s="62">
        <v>50</v>
      </c>
      <c r="X18" s="62">
        <v>1546</v>
      </c>
      <c r="Y18" s="65">
        <v>43047</v>
      </c>
      <c r="Z18" s="62" t="s">
        <v>529</v>
      </c>
      <c r="AA18" s="62" t="s">
        <v>501</v>
      </c>
      <c r="AB18" s="62">
        <v>11</v>
      </c>
      <c r="AC18" s="62" t="s">
        <v>471</v>
      </c>
      <c r="AD18" s="62">
        <v>67</v>
      </c>
    </row>
    <row r="19" spans="1:30" ht="17.25" customHeight="1" thickBot="1" x14ac:dyDescent="0.3">
      <c r="A19" s="62">
        <v>14</v>
      </c>
      <c r="B19" s="63">
        <v>7.3499999999999996E-2</v>
      </c>
      <c r="C19" s="63">
        <v>6.6199999999999995E-2</v>
      </c>
      <c r="D19" s="63">
        <v>7.0000000000000007E-2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1519</v>
      </c>
      <c r="Y19" s="65">
        <v>42814</v>
      </c>
      <c r="Z19" s="62" t="s">
        <v>529</v>
      </c>
      <c r="AA19" s="62" t="s">
        <v>499</v>
      </c>
      <c r="AB19" s="62">
        <v>10.8</v>
      </c>
      <c r="AC19" s="62" t="s">
        <v>471</v>
      </c>
      <c r="AD19" s="62">
        <v>66</v>
      </c>
    </row>
    <row r="20" spans="1:30" ht="17.25" customHeight="1" thickBot="1" x14ac:dyDescent="0.3">
      <c r="A20" s="62">
        <v>15</v>
      </c>
      <c r="B20" s="63">
        <v>9.1300000000000006E-2</v>
      </c>
      <c r="C20" s="63">
        <v>6.5000000000000002E-2</v>
      </c>
      <c r="D20" s="63">
        <v>7.8700000000000006E-2</v>
      </c>
      <c r="F20" s="62" t="s">
        <v>495</v>
      </c>
      <c r="G20" s="64">
        <v>8448</v>
      </c>
      <c r="H20" s="62">
        <v>0.6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1500</v>
      </c>
      <c r="Y20" s="65">
        <v>42779</v>
      </c>
      <c r="Z20" s="62" t="s">
        <v>529</v>
      </c>
      <c r="AA20" s="62" t="s">
        <v>499</v>
      </c>
      <c r="AB20" s="62">
        <v>10.7</v>
      </c>
      <c r="AC20" s="62" t="s">
        <v>471</v>
      </c>
      <c r="AD20" s="62">
        <v>68</v>
      </c>
    </row>
    <row r="21" spans="1:30" ht="17.25" customHeight="1" thickBot="1" x14ac:dyDescent="0.3">
      <c r="A21" s="62">
        <v>16</v>
      </c>
      <c r="B21" s="63">
        <v>0.1027</v>
      </c>
      <c r="C21" s="63">
        <v>6.1699999999999998E-2</v>
      </c>
      <c r="D21" s="63">
        <v>8.3000000000000004E-2</v>
      </c>
      <c r="F21" s="62" t="s">
        <v>499</v>
      </c>
      <c r="G21" s="64">
        <v>14762</v>
      </c>
      <c r="H21" s="62">
        <v>1.05</v>
      </c>
      <c r="J21" s="48">
        <v>5</v>
      </c>
      <c r="K21" s="48">
        <f>X6</f>
        <v>1641</v>
      </c>
      <c r="L21" s="54"/>
      <c r="M21" s="48"/>
      <c r="N21" s="59">
        <f>K21/$F$2</f>
        <v>0.11721428571428572</v>
      </c>
      <c r="W21" s="62">
        <v>125</v>
      </c>
      <c r="X21" s="62">
        <v>1480</v>
      </c>
      <c r="Y21" s="65">
        <v>42801</v>
      </c>
      <c r="Z21" s="62" t="s">
        <v>530</v>
      </c>
      <c r="AA21" s="62" t="s">
        <v>500</v>
      </c>
      <c r="AB21" s="62">
        <v>10.6</v>
      </c>
      <c r="AC21" s="62" t="s">
        <v>471</v>
      </c>
      <c r="AD21" s="62">
        <v>63</v>
      </c>
    </row>
    <row r="22" spans="1:30" ht="17.25" customHeight="1" thickBot="1" x14ac:dyDescent="0.3">
      <c r="A22" s="62">
        <v>17</v>
      </c>
      <c r="B22" s="63">
        <v>9.3200000000000005E-2</v>
      </c>
      <c r="C22" s="63">
        <v>5.5399999999999998E-2</v>
      </c>
      <c r="D22" s="63">
        <v>7.51E-2</v>
      </c>
      <c r="F22" s="62" t="s">
        <v>500</v>
      </c>
      <c r="G22" s="64">
        <v>15728</v>
      </c>
      <c r="H22" s="62">
        <v>1.1200000000000001</v>
      </c>
      <c r="J22" s="48">
        <v>10</v>
      </c>
      <c r="K22" s="48">
        <f>X11</f>
        <v>1612</v>
      </c>
      <c r="L22" s="54"/>
      <c r="M22" s="48"/>
      <c r="N22" s="59">
        <f t="shared" ref="N22:N28" si="0">K22/$F$2</f>
        <v>0.11514285714285714</v>
      </c>
      <c r="W22" s="62">
        <v>150</v>
      </c>
      <c r="X22" s="62">
        <v>1462</v>
      </c>
      <c r="Y22" s="65">
        <v>42803</v>
      </c>
      <c r="Z22" s="62" t="s">
        <v>528</v>
      </c>
      <c r="AA22" s="62" t="s">
        <v>502</v>
      </c>
      <c r="AB22" s="62">
        <v>10.4</v>
      </c>
      <c r="AC22" s="62" t="s">
        <v>471</v>
      </c>
      <c r="AD22" s="62">
        <v>65</v>
      </c>
    </row>
    <row r="23" spans="1:30" ht="17.25" customHeight="1" thickBot="1" x14ac:dyDescent="0.3">
      <c r="A23" s="62">
        <v>18</v>
      </c>
      <c r="B23" s="63">
        <v>5.8200000000000002E-2</v>
      </c>
      <c r="C23" s="63">
        <v>4.3799999999999999E-2</v>
      </c>
      <c r="D23" s="63">
        <v>5.1299999999999998E-2</v>
      </c>
      <c r="F23" s="62" t="s">
        <v>501</v>
      </c>
      <c r="G23" s="64">
        <v>16086</v>
      </c>
      <c r="H23" s="62">
        <v>1.1499999999999999</v>
      </c>
      <c r="J23" s="48">
        <v>20</v>
      </c>
      <c r="K23" s="48">
        <f>X12</f>
        <v>1589</v>
      </c>
      <c r="L23" s="54"/>
      <c r="M23" s="48"/>
      <c r="N23" s="59">
        <f t="shared" si="0"/>
        <v>0.1135</v>
      </c>
      <c r="W23" s="62">
        <v>175</v>
      </c>
      <c r="X23" s="62">
        <v>1447</v>
      </c>
      <c r="Y23" s="65">
        <v>42786</v>
      </c>
      <c r="Z23" s="62" t="s">
        <v>531</v>
      </c>
      <c r="AA23" s="62" t="s">
        <v>499</v>
      </c>
      <c r="AB23" s="62">
        <v>10.3</v>
      </c>
      <c r="AC23" s="62" t="s">
        <v>472</v>
      </c>
      <c r="AD23" s="62">
        <v>55</v>
      </c>
    </row>
    <row r="24" spans="1:30" ht="17.25" customHeight="1" thickBot="1" x14ac:dyDescent="0.3">
      <c r="A24" s="62">
        <v>19</v>
      </c>
      <c r="B24" s="63">
        <v>4.0899999999999999E-2</v>
      </c>
      <c r="C24" s="63">
        <v>3.0300000000000001E-2</v>
      </c>
      <c r="D24" s="63">
        <v>3.5799999999999998E-2</v>
      </c>
      <c r="F24" s="62" t="s">
        <v>502</v>
      </c>
      <c r="G24" s="64">
        <v>15821</v>
      </c>
      <c r="H24" s="62">
        <v>1.1299999999999999</v>
      </c>
      <c r="J24" s="48">
        <v>30</v>
      </c>
      <c r="K24" s="48">
        <f>X14</f>
        <v>1566</v>
      </c>
      <c r="L24" s="54"/>
      <c r="M24" s="48"/>
      <c r="N24" s="59">
        <f t="shared" si="0"/>
        <v>0.11185714285714286</v>
      </c>
      <c r="W24" s="62">
        <v>200</v>
      </c>
      <c r="X24" s="62">
        <v>1436</v>
      </c>
      <c r="Y24" s="65">
        <v>42802</v>
      </c>
      <c r="Z24" s="62" t="s">
        <v>528</v>
      </c>
      <c r="AA24" s="62" t="s">
        <v>501</v>
      </c>
      <c r="AB24" s="62">
        <v>10.3</v>
      </c>
      <c r="AC24" s="62" t="s">
        <v>471</v>
      </c>
      <c r="AD24" s="62">
        <v>66</v>
      </c>
    </row>
    <row r="25" spans="1:30" ht="17.25" customHeight="1" thickBot="1" x14ac:dyDescent="0.3">
      <c r="A25" s="62">
        <v>20</v>
      </c>
      <c r="B25" s="63">
        <v>3.1899999999999998E-2</v>
      </c>
      <c r="C25" s="63">
        <v>2.12E-2</v>
      </c>
      <c r="D25" s="63">
        <v>2.6700000000000002E-2</v>
      </c>
      <c r="F25" s="62" t="s">
        <v>503</v>
      </c>
      <c r="G25" s="64">
        <v>16299</v>
      </c>
      <c r="H25" s="62">
        <v>1.1599999999999999</v>
      </c>
      <c r="J25" s="48">
        <v>50</v>
      </c>
      <c r="K25" s="48">
        <f>X18</f>
        <v>1546</v>
      </c>
      <c r="L25" s="54"/>
      <c r="M25" s="48"/>
      <c r="N25" s="59">
        <f t="shared" si="0"/>
        <v>0.11042857142857143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2.6700000000000002E-2</v>
      </c>
      <c r="C26" s="63">
        <v>1.8499999999999999E-2</v>
      </c>
      <c r="D26" s="63">
        <v>2.2800000000000001E-2</v>
      </c>
      <c r="F26" s="62" t="s">
        <v>504</v>
      </c>
      <c r="G26" s="64">
        <v>10972</v>
      </c>
      <c r="H26" s="62">
        <v>0.78</v>
      </c>
      <c r="J26" s="48">
        <v>100</v>
      </c>
      <c r="K26" s="48">
        <f>X20</f>
        <v>1500</v>
      </c>
      <c r="L26" s="54"/>
      <c r="M26" s="48"/>
      <c r="N26" s="59">
        <f t="shared" si="0"/>
        <v>0.10714285714285714</v>
      </c>
    </row>
    <row r="27" spans="1:30" ht="17.25" customHeight="1" thickBot="1" x14ac:dyDescent="0.3">
      <c r="A27" s="62">
        <v>22</v>
      </c>
      <c r="B27" s="63">
        <v>1.78E-2</v>
      </c>
      <c r="C27" s="63">
        <v>1.29E-2</v>
      </c>
      <c r="D27" s="63">
        <v>1.54E-2</v>
      </c>
      <c r="J27" s="48">
        <v>150</v>
      </c>
      <c r="K27" s="48">
        <f>X22</f>
        <v>1462</v>
      </c>
      <c r="L27" s="54"/>
      <c r="M27" s="48"/>
      <c r="N27" s="59">
        <f t="shared" si="0"/>
        <v>0.10442857142857143</v>
      </c>
    </row>
    <row r="28" spans="1:30" ht="17.25" customHeight="1" thickBot="1" x14ac:dyDescent="0.3">
      <c r="A28" s="62">
        <v>23</v>
      </c>
      <c r="B28" s="63">
        <v>1.03E-2</v>
      </c>
      <c r="C28" s="63">
        <v>7.4999999999999997E-3</v>
      </c>
      <c r="D28" s="63">
        <v>8.8999999999999999E-3</v>
      </c>
      <c r="J28" s="48">
        <v>200</v>
      </c>
      <c r="K28" s="48">
        <f>X24</f>
        <v>1436</v>
      </c>
      <c r="L28" s="54"/>
      <c r="M28" s="48"/>
      <c r="N28" s="59">
        <f t="shared" si="0"/>
        <v>0.10257142857142858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22200</v>
      </c>
      <c r="H2" s="43" t="s">
        <v>469</v>
      </c>
      <c r="W2" s="62">
        <v>1</v>
      </c>
      <c r="X2" s="62">
        <v>2558</v>
      </c>
      <c r="Y2" s="65">
        <v>42769</v>
      </c>
      <c r="Z2" s="62" t="s">
        <v>528</v>
      </c>
      <c r="AA2" s="62" t="s">
        <v>503</v>
      </c>
      <c r="AB2" s="62">
        <v>11.5</v>
      </c>
      <c r="AC2" s="62" t="s">
        <v>506</v>
      </c>
      <c r="AD2" s="62">
        <v>67</v>
      </c>
    </row>
    <row r="3" spans="1:30" ht="14.4" thickBot="1" x14ac:dyDescent="0.3">
      <c r="W3" s="62">
        <v>2</v>
      </c>
      <c r="X3" s="62">
        <v>2549</v>
      </c>
      <c r="Y3" s="65">
        <v>43070</v>
      </c>
      <c r="Z3" s="62" t="s">
        <v>528</v>
      </c>
      <c r="AA3" s="62" t="s">
        <v>503</v>
      </c>
      <c r="AB3" s="62">
        <v>11.5</v>
      </c>
      <c r="AC3" s="62" t="s">
        <v>506</v>
      </c>
      <c r="AD3" s="62">
        <v>65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2528</v>
      </c>
      <c r="Y4" s="65">
        <v>42794</v>
      </c>
      <c r="Z4" s="62" t="s">
        <v>528</v>
      </c>
      <c r="AA4" s="62" t="s">
        <v>500</v>
      </c>
      <c r="AB4" s="62">
        <v>11.4</v>
      </c>
      <c r="AC4" s="62" t="s">
        <v>506</v>
      </c>
      <c r="AD4" s="62">
        <v>69</v>
      </c>
    </row>
    <row r="5" spans="1:30" ht="18.75" customHeight="1" thickBot="1" x14ac:dyDescent="0.3">
      <c r="A5" s="62">
        <v>0</v>
      </c>
      <c r="B5" s="63">
        <v>5.1000000000000004E-3</v>
      </c>
      <c r="C5" s="63">
        <v>8.9999999999999993E-3</v>
      </c>
      <c r="D5" s="63">
        <v>7.1000000000000004E-3</v>
      </c>
      <c r="F5" s="62" t="s">
        <v>478</v>
      </c>
      <c r="G5" s="64">
        <v>22619</v>
      </c>
      <c r="H5" s="62">
        <v>1.02</v>
      </c>
      <c r="J5" s="91" t="s">
        <v>479</v>
      </c>
      <c r="K5" s="92"/>
      <c r="L5" s="92"/>
      <c r="M5" s="92"/>
      <c r="N5" s="93"/>
      <c r="W5" s="62">
        <v>4</v>
      </c>
      <c r="X5" s="62">
        <v>2501</v>
      </c>
      <c r="Y5" s="65">
        <v>43047</v>
      </c>
      <c r="Z5" s="62" t="s">
        <v>539</v>
      </c>
      <c r="AA5" s="62" t="s">
        <v>501</v>
      </c>
      <c r="AB5" s="62">
        <v>11.3</v>
      </c>
      <c r="AC5" s="62" t="s">
        <v>505</v>
      </c>
      <c r="AD5" s="62">
        <v>81</v>
      </c>
    </row>
    <row r="6" spans="1:30" ht="17.25" customHeight="1" thickBot="1" x14ac:dyDescent="0.3">
      <c r="A6" s="62">
        <v>1</v>
      </c>
      <c r="B6" s="63">
        <v>3.2000000000000002E-3</v>
      </c>
      <c r="C6" s="63">
        <v>6.4999999999999997E-3</v>
      </c>
      <c r="D6" s="63">
        <v>4.8999999999999998E-3</v>
      </c>
      <c r="F6" s="62" t="s">
        <v>480</v>
      </c>
      <c r="G6" s="64">
        <v>24327</v>
      </c>
      <c r="H6" s="62">
        <v>1.1000000000000001</v>
      </c>
      <c r="J6" s="49" t="s">
        <v>481</v>
      </c>
      <c r="K6" s="50">
        <f>LARGE((K8,K9),1)</f>
        <v>0.7840599455040872</v>
      </c>
      <c r="N6" s="50" t="s">
        <v>505</v>
      </c>
      <c r="W6" s="62">
        <v>5</v>
      </c>
      <c r="X6" s="62">
        <v>2499</v>
      </c>
      <c r="Y6" s="65">
        <v>42795</v>
      </c>
      <c r="Z6" s="62" t="s">
        <v>528</v>
      </c>
      <c r="AA6" s="62" t="s">
        <v>501</v>
      </c>
      <c r="AB6" s="62">
        <v>11.3</v>
      </c>
      <c r="AC6" s="62" t="s">
        <v>506</v>
      </c>
      <c r="AD6" s="62">
        <v>66</v>
      </c>
    </row>
    <row r="7" spans="1:30" ht="17.25" customHeight="1" thickBot="1" x14ac:dyDescent="0.3">
      <c r="A7" s="62">
        <v>2</v>
      </c>
      <c r="B7" s="63">
        <v>2.8E-3</v>
      </c>
      <c r="C7" s="63">
        <v>6.1999999999999998E-3</v>
      </c>
      <c r="D7" s="63">
        <v>4.5999999999999999E-3</v>
      </c>
      <c r="F7" s="62" t="s">
        <v>482</v>
      </c>
      <c r="G7" s="64">
        <v>24974</v>
      </c>
      <c r="H7" s="62">
        <v>1.1299999999999999</v>
      </c>
      <c r="J7" s="51" t="s">
        <v>483</v>
      </c>
      <c r="K7" s="50">
        <f>LARGE((K10,K11),1)</f>
        <v>0.61347743165924984</v>
      </c>
      <c r="N7" s="50" t="s">
        <v>506</v>
      </c>
      <c r="W7" s="62">
        <v>6</v>
      </c>
      <c r="X7" s="62">
        <v>2495</v>
      </c>
      <c r="Y7" s="65">
        <v>43046</v>
      </c>
      <c r="Z7" s="62" t="s">
        <v>539</v>
      </c>
      <c r="AA7" s="62" t="s">
        <v>500</v>
      </c>
      <c r="AB7" s="62">
        <v>11.2</v>
      </c>
      <c r="AC7" s="62" t="s">
        <v>505</v>
      </c>
      <c r="AD7" s="62">
        <v>80</v>
      </c>
    </row>
    <row r="8" spans="1:30" ht="17.25" customHeight="1" thickBot="1" x14ac:dyDescent="0.35">
      <c r="A8" s="62">
        <v>3</v>
      </c>
      <c r="B8" s="63">
        <v>3.7000000000000002E-3</v>
      </c>
      <c r="C8" s="63">
        <v>3.3999999999999998E-3</v>
      </c>
      <c r="D8" s="63">
        <v>3.5000000000000001E-3</v>
      </c>
      <c r="F8" s="62" t="s">
        <v>484</v>
      </c>
      <c r="G8" s="64">
        <v>22532</v>
      </c>
      <c r="H8" s="62">
        <v>1.02</v>
      </c>
      <c r="K8" s="52">
        <f>LARGE(B11:C11,1)/(B11+C11)</f>
        <v>0.76221079691516713</v>
      </c>
      <c r="W8" s="62">
        <v>7</v>
      </c>
      <c r="X8" s="62">
        <v>2488</v>
      </c>
      <c r="Y8" s="65">
        <v>43074</v>
      </c>
      <c r="Z8" s="62" t="s">
        <v>539</v>
      </c>
      <c r="AA8" s="62" t="s">
        <v>500</v>
      </c>
      <c r="AB8" s="62">
        <v>11.2</v>
      </c>
      <c r="AC8" s="62" t="s">
        <v>505</v>
      </c>
      <c r="AD8" s="62">
        <v>80</v>
      </c>
    </row>
    <row r="9" spans="1:30" ht="17.25" customHeight="1" thickBot="1" x14ac:dyDescent="0.35">
      <c r="A9" s="62">
        <v>4</v>
      </c>
      <c r="B9" s="63">
        <v>7.1999999999999998E-3</v>
      </c>
      <c r="C9" s="63">
        <v>3.2000000000000002E-3</v>
      </c>
      <c r="D9" s="63">
        <v>5.1000000000000004E-3</v>
      </c>
      <c r="F9" s="62" t="s">
        <v>485</v>
      </c>
      <c r="G9" s="64">
        <v>22357</v>
      </c>
      <c r="H9" s="62">
        <v>1.01</v>
      </c>
      <c r="K9" s="52">
        <f>LARGE(B12:C12,1)/(B12+C12)</f>
        <v>0.7840599455040872</v>
      </c>
      <c r="W9" s="62">
        <v>8</v>
      </c>
      <c r="X9" s="62">
        <v>2486</v>
      </c>
      <c r="Y9" s="65">
        <v>42797</v>
      </c>
      <c r="Z9" s="62" t="s">
        <v>528</v>
      </c>
      <c r="AA9" s="62" t="s">
        <v>503</v>
      </c>
      <c r="AB9" s="62">
        <v>11.2</v>
      </c>
      <c r="AC9" s="62" t="s">
        <v>506</v>
      </c>
      <c r="AD9" s="62">
        <v>66</v>
      </c>
    </row>
    <row r="10" spans="1:30" ht="17.25" customHeight="1" thickBot="1" x14ac:dyDescent="0.35">
      <c r="A10" s="62">
        <v>5</v>
      </c>
      <c r="B10" s="63">
        <v>2.0299999999999999E-2</v>
      </c>
      <c r="C10" s="63">
        <v>6.6E-3</v>
      </c>
      <c r="D10" s="63">
        <v>1.3100000000000001E-2</v>
      </c>
      <c r="F10" s="62" t="s">
        <v>486</v>
      </c>
      <c r="G10" s="64">
        <v>21471</v>
      </c>
      <c r="H10" s="62">
        <v>0.97</v>
      </c>
      <c r="K10" s="52">
        <f>LARGE(B20:C20,1)/(B20+C20)</f>
        <v>0.58684774839170839</v>
      </c>
      <c r="W10" s="62">
        <v>9</v>
      </c>
      <c r="X10" s="62">
        <v>2485</v>
      </c>
      <c r="Y10" s="65">
        <v>43084</v>
      </c>
      <c r="Z10" s="62" t="s">
        <v>528</v>
      </c>
      <c r="AA10" s="62" t="s">
        <v>503</v>
      </c>
      <c r="AB10" s="62">
        <v>11.2</v>
      </c>
      <c r="AC10" s="62" t="s">
        <v>506</v>
      </c>
      <c r="AD10" s="62">
        <v>65</v>
      </c>
    </row>
    <row r="11" spans="1:30" ht="17.25" customHeight="1" thickBot="1" x14ac:dyDescent="0.35">
      <c r="A11" s="62">
        <v>6</v>
      </c>
      <c r="B11" s="63">
        <v>5.9299999999999999E-2</v>
      </c>
      <c r="C11" s="63">
        <v>1.8499999999999999E-2</v>
      </c>
      <c r="D11" s="63">
        <v>3.7900000000000003E-2</v>
      </c>
      <c r="F11" s="62" t="s">
        <v>487</v>
      </c>
      <c r="G11" s="64">
        <v>20352</v>
      </c>
      <c r="H11" s="62">
        <v>0.92</v>
      </c>
      <c r="K11" s="52">
        <f>LARGE(B21:C21,1)/(B21+C21)</f>
        <v>0.61347743165924984</v>
      </c>
      <c r="W11" s="62">
        <v>10</v>
      </c>
      <c r="X11" s="62">
        <v>2478</v>
      </c>
      <c r="Y11" s="65">
        <v>43083</v>
      </c>
      <c r="Z11" s="62" t="s">
        <v>539</v>
      </c>
      <c r="AA11" s="62" t="s">
        <v>502</v>
      </c>
      <c r="AB11" s="62">
        <v>11.2</v>
      </c>
      <c r="AC11" s="62" t="s">
        <v>505</v>
      </c>
      <c r="AD11" s="62">
        <v>81</v>
      </c>
    </row>
    <row r="12" spans="1:30" ht="17.25" customHeight="1" thickBot="1" x14ac:dyDescent="0.3">
      <c r="A12" s="62">
        <v>7</v>
      </c>
      <c r="B12" s="63">
        <v>0.11509999999999999</v>
      </c>
      <c r="C12" s="63">
        <v>3.1699999999999999E-2</v>
      </c>
      <c r="D12" s="63">
        <v>7.1400000000000005E-2</v>
      </c>
      <c r="F12" s="62" t="s">
        <v>488</v>
      </c>
      <c r="G12" s="64">
        <v>21626</v>
      </c>
      <c r="H12" s="62">
        <v>0.97</v>
      </c>
      <c r="W12" s="62">
        <v>20</v>
      </c>
      <c r="X12" s="62">
        <v>2457</v>
      </c>
      <c r="Y12" s="65">
        <v>42801</v>
      </c>
      <c r="Z12" s="62" t="s">
        <v>528</v>
      </c>
      <c r="AA12" s="62" t="s">
        <v>500</v>
      </c>
      <c r="AB12" s="62">
        <v>11.1</v>
      </c>
      <c r="AC12" s="62" t="s">
        <v>506</v>
      </c>
      <c r="AD12" s="62">
        <v>69</v>
      </c>
    </row>
    <row r="13" spans="1:30" ht="17.25" customHeight="1" thickBot="1" x14ac:dyDescent="0.3">
      <c r="A13" s="62">
        <v>8</v>
      </c>
      <c r="B13" s="63">
        <v>8.7099999999999997E-2</v>
      </c>
      <c r="C13" s="63">
        <v>3.6400000000000002E-2</v>
      </c>
      <c r="D13" s="63">
        <v>6.0600000000000001E-2</v>
      </c>
      <c r="F13" s="62" t="s">
        <v>489</v>
      </c>
      <c r="G13" s="64">
        <v>18715</v>
      </c>
      <c r="H13" s="62">
        <v>0.84</v>
      </c>
      <c r="W13" s="62">
        <v>25</v>
      </c>
      <c r="X13" s="62">
        <v>2445</v>
      </c>
      <c r="Y13" s="65">
        <v>43048</v>
      </c>
      <c r="Z13" s="62" t="s">
        <v>539</v>
      </c>
      <c r="AA13" s="62" t="s">
        <v>502</v>
      </c>
      <c r="AB13" s="62">
        <v>11</v>
      </c>
      <c r="AC13" s="62" t="s">
        <v>505</v>
      </c>
      <c r="AD13" s="62">
        <v>80</v>
      </c>
    </row>
    <row r="14" spans="1:30" ht="14.4" thickBot="1" x14ac:dyDescent="0.3">
      <c r="A14" s="62">
        <v>9</v>
      </c>
      <c r="B14" s="63">
        <v>6.5500000000000003E-2</v>
      </c>
      <c r="C14" s="63">
        <v>4.1099999999999998E-2</v>
      </c>
      <c r="D14" s="63">
        <v>5.2699999999999997E-2</v>
      </c>
      <c r="F14" s="62" t="s">
        <v>490</v>
      </c>
      <c r="G14" s="64">
        <v>22276</v>
      </c>
      <c r="H14" s="62">
        <v>1</v>
      </c>
      <c r="W14" s="62">
        <v>30</v>
      </c>
      <c r="X14" s="62">
        <v>2435</v>
      </c>
      <c r="Y14" s="65">
        <v>42804</v>
      </c>
      <c r="Z14" s="62" t="s">
        <v>528</v>
      </c>
      <c r="AA14" s="62" t="s">
        <v>503</v>
      </c>
      <c r="AB14" s="62">
        <v>11</v>
      </c>
      <c r="AC14" s="62" t="s">
        <v>506</v>
      </c>
      <c r="AD14" s="62">
        <v>67</v>
      </c>
    </row>
    <row r="15" spans="1:30" ht="14.4" thickBot="1" x14ac:dyDescent="0.3">
      <c r="A15" s="62">
        <v>10</v>
      </c>
      <c r="B15" s="63">
        <v>6.1100000000000002E-2</v>
      </c>
      <c r="C15" s="63">
        <v>4.7E-2</v>
      </c>
      <c r="D15" s="63">
        <v>5.3800000000000001E-2</v>
      </c>
      <c r="F15" s="62" t="s">
        <v>491</v>
      </c>
      <c r="G15" s="64">
        <v>22675</v>
      </c>
      <c r="H15" s="62">
        <v>1.02</v>
      </c>
      <c r="W15" s="62">
        <v>35</v>
      </c>
      <c r="X15" s="62">
        <v>2420</v>
      </c>
      <c r="Y15" s="65">
        <v>43081</v>
      </c>
      <c r="Z15" s="62" t="s">
        <v>539</v>
      </c>
      <c r="AA15" s="62" t="s">
        <v>500</v>
      </c>
      <c r="AB15" s="62">
        <v>10.9</v>
      </c>
      <c r="AC15" s="62" t="s">
        <v>505</v>
      </c>
      <c r="AD15" s="62">
        <v>80</v>
      </c>
    </row>
    <row r="16" spans="1:30" ht="14.4" thickBot="1" x14ac:dyDescent="0.3">
      <c r="A16" s="62">
        <v>11</v>
      </c>
      <c r="B16" s="63">
        <v>6.0199999999999997E-2</v>
      </c>
      <c r="C16" s="63">
        <v>5.5800000000000002E-2</v>
      </c>
      <c r="D16" s="63">
        <v>5.79E-2</v>
      </c>
      <c r="F16" s="62" t="s">
        <v>492</v>
      </c>
      <c r="G16" s="64">
        <v>22476</v>
      </c>
      <c r="H16" s="62">
        <v>1.01</v>
      </c>
      <c r="W16" s="62">
        <v>40</v>
      </c>
      <c r="X16" s="62">
        <v>2411</v>
      </c>
      <c r="Y16" s="65">
        <v>42746</v>
      </c>
      <c r="Z16" s="62" t="s">
        <v>528</v>
      </c>
      <c r="AA16" s="62" t="s">
        <v>501</v>
      </c>
      <c r="AB16" s="62">
        <v>10.9</v>
      </c>
      <c r="AC16" s="62" t="s">
        <v>506</v>
      </c>
      <c r="AD16" s="62">
        <v>66</v>
      </c>
    </row>
    <row r="17" spans="1:30" ht="14.4" thickBot="1" x14ac:dyDescent="0.3">
      <c r="A17" s="62">
        <v>12</v>
      </c>
      <c r="B17" s="63">
        <v>6.0600000000000001E-2</v>
      </c>
      <c r="C17" s="63">
        <v>6.3600000000000004E-2</v>
      </c>
      <c r="D17" s="63">
        <v>6.2199999999999998E-2</v>
      </c>
      <c r="W17" s="62">
        <v>45</v>
      </c>
      <c r="X17" s="62">
        <v>2403</v>
      </c>
      <c r="Y17" s="65">
        <v>42766</v>
      </c>
      <c r="Z17" s="62" t="s">
        <v>528</v>
      </c>
      <c r="AA17" s="62" t="s">
        <v>500</v>
      </c>
      <c r="AB17" s="62">
        <v>10.8</v>
      </c>
      <c r="AC17" s="62" t="s">
        <v>506</v>
      </c>
      <c r="AD17" s="62">
        <v>68</v>
      </c>
    </row>
    <row r="18" spans="1:30" ht="14.4" thickBot="1" x14ac:dyDescent="0.3">
      <c r="A18" s="62">
        <v>13</v>
      </c>
      <c r="B18" s="63">
        <v>5.7700000000000001E-2</v>
      </c>
      <c r="C18" s="63">
        <v>6.6299999999999998E-2</v>
      </c>
      <c r="D18" s="63">
        <v>6.2199999999999998E-2</v>
      </c>
      <c r="W18" s="62">
        <v>50</v>
      </c>
      <c r="X18" s="62">
        <v>2390</v>
      </c>
      <c r="Y18" s="65">
        <v>43076</v>
      </c>
      <c r="Z18" s="62" t="s">
        <v>528</v>
      </c>
      <c r="AA18" s="62" t="s">
        <v>502</v>
      </c>
      <c r="AB18" s="62">
        <v>10.8</v>
      </c>
      <c r="AC18" s="62" t="s">
        <v>506</v>
      </c>
      <c r="AD18" s="62">
        <v>67</v>
      </c>
    </row>
    <row r="19" spans="1:30" ht="17.25" customHeight="1" thickBot="1" x14ac:dyDescent="0.3">
      <c r="A19" s="62">
        <v>14</v>
      </c>
      <c r="B19" s="63">
        <v>5.8299999999999998E-2</v>
      </c>
      <c r="C19" s="63">
        <v>7.0400000000000004E-2</v>
      </c>
      <c r="D19" s="63">
        <v>6.4699999999999994E-2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2364</v>
      </c>
      <c r="Y19" s="65">
        <v>42863</v>
      </c>
      <c r="Z19" s="62" t="s">
        <v>539</v>
      </c>
      <c r="AA19" s="62" t="s">
        <v>499</v>
      </c>
      <c r="AB19" s="62">
        <v>10.6</v>
      </c>
      <c r="AC19" s="62" t="s">
        <v>505</v>
      </c>
      <c r="AD19" s="62">
        <v>80</v>
      </c>
    </row>
    <row r="20" spans="1:30" ht="17.25" customHeight="1" thickBot="1" x14ac:dyDescent="0.3">
      <c r="A20" s="62">
        <v>15</v>
      </c>
      <c r="B20" s="63">
        <v>5.7799999999999997E-2</v>
      </c>
      <c r="C20" s="63">
        <v>8.2100000000000006E-2</v>
      </c>
      <c r="D20" s="63">
        <v>7.0599999999999996E-2</v>
      </c>
      <c r="F20" s="62" t="s">
        <v>495</v>
      </c>
      <c r="G20" s="64">
        <v>14762</v>
      </c>
      <c r="H20" s="62">
        <v>0.67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2347</v>
      </c>
      <c r="Y20" s="65">
        <v>42829</v>
      </c>
      <c r="Z20" s="62" t="s">
        <v>539</v>
      </c>
      <c r="AA20" s="62" t="s">
        <v>500</v>
      </c>
      <c r="AB20" s="62">
        <v>10.6</v>
      </c>
      <c r="AC20" s="62" t="s">
        <v>505</v>
      </c>
      <c r="AD20" s="62">
        <v>80</v>
      </c>
    </row>
    <row r="21" spans="1:30" ht="17.25" customHeight="1" thickBot="1" x14ac:dyDescent="0.3">
      <c r="A21" s="62">
        <v>16</v>
      </c>
      <c r="B21" s="63">
        <v>6.08E-2</v>
      </c>
      <c r="C21" s="63">
        <v>9.6500000000000002E-2</v>
      </c>
      <c r="D21" s="63">
        <v>7.9500000000000001E-2</v>
      </c>
      <c r="F21" s="62" t="s">
        <v>499</v>
      </c>
      <c r="G21" s="64">
        <v>22733</v>
      </c>
      <c r="H21" s="62">
        <v>1.02</v>
      </c>
      <c r="J21" s="48">
        <v>5</v>
      </c>
      <c r="K21" s="48">
        <f>X6</f>
        <v>2499</v>
      </c>
      <c r="L21" s="54"/>
      <c r="M21" s="48"/>
      <c r="N21" s="59">
        <f>K21/$F$2</f>
        <v>0.11256756756756757</v>
      </c>
      <c r="W21" s="62">
        <v>125</v>
      </c>
      <c r="X21" s="62">
        <v>2326</v>
      </c>
      <c r="Y21" s="65">
        <v>42781</v>
      </c>
      <c r="Z21" s="62" t="s">
        <v>528</v>
      </c>
      <c r="AA21" s="62" t="s">
        <v>501</v>
      </c>
      <c r="AB21" s="62">
        <v>10.5</v>
      </c>
      <c r="AC21" s="62" t="s">
        <v>506</v>
      </c>
      <c r="AD21" s="62">
        <v>67</v>
      </c>
    </row>
    <row r="22" spans="1:30" ht="17.25" customHeight="1" thickBot="1" x14ac:dyDescent="0.3">
      <c r="A22" s="62">
        <v>17</v>
      </c>
      <c r="B22" s="63">
        <v>5.9700000000000003E-2</v>
      </c>
      <c r="C22" s="63">
        <v>0.1069</v>
      </c>
      <c r="D22" s="63">
        <v>8.4400000000000003E-2</v>
      </c>
      <c r="F22" s="62" t="s">
        <v>500</v>
      </c>
      <c r="G22" s="64">
        <v>24439</v>
      </c>
      <c r="H22" s="62">
        <v>1.1000000000000001</v>
      </c>
      <c r="J22" s="48">
        <v>10</v>
      </c>
      <c r="K22" s="48">
        <f>X11</f>
        <v>2478</v>
      </c>
      <c r="L22" s="54"/>
      <c r="M22" s="48"/>
      <c r="N22" s="59">
        <f t="shared" ref="N22:N28" si="0">K22/$F$2</f>
        <v>0.11162162162162162</v>
      </c>
      <c r="W22" s="62">
        <v>150</v>
      </c>
      <c r="X22" s="62">
        <v>2313</v>
      </c>
      <c r="Y22" s="65">
        <v>43019</v>
      </c>
      <c r="Z22" s="62" t="s">
        <v>528</v>
      </c>
      <c r="AA22" s="62" t="s">
        <v>501</v>
      </c>
      <c r="AB22" s="62">
        <v>10.4</v>
      </c>
      <c r="AC22" s="62" t="s">
        <v>506</v>
      </c>
      <c r="AD22" s="62">
        <v>69</v>
      </c>
    </row>
    <row r="23" spans="1:30" ht="17.25" customHeight="1" thickBot="1" x14ac:dyDescent="0.3">
      <c r="A23" s="62">
        <v>18</v>
      </c>
      <c r="B23" s="63">
        <v>4.7500000000000001E-2</v>
      </c>
      <c r="C23" s="63">
        <v>7.4300000000000005E-2</v>
      </c>
      <c r="D23" s="63">
        <v>6.1499999999999999E-2</v>
      </c>
      <c r="F23" s="62" t="s">
        <v>501</v>
      </c>
      <c r="G23" s="64">
        <v>24889</v>
      </c>
      <c r="H23" s="62">
        <v>1.1200000000000001</v>
      </c>
      <c r="J23" s="48">
        <v>20</v>
      </c>
      <c r="K23" s="48">
        <f>X12</f>
        <v>2457</v>
      </c>
      <c r="L23" s="54"/>
      <c r="M23" s="48"/>
      <c r="N23" s="59">
        <f t="shared" si="0"/>
        <v>0.11067567567567567</v>
      </c>
      <c r="W23" s="62">
        <v>175</v>
      </c>
      <c r="X23" s="62">
        <v>2290</v>
      </c>
      <c r="Y23" s="65">
        <v>43032</v>
      </c>
      <c r="Z23" s="62" t="s">
        <v>539</v>
      </c>
      <c r="AA23" s="62" t="s">
        <v>500</v>
      </c>
      <c r="AB23" s="62">
        <v>10.3</v>
      </c>
      <c r="AC23" s="62" t="s">
        <v>505</v>
      </c>
      <c r="AD23" s="62">
        <v>82</v>
      </c>
    </row>
    <row r="24" spans="1:30" ht="17.25" customHeight="1" thickBot="1" x14ac:dyDescent="0.3">
      <c r="A24" s="62">
        <v>19</v>
      </c>
      <c r="B24" s="63">
        <v>3.4799999999999998E-2</v>
      </c>
      <c r="C24" s="63">
        <v>5.3699999999999998E-2</v>
      </c>
      <c r="D24" s="63">
        <v>4.4699999999999997E-2</v>
      </c>
      <c r="F24" s="62" t="s">
        <v>502</v>
      </c>
      <c r="G24" s="64">
        <v>24604</v>
      </c>
      <c r="H24" s="62">
        <v>1.1100000000000001</v>
      </c>
      <c r="J24" s="48">
        <v>30</v>
      </c>
      <c r="K24" s="48">
        <f>X14</f>
        <v>2435</v>
      </c>
      <c r="L24" s="54"/>
      <c r="M24" s="48"/>
      <c r="N24" s="59">
        <f t="shared" si="0"/>
        <v>0.10968468468468469</v>
      </c>
      <c r="W24" s="62">
        <v>200</v>
      </c>
      <c r="X24" s="62">
        <v>2270</v>
      </c>
      <c r="Y24" s="65">
        <v>42843</v>
      </c>
      <c r="Z24" s="62" t="s">
        <v>539</v>
      </c>
      <c r="AA24" s="62" t="s">
        <v>500</v>
      </c>
      <c r="AB24" s="62">
        <v>10.199999999999999</v>
      </c>
      <c r="AC24" s="62" t="s">
        <v>505</v>
      </c>
      <c r="AD24" s="62">
        <v>79</v>
      </c>
    </row>
    <row r="25" spans="1:30" ht="17.25" customHeight="1" thickBot="1" x14ac:dyDescent="0.3">
      <c r="A25" s="62">
        <v>20</v>
      </c>
      <c r="B25" s="63">
        <v>2.76E-2</v>
      </c>
      <c r="C25" s="63">
        <v>4.2599999999999999E-2</v>
      </c>
      <c r="D25" s="63">
        <v>3.5499999999999997E-2</v>
      </c>
      <c r="F25" s="62" t="s">
        <v>503</v>
      </c>
      <c r="G25" s="64">
        <v>25654</v>
      </c>
      <c r="H25" s="62">
        <v>1.1599999999999999</v>
      </c>
      <c r="J25" s="48">
        <v>50</v>
      </c>
      <c r="K25" s="48">
        <f>X18</f>
        <v>2390</v>
      </c>
      <c r="L25" s="54"/>
      <c r="M25" s="48"/>
      <c r="N25" s="59">
        <f t="shared" si="0"/>
        <v>0.10765765765765765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2.1100000000000001E-2</v>
      </c>
      <c r="C26" s="63">
        <v>3.6299999999999999E-2</v>
      </c>
      <c r="D26" s="63">
        <v>2.9100000000000001E-2</v>
      </c>
      <c r="F26" s="62" t="s">
        <v>504</v>
      </c>
      <c r="G26" s="64">
        <v>18253</v>
      </c>
      <c r="H26" s="62">
        <v>0.82</v>
      </c>
      <c r="J26" s="48">
        <v>100</v>
      </c>
      <c r="K26" s="48">
        <f>X20</f>
        <v>2347</v>
      </c>
      <c r="L26" s="54"/>
      <c r="M26" s="48"/>
      <c r="N26" s="59">
        <f t="shared" si="0"/>
        <v>0.10572072072072072</v>
      </c>
    </row>
    <row r="27" spans="1:30" ht="17.25" customHeight="1" thickBot="1" x14ac:dyDescent="0.3">
      <c r="A27" s="62">
        <v>22</v>
      </c>
      <c r="B27" s="63">
        <v>1.47E-2</v>
      </c>
      <c r="C27" s="63">
        <v>2.58E-2</v>
      </c>
      <c r="D27" s="63">
        <v>2.0500000000000001E-2</v>
      </c>
      <c r="J27" s="48">
        <v>150</v>
      </c>
      <c r="K27" s="48">
        <f>X22</f>
        <v>2313</v>
      </c>
      <c r="L27" s="54"/>
      <c r="M27" s="48"/>
      <c r="N27" s="59">
        <f t="shared" si="0"/>
        <v>0.10418918918918919</v>
      </c>
    </row>
    <row r="28" spans="1:30" ht="17.25" customHeight="1" thickBot="1" x14ac:dyDescent="0.3">
      <c r="A28" s="62">
        <v>23</v>
      </c>
      <c r="B28" s="63">
        <v>8.8000000000000005E-3</v>
      </c>
      <c r="C28" s="63">
        <v>1.5900000000000001E-2</v>
      </c>
      <c r="D28" s="63">
        <v>1.2500000000000001E-2</v>
      </c>
      <c r="J28" s="48">
        <v>200</v>
      </c>
      <c r="K28" s="48">
        <f>X24</f>
        <v>2270</v>
      </c>
      <c r="L28" s="54"/>
      <c r="M28" s="48"/>
      <c r="N28" s="59">
        <f t="shared" si="0"/>
        <v>0.10225225225225225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557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18300</v>
      </c>
      <c r="H2" s="43" t="s">
        <v>469</v>
      </c>
      <c r="W2" s="62">
        <v>1</v>
      </c>
      <c r="X2" s="62">
        <v>2091</v>
      </c>
      <c r="Y2" s="65">
        <v>43073</v>
      </c>
      <c r="Z2" s="62" t="s">
        <v>529</v>
      </c>
      <c r="AA2" s="62" t="s">
        <v>499</v>
      </c>
      <c r="AB2" s="62">
        <v>11.4</v>
      </c>
      <c r="AC2" s="62" t="s">
        <v>471</v>
      </c>
      <c r="AD2" s="62">
        <v>62</v>
      </c>
    </row>
    <row r="3" spans="1:30" ht="14.4" thickBot="1" x14ac:dyDescent="0.3">
      <c r="W3" s="62">
        <v>2</v>
      </c>
      <c r="X3" s="62">
        <v>2079</v>
      </c>
      <c r="Y3" s="65">
        <v>42831</v>
      </c>
      <c r="Z3" s="62" t="s">
        <v>533</v>
      </c>
      <c r="AA3" s="62" t="s">
        <v>502</v>
      </c>
      <c r="AB3" s="62">
        <v>11.4</v>
      </c>
      <c r="AC3" s="62" t="s">
        <v>471</v>
      </c>
      <c r="AD3" s="62">
        <v>51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2063</v>
      </c>
      <c r="Y4" s="65">
        <v>42768</v>
      </c>
      <c r="Z4" s="62" t="s">
        <v>528</v>
      </c>
      <c r="AA4" s="62" t="s">
        <v>502</v>
      </c>
      <c r="AB4" s="62">
        <v>11.3</v>
      </c>
      <c r="AC4" s="62" t="s">
        <v>471</v>
      </c>
      <c r="AD4" s="62">
        <v>70</v>
      </c>
    </row>
    <row r="5" spans="1:30" ht="18.75" customHeight="1" thickBot="1" x14ac:dyDescent="0.3">
      <c r="A5" s="62">
        <v>0</v>
      </c>
      <c r="B5" s="63">
        <v>4.8999999999999998E-3</v>
      </c>
      <c r="C5" s="63">
        <v>3.7000000000000002E-3</v>
      </c>
      <c r="D5" s="63">
        <v>4.3E-3</v>
      </c>
      <c r="F5" s="62" t="s">
        <v>478</v>
      </c>
      <c r="G5" s="64">
        <v>18983</v>
      </c>
      <c r="H5" s="62">
        <v>1.04</v>
      </c>
      <c r="J5" s="91" t="s">
        <v>479</v>
      </c>
      <c r="K5" s="92"/>
      <c r="L5" s="92"/>
      <c r="M5" s="92"/>
      <c r="N5" s="93"/>
      <c r="W5" s="62">
        <v>4</v>
      </c>
      <c r="X5" s="62">
        <v>2057</v>
      </c>
      <c r="Y5" s="65">
        <v>43039</v>
      </c>
      <c r="Z5" s="62" t="s">
        <v>537</v>
      </c>
      <c r="AA5" s="62" t="s">
        <v>500</v>
      </c>
      <c r="AB5" s="62">
        <v>11.2</v>
      </c>
      <c r="AC5" s="62" t="s">
        <v>472</v>
      </c>
      <c r="AD5" s="62">
        <v>51</v>
      </c>
    </row>
    <row r="6" spans="1:30" ht="17.25" customHeight="1" thickBot="1" x14ac:dyDescent="0.3">
      <c r="A6" s="62">
        <v>1</v>
      </c>
      <c r="B6" s="63">
        <v>3.0999999999999999E-3</v>
      </c>
      <c r="C6" s="63">
        <v>2.3999999999999998E-3</v>
      </c>
      <c r="D6" s="63">
        <v>2.7000000000000001E-3</v>
      </c>
      <c r="F6" s="62" t="s">
        <v>480</v>
      </c>
      <c r="G6" s="64">
        <v>20229</v>
      </c>
      <c r="H6" s="62">
        <v>1.1000000000000001</v>
      </c>
      <c r="J6" s="49" t="s">
        <v>481</v>
      </c>
      <c r="K6" s="50">
        <f>LARGE((K8,K9),1)</f>
        <v>0.73690337601862632</v>
      </c>
      <c r="N6" s="50" t="s">
        <v>506</v>
      </c>
      <c r="W6" s="62">
        <v>5</v>
      </c>
      <c r="X6" s="62">
        <v>2018</v>
      </c>
      <c r="Y6" s="65">
        <v>42794</v>
      </c>
      <c r="Z6" s="62" t="s">
        <v>528</v>
      </c>
      <c r="AA6" s="62" t="s">
        <v>500</v>
      </c>
      <c r="AB6" s="62">
        <v>11</v>
      </c>
      <c r="AC6" s="62" t="s">
        <v>471</v>
      </c>
      <c r="AD6" s="62">
        <v>70</v>
      </c>
    </row>
    <row r="7" spans="1:30" ht="17.25" customHeight="1" thickBot="1" x14ac:dyDescent="0.3">
      <c r="A7" s="62">
        <v>2</v>
      </c>
      <c r="B7" s="63">
        <v>2.3999999999999998E-3</v>
      </c>
      <c r="C7" s="63">
        <v>1.9E-3</v>
      </c>
      <c r="D7" s="63">
        <v>2.2000000000000001E-3</v>
      </c>
      <c r="F7" s="62" t="s">
        <v>482</v>
      </c>
      <c r="G7" s="64">
        <v>20871</v>
      </c>
      <c r="H7" s="62">
        <v>1.1399999999999999</v>
      </c>
      <c r="J7" s="51" t="s">
        <v>483</v>
      </c>
      <c r="K7" s="50">
        <f>LARGE((K10,K11),1)</f>
        <v>0.58807947019867557</v>
      </c>
      <c r="N7" s="50" t="s">
        <v>505</v>
      </c>
      <c r="W7" s="62">
        <v>6</v>
      </c>
      <c r="X7" s="62">
        <v>2007</v>
      </c>
      <c r="Y7" s="65">
        <v>42783</v>
      </c>
      <c r="Z7" s="62" t="s">
        <v>529</v>
      </c>
      <c r="AA7" s="62" t="s">
        <v>503</v>
      </c>
      <c r="AB7" s="62">
        <v>11</v>
      </c>
      <c r="AC7" s="62" t="s">
        <v>471</v>
      </c>
      <c r="AD7" s="62">
        <v>53</v>
      </c>
    </row>
    <row r="8" spans="1:30" ht="17.25" customHeight="1" thickBot="1" x14ac:dyDescent="0.35">
      <c r="A8" s="62">
        <v>3</v>
      </c>
      <c r="B8" s="63">
        <v>2.3999999999999998E-3</v>
      </c>
      <c r="C8" s="63">
        <v>2.3999999999999998E-3</v>
      </c>
      <c r="D8" s="63">
        <v>2.3999999999999998E-3</v>
      </c>
      <c r="F8" s="62" t="s">
        <v>484</v>
      </c>
      <c r="G8" s="64">
        <v>18830</v>
      </c>
      <c r="H8" s="62">
        <v>1.03</v>
      </c>
      <c r="K8" s="52">
        <f>LARGE(B11:C11,1)/(B11+C11)</f>
        <v>0.73690337601862632</v>
      </c>
      <c r="W8" s="62">
        <v>7</v>
      </c>
      <c r="X8" s="62">
        <v>2000</v>
      </c>
      <c r="Y8" s="65">
        <v>43021</v>
      </c>
      <c r="Z8" s="62" t="s">
        <v>529</v>
      </c>
      <c r="AA8" s="62" t="s">
        <v>503</v>
      </c>
      <c r="AB8" s="62">
        <v>10.9</v>
      </c>
      <c r="AC8" s="62" t="s">
        <v>471</v>
      </c>
      <c r="AD8" s="62">
        <v>62</v>
      </c>
    </row>
    <row r="9" spans="1:30" ht="17.25" customHeight="1" thickBot="1" x14ac:dyDescent="0.35">
      <c r="A9" s="62">
        <v>4</v>
      </c>
      <c r="B9" s="63">
        <v>4.8999999999999998E-3</v>
      </c>
      <c r="C9" s="63">
        <v>7.1000000000000004E-3</v>
      </c>
      <c r="D9" s="63">
        <v>6.0000000000000001E-3</v>
      </c>
      <c r="F9" s="62" t="s">
        <v>485</v>
      </c>
      <c r="G9" s="64">
        <v>17721</v>
      </c>
      <c r="H9" s="62">
        <v>0.97</v>
      </c>
      <c r="K9" s="52">
        <f>LARGE(B12:C12,1)/(B12+C12)</f>
        <v>0.65423465423465432</v>
      </c>
      <c r="W9" s="62">
        <v>8</v>
      </c>
      <c r="X9" s="62">
        <v>1964</v>
      </c>
      <c r="Y9" s="65">
        <v>42808</v>
      </c>
      <c r="Z9" s="62" t="s">
        <v>528</v>
      </c>
      <c r="AA9" s="62" t="s">
        <v>500</v>
      </c>
      <c r="AB9" s="62">
        <v>10.7</v>
      </c>
      <c r="AC9" s="62" t="s">
        <v>471</v>
      </c>
      <c r="AD9" s="62">
        <v>66</v>
      </c>
    </row>
    <row r="10" spans="1:30" ht="17.25" customHeight="1" thickBot="1" x14ac:dyDescent="0.35">
      <c r="A10" s="62">
        <v>5</v>
      </c>
      <c r="B10" s="63">
        <v>9.1000000000000004E-3</v>
      </c>
      <c r="C10" s="63">
        <v>2.0299999999999999E-2</v>
      </c>
      <c r="D10" s="63">
        <v>1.46E-2</v>
      </c>
      <c r="F10" s="62" t="s">
        <v>486</v>
      </c>
      <c r="G10" s="64">
        <v>17090</v>
      </c>
      <c r="H10" s="62">
        <v>0.93</v>
      </c>
      <c r="K10" s="52">
        <f>LARGE(B20:C20,1)/(B20+C20)</f>
        <v>0.55450236966824651</v>
      </c>
      <c r="W10" s="62">
        <v>9</v>
      </c>
      <c r="X10" s="62">
        <v>1896</v>
      </c>
      <c r="Y10" s="65">
        <v>43034</v>
      </c>
      <c r="Z10" s="62" t="s">
        <v>528</v>
      </c>
      <c r="AA10" s="62" t="s">
        <v>502</v>
      </c>
      <c r="AB10" s="62">
        <v>10.4</v>
      </c>
      <c r="AC10" s="62" t="s">
        <v>471</v>
      </c>
      <c r="AD10" s="62">
        <v>66</v>
      </c>
    </row>
    <row r="11" spans="1:30" ht="17.25" customHeight="1" thickBot="1" x14ac:dyDescent="0.35">
      <c r="A11" s="62">
        <v>6</v>
      </c>
      <c r="B11" s="63">
        <v>2.2599999999999999E-2</v>
      </c>
      <c r="C11" s="63">
        <v>6.3299999999999995E-2</v>
      </c>
      <c r="D11" s="63">
        <v>4.2700000000000002E-2</v>
      </c>
      <c r="F11" s="62" t="s">
        <v>487</v>
      </c>
      <c r="G11" s="64">
        <v>15901</v>
      </c>
      <c r="H11" s="62">
        <v>0.87</v>
      </c>
      <c r="K11" s="52">
        <f>LARGE(B21:C21,1)/(B21+C21)</f>
        <v>0.58807947019867557</v>
      </c>
      <c r="W11" s="62">
        <v>10</v>
      </c>
      <c r="X11" s="62">
        <v>1881</v>
      </c>
      <c r="Y11" s="65">
        <v>42823</v>
      </c>
      <c r="Z11" s="62" t="s">
        <v>528</v>
      </c>
      <c r="AA11" s="62" t="s">
        <v>501</v>
      </c>
      <c r="AB11" s="62">
        <v>10.3</v>
      </c>
      <c r="AC11" s="62" t="s">
        <v>471</v>
      </c>
      <c r="AD11" s="62">
        <v>66</v>
      </c>
    </row>
    <row r="12" spans="1:30" ht="17.25" customHeight="1" thickBot="1" x14ac:dyDescent="0.3">
      <c r="A12" s="62">
        <v>7</v>
      </c>
      <c r="B12" s="63">
        <v>4.4499999999999998E-2</v>
      </c>
      <c r="C12" s="63">
        <v>8.4199999999999997E-2</v>
      </c>
      <c r="D12" s="63">
        <v>6.4000000000000001E-2</v>
      </c>
      <c r="F12" s="62" t="s">
        <v>488</v>
      </c>
      <c r="G12" s="64">
        <v>16454</v>
      </c>
      <c r="H12" s="62">
        <v>0.9</v>
      </c>
      <c r="W12" s="62">
        <v>20</v>
      </c>
      <c r="X12" s="62">
        <v>1864</v>
      </c>
      <c r="Y12" s="65">
        <v>43082</v>
      </c>
      <c r="Z12" s="62" t="s">
        <v>528</v>
      </c>
      <c r="AA12" s="62" t="s">
        <v>501</v>
      </c>
      <c r="AB12" s="62">
        <v>10.199999999999999</v>
      </c>
      <c r="AC12" s="62" t="s">
        <v>471</v>
      </c>
      <c r="AD12" s="62">
        <v>64</v>
      </c>
    </row>
    <row r="13" spans="1:30" ht="17.25" customHeight="1" thickBot="1" x14ac:dyDescent="0.3">
      <c r="A13" s="62">
        <v>8</v>
      </c>
      <c r="B13" s="63">
        <v>4.9099999999999998E-2</v>
      </c>
      <c r="C13" s="63">
        <v>7.0900000000000005E-2</v>
      </c>
      <c r="D13" s="63">
        <v>5.9900000000000002E-2</v>
      </c>
      <c r="F13" s="62" t="s">
        <v>489</v>
      </c>
      <c r="G13" s="64">
        <v>17372</v>
      </c>
      <c r="H13" s="62">
        <v>0.95</v>
      </c>
      <c r="W13" s="62">
        <v>25</v>
      </c>
      <c r="X13" s="62">
        <v>1848</v>
      </c>
      <c r="Y13" s="65">
        <v>42754</v>
      </c>
      <c r="Z13" s="62" t="s">
        <v>528</v>
      </c>
      <c r="AA13" s="62" t="s">
        <v>502</v>
      </c>
      <c r="AB13" s="62">
        <v>10.1</v>
      </c>
      <c r="AC13" s="62" t="s">
        <v>471</v>
      </c>
      <c r="AD13" s="62">
        <v>64</v>
      </c>
    </row>
    <row r="14" spans="1:30" ht="14.4" thickBot="1" x14ac:dyDescent="0.3">
      <c r="A14" s="62">
        <v>9</v>
      </c>
      <c r="B14" s="63">
        <v>5.4899999999999997E-2</v>
      </c>
      <c r="C14" s="63">
        <v>5.9299999999999999E-2</v>
      </c>
      <c r="D14" s="63">
        <v>5.7099999999999998E-2</v>
      </c>
      <c r="F14" s="62" t="s">
        <v>490</v>
      </c>
      <c r="G14" s="64">
        <v>18887</v>
      </c>
      <c r="H14" s="62">
        <v>1.03</v>
      </c>
      <c r="W14" s="62">
        <v>30</v>
      </c>
      <c r="X14" s="62">
        <v>1841</v>
      </c>
      <c r="Y14" s="65">
        <v>42790</v>
      </c>
      <c r="Z14" s="62" t="s">
        <v>531</v>
      </c>
      <c r="AA14" s="62" t="s">
        <v>503</v>
      </c>
      <c r="AB14" s="62">
        <v>10.1</v>
      </c>
      <c r="AC14" s="62" t="s">
        <v>471</v>
      </c>
      <c r="AD14" s="62">
        <v>55</v>
      </c>
    </row>
    <row r="15" spans="1:30" ht="14.4" thickBot="1" x14ac:dyDescent="0.3">
      <c r="A15" s="62">
        <v>10</v>
      </c>
      <c r="B15" s="63">
        <v>6.2600000000000003E-2</v>
      </c>
      <c r="C15" s="63">
        <v>6.2100000000000002E-2</v>
      </c>
      <c r="D15" s="63">
        <v>6.2300000000000001E-2</v>
      </c>
      <c r="F15" s="62" t="s">
        <v>491</v>
      </c>
      <c r="G15" s="64">
        <v>18446</v>
      </c>
      <c r="H15" s="62">
        <v>1.01</v>
      </c>
      <c r="W15" s="62">
        <v>35</v>
      </c>
      <c r="X15" s="62">
        <v>1813</v>
      </c>
      <c r="Y15" s="65">
        <v>43055</v>
      </c>
      <c r="Z15" s="62" t="s">
        <v>528</v>
      </c>
      <c r="AA15" s="62" t="s">
        <v>502</v>
      </c>
      <c r="AB15" s="62">
        <v>9.9</v>
      </c>
      <c r="AC15" s="62" t="s">
        <v>471</v>
      </c>
      <c r="AD15" s="62">
        <v>63</v>
      </c>
    </row>
    <row r="16" spans="1:30" ht="14.4" thickBot="1" x14ac:dyDescent="0.3">
      <c r="A16" s="62">
        <v>11</v>
      </c>
      <c r="B16" s="63">
        <v>6.9800000000000001E-2</v>
      </c>
      <c r="C16" s="63">
        <v>6.5799999999999997E-2</v>
      </c>
      <c r="D16" s="63">
        <v>6.7799999999999999E-2</v>
      </c>
      <c r="F16" s="62" t="s">
        <v>492</v>
      </c>
      <c r="G16" s="64">
        <v>18516</v>
      </c>
      <c r="H16" s="62">
        <v>1.01</v>
      </c>
      <c r="W16" s="62">
        <v>40</v>
      </c>
      <c r="X16" s="62">
        <v>1806</v>
      </c>
      <c r="Y16" s="65">
        <v>43060</v>
      </c>
      <c r="Z16" s="62" t="s">
        <v>528</v>
      </c>
      <c r="AA16" s="62" t="s">
        <v>500</v>
      </c>
      <c r="AB16" s="62">
        <v>9.9</v>
      </c>
      <c r="AC16" s="62" t="s">
        <v>471</v>
      </c>
      <c r="AD16" s="62">
        <v>64</v>
      </c>
    </row>
    <row r="17" spans="1:30" ht="14.4" thickBot="1" x14ac:dyDescent="0.3">
      <c r="A17" s="62">
        <v>12</v>
      </c>
      <c r="B17" s="63">
        <v>7.3999999999999996E-2</v>
      </c>
      <c r="C17" s="63">
        <v>7.2700000000000001E-2</v>
      </c>
      <c r="D17" s="63">
        <v>7.3400000000000007E-2</v>
      </c>
      <c r="W17" s="62">
        <v>45</v>
      </c>
      <c r="X17" s="62">
        <v>1795</v>
      </c>
      <c r="Y17" s="65">
        <v>43039</v>
      </c>
      <c r="Z17" s="62" t="s">
        <v>529</v>
      </c>
      <c r="AA17" s="62" t="s">
        <v>500</v>
      </c>
      <c r="AB17" s="62">
        <v>9.8000000000000007</v>
      </c>
      <c r="AC17" s="62" t="s">
        <v>471</v>
      </c>
      <c r="AD17" s="62">
        <v>66</v>
      </c>
    </row>
    <row r="18" spans="1:30" ht="14.4" thickBot="1" x14ac:dyDescent="0.3">
      <c r="A18" s="62">
        <v>13</v>
      </c>
      <c r="B18" s="63">
        <v>6.93E-2</v>
      </c>
      <c r="C18" s="63">
        <v>7.22E-2</v>
      </c>
      <c r="D18" s="63">
        <v>7.0699999999999999E-2</v>
      </c>
      <c r="W18" s="62">
        <v>50</v>
      </c>
      <c r="X18" s="62">
        <v>1790</v>
      </c>
      <c r="Y18" s="65">
        <v>42797</v>
      </c>
      <c r="Z18" s="62" t="s">
        <v>530</v>
      </c>
      <c r="AA18" s="62" t="s">
        <v>503</v>
      </c>
      <c r="AB18" s="62">
        <v>9.8000000000000007</v>
      </c>
      <c r="AC18" s="62" t="s">
        <v>471</v>
      </c>
      <c r="AD18" s="62">
        <v>56</v>
      </c>
    </row>
    <row r="19" spans="1:30" ht="17.25" customHeight="1" thickBot="1" x14ac:dyDescent="0.3">
      <c r="A19" s="62">
        <v>14</v>
      </c>
      <c r="B19" s="63">
        <v>7.22E-2</v>
      </c>
      <c r="C19" s="63">
        <v>7.0300000000000001E-2</v>
      </c>
      <c r="D19" s="63">
        <v>7.1300000000000002E-2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1759</v>
      </c>
      <c r="Y19" s="65">
        <v>42767</v>
      </c>
      <c r="Z19" s="62" t="s">
        <v>528</v>
      </c>
      <c r="AA19" s="62" t="s">
        <v>501</v>
      </c>
      <c r="AB19" s="62">
        <v>9.6</v>
      </c>
      <c r="AC19" s="62" t="s">
        <v>471</v>
      </c>
      <c r="AD19" s="62">
        <v>66</v>
      </c>
    </row>
    <row r="20" spans="1:30" ht="17.25" customHeight="1" thickBot="1" x14ac:dyDescent="0.3">
      <c r="A20" s="62">
        <v>15</v>
      </c>
      <c r="B20" s="63">
        <v>8.1900000000000001E-2</v>
      </c>
      <c r="C20" s="63">
        <v>6.5799999999999997E-2</v>
      </c>
      <c r="D20" s="63">
        <v>7.3999999999999996E-2</v>
      </c>
      <c r="F20" s="62" t="s">
        <v>495</v>
      </c>
      <c r="G20" s="64">
        <v>12556</v>
      </c>
      <c r="H20" s="62">
        <v>0.69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1740</v>
      </c>
      <c r="Y20" s="65">
        <v>42747</v>
      </c>
      <c r="Z20" s="62" t="s">
        <v>528</v>
      </c>
      <c r="AA20" s="62" t="s">
        <v>502</v>
      </c>
      <c r="AB20" s="62">
        <v>9.5</v>
      </c>
      <c r="AC20" s="62" t="s">
        <v>471</v>
      </c>
      <c r="AD20" s="62">
        <v>66</v>
      </c>
    </row>
    <row r="21" spans="1:30" ht="17.25" customHeight="1" thickBot="1" x14ac:dyDescent="0.3">
      <c r="A21" s="62">
        <v>16</v>
      </c>
      <c r="B21" s="63">
        <v>8.8800000000000004E-2</v>
      </c>
      <c r="C21" s="63">
        <v>6.2199999999999998E-2</v>
      </c>
      <c r="D21" s="63">
        <v>7.5700000000000003E-2</v>
      </c>
      <c r="F21" s="62" t="s">
        <v>499</v>
      </c>
      <c r="G21" s="64">
        <v>19071</v>
      </c>
      <c r="H21" s="62">
        <v>1.04</v>
      </c>
      <c r="J21" s="48">
        <v>5</v>
      </c>
      <c r="K21" s="48">
        <f>X6</f>
        <v>2018</v>
      </c>
      <c r="L21" s="54"/>
      <c r="M21" s="48"/>
      <c r="N21" s="59">
        <f>K21/$F$2</f>
        <v>0.11027322404371585</v>
      </c>
      <c r="W21" s="62">
        <v>125</v>
      </c>
      <c r="X21" s="62">
        <v>1719</v>
      </c>
      <c r="Y21" s="65">
        <v>43089</v>
      </c>
      <c r="Z21" s="62" t="s">
        <v>529</v>
      </c>
      <c r="AA21" s="62" t="s">
        <v>501</v>
      </c>
      <c r="AB21" s="62">
        <v>9.4</v>
      </c>
      <c r="AC21" s="62" t="s">
        <v>471</v>
      </c>
      <c r="AD21" s="62">
        <v>61</v>
      </c>
    </row>
    <row r="22" spans="1:30" ht="17.25" customHeight="1" thickBot="1" x14ac:dyDescent="0.3">
      <c r="A22" s="62">
        <v>17</v>
      </c>
      <c r="B22" s="63">
        <v>9.6799999999999997E-2</v>
      </c>
      <c r="C22" s="63">
        <v>5.8599999999999999E-2</v>
      </c>
      <c r="D22" s="63">
        <v>7.8E-2</v>
      </c>
      <c r="F22" s="62" t="s">
        <v>500</v>
      </c>
      <c r="G22" s="64">
        <v>20016</v>
      </c>
      <c r="H22" s="62">
        <v>1.0900000000000001</v>
      </c>
      <c r="J22" s="48">
        <v>10</v>
      </c>
      <c r="K22" s="48">
        <f>X11</f>
        <v>1881</v>
      </c>
      <c r="L22" s="54"/>
      <c r="M22" s="48"/>
      <c r="N22" s="59">
        <f t="shared" ref="N22:N28" si="0">K22/$F$2</f>
        <v>0.10278688524590164</v>
      </c>
      <c r="W22" s="62">
        <v>150</v>
      </c>
      <c r="X22" s="62">
        <v>1694</v>
      </c>
      <c r="Y22" s="65">
        <v>42843</v>
      </c>
      <c r="Z22" s="62" t="s">
        <v>528</v>
      </c>
      <c r="AA22" s="62" t="s">
        <v>500</v>
      </c>
      <c r="AB22" s="62">
        <v>9.3000000000000007</v>
      </c>
      <c r="AC22" s="62" t="s">
        <v>471</v>
      </c>
      <c r="AD22" s="62">
        <v>67</v>
      </c>
    </row>
    <row r="23" spans="1:30" ht="17.25" customHeight="1" thickBot="1" x14ac:dyDescent="0.3">
      <c r="A23" s="62">
        <v>18</v>
      </c>
      <c r="B23" s="63">
        <v>6.2799999999999995E-2</v>
      </c>
      <c r="C23" s="63">
        <v>5.04E-2</v>
      </c>
      <c r="D23" s="63">
        <v>5.67E-2</v>
      </c>
      <c r="F23" s="62" t="s">
        <v>501</v>
      </c>
      <c r="G23" s="64">
        <v>20232</v>
      </c>
      <c r="H23" s="62">
        <v>1.1000000000000001</v>
      </c>
      <c r="J23" s="48">
        <v>20</v>
      </c>
      <c r="K23" s="48">
        <f>X12</f>
        <v>1864</v>
      </c>
      <c r="L23" s="54"/>
      <c r="M23" s="48"/>
      <c r="N23" s="59">
        <f t="shared" si="0"/>
        <v>0.10185792349726776</v>
      </c>
      <c r="W23" s="62">
        <v>175</v>
      </c>
      <c r="X23" s="62">
        <v>1676</v>
      </c>
      <c r="Y23" s="65">
        <v>42831</v>
      </c>
      <c r="Z23" s="62" t="s">
        <v>528</v>
      </c>
      <c r="AA23" s="62" t="s">
        <v>502</v>
      </c>
      <c r="AB23" s="62">
        <v>9.1999999999999993</v>
      </c>
      <c r="AC23" s="62" t="s">
        <v>471</v>
      </c>
      <c r="AD23" s="62">
        <v>65</v>
      </c>
    </row>
    <row r="24" spans="1:30" ht="17.25" customHeight="1" thickBot="1" x14ac:dyDescent="0.3">
      <c r="A24" s="62">
        <v>19</v>
      </c>
      <c r="B24" s="63">
        <v>4.2799999999999998E-2</v>
      </c>
      <c r="C24" s="63">
        <v>3.7699999999999997E-2</v>
      </c>
      <c r="D24" s="63">
        <v>4.0300000000000002E-2</v>
      </c>
      <c r="F24" s="62" t="s">
        <v>502</v>
      </c>
      <c r="G24" s="64">
        <v>20130</v>
      </c>
      <c r="H24" s="62">
        <v>1.1000000000000001</v>
      </c>
      <c r="J24" s="48">
        <v>30</v>
      </c>
      <c r="K24" s="48">
        <f>X14</f>
        <v>1841</v>
      </c>
      <c r="L24" s="54"/>
      <c r="M24" s="48"/>
      <c r="N24" s="59">
        <f t="shared" si="0"/>
        <v>0.10060109289617486</v>
      </c>
      <c r="W24" s="62">
        <v>200</v>
      </c>
      <c r="X24" s="62">
        <v>1664</v>
      </c>
      <c r="Y24" s="65">
        <v>42761</v>
      </c>
      <c r="Z24" s="62" t="s">
        <v>528</v>
      </c>
      <c r="AA24" s="62" t="s">
        <v>502</v>
      </c>
      <c r="AB24" s="62">
        <v>9.1</v>
      </c>
      <c r="AC24" s="62" t="s">
        <v>471</v>
      </c>
      <c r="AD24" s="62">
        <v>64</v>
      </c>
    </row>
    <row r="25" spans="1:30" ht="17.25" customHeight="1" thickBot="1" x14ac:dyDescent="0.3">
      <c r="A25" s="62">
        <v>20</v>
      </c>
      <c r="B25" s="63">
        <v>3.0599999999999999E-2</v>
      </c>
      <c r="C25" s="63">
        <v>2.7199999999999998E-2</v>
      </c>
      <c r="D25" s="63">
        <v>2.8899999999999999E-2</v>
      </c>
      <c r="F25" s="62" t="s">
        <v>503</v>
      </c>
      <c r="G25" s="64">
        <v>20821</v>
      </c>
      <c r="H25" s="62">
        <v>1.1399999999999999</v>
      </c>
      <c r="J25" s="48">
        <v>50</v>
      </c>
      <c r="K25" s="48">
        <f>X18</f>
        <v>1790</v>
      </c>
      <c r="L25" s="54"/>
      <c r="M25" s="48"/>
      <c r="N25" s="59">
        <f t="shared" si="0"/>
        <v>9.7814207650273224E-2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2.2100000000000002E-2</v>
      </c>
      <c r="C26" s="63">
        <v>1.9900000000000001E-2</v>
      </c>
      <c r="D26" s="63">
        <v>2.1000000000000001E-2</v>
      </c>
      <c r="F26" s="62" t="s">
        <v>504</v>
      </c>
      <c r="G26" s="64">
        <v>15502</v>
      </c>
      <c r="H26" s="62">
        <v>0.85</v>
      </c>
      <c r="J26" s="48">
        <v>100</v>
      </c>
      <c r="K26" s="48">
        <f>X20</f>
        <v>1740</v>
      </c>
      <c r="L26" s="54"/>
      <c r="M26" s="48"/>
      <c r="N26" s="59">
        <f t="shared" si="0"/>
        <v>9.5081967213114751E-2</v>
      </c>
    </row>
    <row r="27" spans="1:30" ht="17.25" customHeight="1" thickBot="1" x14ac:dyDescent="0.3">
      <c r="A27" s="62">
        <v>22</v>
      </c>
      <c r="B27" s="63">
        <v>1.6799999999999999E-2</v>
      </c>
      <c r="C27" s="63">
        <v>1.2699999999999999E-2</v>
      </c>
      <c r="D27" s="63">
        <v>1.4800000000000001E-2</v>
      </c>
      <c r="J27" s="48">
        <v>150</v>
      </c>
      <c r="K27" s="48">
        <f>X22</f>
        <v>1694</v>
      </c>
      <c r="L27" s="54"/>
      <c r="M27" s="48"/>
      <c r="N27" s="59">
        <f t="shared" si="0"/>
        <v>9.2568306010928955E-2</v>
      </c>
    </row>
    <row r="28" spans="1:30" ht="17.25" customHeight="1" thickBot="1" x14ac:dyDescent="0.3">
      <c r="A28" s="62">
        <v>23</v>
      </c>
      <c r="B28" s="63">
        <v>1.15E-2</v>
      </c>
      <c r="C28" s="63">
        <v>7.0000000000000001E-3</v>
      </c>
      <c r="D28" s="63">
        <v>9.2999999999999992E-3</v>
      </c>
      <c r="J28" s="48">
        <v>200</v>
      </c>
      <c r="K28" s="48">
        <f>X24</f>
        <v>1664</v>
      </c>
      <c r="L28" s="54"/>
      <c r="M28" s="48"/>
      <c r="N28" s="59">
        <f t="shared" si="0"/>
        <v>9.092896174863388E-2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558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35700</v>
      </c>
      <c r="H2" s="43" t="s">
        <v>469</v>
      </c>
      <c r="W2" s="62">
        <v>1</v>
      </c>
      <c r="X2" s="62">
        <v>3926</v>
      </c>
      <c r="Y2" s="65">
        <v>42809</v>
      </c>
      <c r="Z2" s="62" t="s">
        <v>529</v>
      </c>
      <c r="AA2" s="62" t="s">
        <v>501</v>
      </c>
      <c r="AB2" s="62">
        <v>11</v>
      </c>
      <c r="AC2" s="62" t="s">
        <v>505</v>
      </c>
      <c r="AD2" s="62">
        <v>50</v>
      </c>
    </row>
    <row r="3" spans="1:30" ht="14.4" thickBot="1" x14ac:dyDescent="0.3">
      <c r="W3" s="62">
        <v>2</v>
      </c>
      <c r="X3" s="62">
        <v>3865</v>
      </c>
      <c r="Y3" s="65">
        <v>42808</v>
      </c>
      <c r="Z3" s="62" t="s">
        <v>529</v>
      </c>
      <c r="AA3" s="62" t="s">
        <v>500</v>
      </c>
      <c r="AB3" s="62">
        <v>10.8</v>
      </c>
      <c r="AC3" s="62" t="s">
        <v>505</v>
      </c>
      <c r="AD3" s="62">
        <v>52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3823</v>
      </c>
      <c r="Y4" s="65">
        <v>42804</v>
      </c>
      <c r="Z4" s="62" t="s">
        <v>529</v>
      </c>
      <c r="AA4" s="62" t="s">
        <v>503</v>
      </c>
      <c r="AB4" s="62">
        <v>10.7</v>
      </c>
      <c r="AC4" s="62" t="s">
        <v>505</v>
      </c>
      <c r="AD4" s="62">
        <v>56</v>
      </c>
    </row>
    <row r="5" spans="1:30" ht="18.75" customHeight="1" thickBot="1" x14ac:dyDescent="0.3">
      <c r="A5" s="62">
        <v>0</v>
      </c>
      <c r="B5" s="63">
        <v>6.6E-3</v>
      </c>
      <c r="C5" s="63">
        <v>5.5999999999999999E-3</v>
      </c>
      <c r="D5" s="63">
        <v>6.1000000000000004E-3</v>
      </c>
      <c r="F5" s="62" t="s">
        <v>478</v>
      </c>
      <c r="G5" s="64">
        <v>40337</v>
      </c>
      <c r="H5" s="62">
        <v>1.1399999999999999</v>
      </c>
      <c r="J5" s="91" t="s">
        <v>479</v>
      </c>
      <c r="K5" s="92"/>
      <c r="L5" s="92"/>
      <c r="M5" s="92"/>
      <c r="N5" s="93"/>
      <c r="W5" s="62">
        <v>4</v>
      </c>
      <c r="X5" s="62">
        <v>3792</v>
      </c>
      <c r="Y5" s="65">
        <v>42807</v>
      </c>
      <c r="Z5" s="62" t="s">
        <v>529</v>
      </c>
      <c r="AA5" s="62" t="s">
        <v>499</v>
      </c>
      <c r="AB5" s="62">
        <v>10.6</v>
      </c>
      <c r="AC5" s="62" t="s">
        <v>505</v>
      </c>
      <c r="AD5" s="62">
        <v>51</v>
      </c>
    </row>
    <row r="6" spans="1:30" ht="17.25" customHeight="1" thickBot="1" x14ac:dyDescent="0.3">
      <c r="A6" s="62">
        <v>1</v>
      </c>
      <c r="B6" s="63">
        <v>4.0000000000000001E-3</v>
      </c>
      <c r="C6" s="63">
        <v>3.2000000000000002E-3</v>
      </c>
      <c r="D6" s="63">
        <v>3.5999999999999999E-3</v>
      </c>
      <c r="F6" s="62" t="s">
        <v>480</v>
      </c>
      <c r="G6" s="64">
        <v>43491</v>
      </c>
      <c r="H6" s="62">
        <v>1.23</v>
      </c>
      <c r="J6" s="49" t="s">
        <v>481</v>
      </c>
      <c r="K6" s="50">
        <f>LARGE((K8,K9),1)</f>
        <v>0.62307692307692308</v>
      </c>
      <c r="N6" s="50" t="s">
        <v>506</v>
      </c>
      <c r="W6" s="62">
        <v>5</v>
      </c>
      <c r="X6" s="62">
        <v>3784</v>
      </c>
      <c r="Y6" s="65">
        <v>42790</v>
      </c>
      <c r="Z6" s="62" t="s">
        <v>530</v>
      </c>
      <c r="AA6" s="62" t="s">
        <v>503</v>
      </c>
      <c r="AB6" s="62">
        <v>10.6</v>
      </c>
      <c r="AC6" s="62" t="s">
        <v>505</v>
      </c>
      <c r="AD6" s="62">
        <v>52</v>
      </c>
    </row>
    <row r="7" spans="1:30" ht="17.25" customHeight="1" thickBot="1" x14ac:dyDescent="0.3">
      <c r="A7" s="62">
        <v>2</v>
      </c>
      <c r="B7" s="63">
        <v>3.0000000000000001E-3</v>
      </c>
      <c r="C7" s="63">
        <v>2.0999999999999999E-3</v>
      </c>
      <c r="D7" s="63">
        <v>2.5999999999999999E-3</v>
      </c>
      <c r="F7" s="62" t="s">
        <v>482</v>
      </c>
      <c r="G7" s="64">
        <v>45285</v>
      </c>
      <c r="H7" s="62">
        <v>1.28</v>
      </c>
      <c r="J7" s="51" t="s">
        <v>483</v>
      </c>
      <c r="K7" s="50">
        <f>LARGE((K10,K11),1)</f>
        <v>0.55192307692307685</v>
      </c>
      <c r="N7" s="50" t="s">
        <v>505</v>
      </c>
      <c r="W7" s="62">
        <v>6</v>
      </c>
      <c r="X7" s="62">
        <v>3766</v>
      </c>
      <c r="Y7" s="65">
        <v>42804</v>
      </c>
      <c r="Z7" s="62" t="s">
        <v>530</v>
      </c>
      <c r="AA7" s="62" t="s">
        <v>503</v>
      </c>
      <c r="AB7" s="62">
        <v>10.5</v>
      </c>
      <c r="AC7" s="62" t="s">
        <v>505</v>
      </c>
      <c r="AD7" s="62">
        <v>52</v>
      </c>
    </row>
    <row r="8" spans="1:30" ht="17.25" customHeight="1" thickBot="1" x14ac:dyDescent="0.35">
      <c r="A8" s="62">
        <v>3</v>
      </c>
      <c r="B8" s="63">
        <v>2.3E-3</v>
      </c>
      <c r="C8" s="63">
        <v>2.0999999999999999E-3</v>
      </c>
      <c r="D8" s="63">
        <v>2.2000000000000001E-3</v>
      </c>
      <c r="F8" s="62" t="s">
        <v>484</v>
      </c>
      <c r="G8" s="64">
        <v>39773</v>
      </c>
      <c r="H8" s="62">
        <v>1.1200000000000001</v>
      </c>
      <c r="K8" s="52">
        <f>LARGE(B11:C11,1)/(B11+C11)</f>
        <v>0.62307692307692308</v>
      </c>
      <c r="W8" s="62">
        <v>7</v>
      </c>
      <c r="X8" s="62">
        <v>3756</v>
      </c>
      <c r="Y8" s="65">
        <v>42810</v>
      </c>
      <c r="Z8" s="62" t="s">
        <v>529</v>
      </c>
      <c r="AA8" s="62" t="s">
        <v>502</v>
      </c>
      <c r="AB8" s="62">
        <v>10.5</v>
      </c>
      <c r="AC8" s="62" t="s">
        <v>505</v>
      </c>
      <c r="AD8" s="62">
        <v>56</v>
      </c>
    </row>
    <row r="9" spans="1:30" ht="17.25" customHeight="1" thickBot="1" x14ac:dyDescent="0.35">
      <c r="A9" s="62">
        <v>4</v>
      </c>
      <c r="B9" s="63">
        <v>4.7999999999999996E-3</v>
      </c>
      <c r="C9" s="63">
        <v>4.4000000000000003E-3</v>
      </c>
      <c r="D9" s="63">
        <v>4.5999999999999999E-3</v>
      </c>
      <c r="F9" s="62" t="s">
        <v>485</v>
      </c>
      <c r="G9" s="64">
        <v>33925</v>
      </c>
      <c r="H9" s="62">
        <v>0.96</v>
      </c>
      <c r="K9" s="52">
        <f>LARGE(B12:C12,1)/(B12+C12)</f>
        <v>0.60806618407445701</v>
      </c>
      <c r="W9" s="62">
        <v>8</v>
      </c>
      <c r="X9" s="62">
        <v>3752</v>
      </c>
      <c r="Y9" s="65">
        <v>42762</v>
      </c>
      <c r="Z9" s="62" t="s">
        <v>530</v>
      </c>
      <c r="AA9" s="62" t="s">
        <v>503</v>
      </c>
      <c r="AB9" s="62">
        <v>10.5</v>
      </c>
      <c r="AC9" s="62" t="s">
        <v>506</v>
      </c>
      <c r="AD9" s="62">
        <v>50</v>
      </c>
    </row>
    <row r="10" spans="1:30" ht="17.25" customHeight="1" thickBot="1" x14ac:dyDescent="0.35">
      <c r="A10" s="62">
        <v>5</v>
      </c>
      <c r="B10" s="63">
        <v>8.3000000000000001E-3</v>
      </c>
      <c r="C10" s="63">
        <v>1.23E-2</v>
      </c>
      <c r="D10" s="63">
        <v>1.03E-2</v>
      </c>
      <c r="F10" s="62" t="s">
        <v>486</v>
      </c>
      <c r="G10" s="64">
        <v>30879</v>
      </c>
      <c r="H10" s="62">
        <v>0.87</v>
      </c>
      <c r="K10" s="52">
        <f>LARGE(B20:C20,1)/(B20+C20)</f>
        <v>0.528169014084507</v>
      </c>
      <c r="W10" s="62">
        <v>9</v>
      </c>
      <c r="X10" s="62">
        <v>3746</v>
      </c>
      <c r="Y10" s="65">
        <v>42776</v>
      </c>
      <c r="Z10" s="62" t="s">
        <v>529</v>
      </c>
      <c r="AA10" s="62" t="s">
        <v>503</v>
      </c>
      <c r="AB10" s="62">
        <v>10.5</v>
      </c>
      <c r="AC10" s="62" t="s">
        <v>505</v>
      </c>
      <c r="AD10" s="62">
        <v>52</v>
      </c>
    </row>
    <row r="11" spans="1:30" ht="17.25" customHeight="1" thickBot="1" x14ac:dyDescent="0.35">
      <c r="A11" s="62">
        <v>6</v>
      </c>
      <c r="B11" s="63">
        <v>1.9599999999999999E-2</v>
      </c>
      <c r="C11" s="63">
        <v>3.2399999999999998E-2</v>
      </c>
      <c r="D11" s="63">
        <v>2.5999999999999999E-2</v>
      </c>
      <c r="F11" s="62" t="s">
        <v>487</v>
      </c>
      <c r="G11" s="64">
        <v>32750</v>
      </c>
      <c r="H11" s="62">
        <v>0.92</v>
      </c>
      <c r="K11" s="52">
        <f>LARGE(B21:C21,1)/(B21+C21)</f>
        <v>0.55192307692307685</v>
      </c>
      <c r="W11" s="62">
        <v>10</v>
      </c>
      <c r="X11" s="62">
        <v>3746</v>
      </c>
      <c r="Y11" s="65">
        <v>42832</v>
      </c>
      <c r="Z11" s="62" t="s">
        <v>530</v>
      </c>
      <c r="AA11" s="62" t="s">
        <v>503</v>
      </c>
      <c r="AB11" s="62">
        <v>10.5</v>
      </c>
      <c r="AC11" s="62" t="s">
        <v>505</v>
      </c>
      <c r="AD11" s="62">
        <v>51</v>
      </c>
    </row>
    <row r="12" spans="1:30" ht="17.25" customHeight="1" thickBot="1" x14ac:dyDescent="0.3">
      <c r="A12" s="62">
        <v>7</v>
      </c>
      <c r="B12" s="63">
        <v>3.7900000000000003E-2</v>
      </c>
      <c r="C12" s="63">
        <v>5.8799999999999998E-2</v>
      </c>
      <c r="D12" s="63">
        <v>4.8399999999999999E-2</v>
      </c>
      <c r="F12" s="62" t="s">
        <v>488</v>
      </c>
      <c r="G12" s="64">
        <v>29381</v>
      </c>
      <c r="H12" s="62">
        <v>0.83</v>
      </c>
      <c r="W12" s="62">
        <v>20</v>
      </c>
      <c r="X12" s="62">
        <v>3685</v>
      </c>
      <c r="Y12" s="65">
        <v>42797</v>
      </c>
      <c r="Z12" s="62" t="s">
        <v>529</v>
      </c>
      <c r="AA12" s="62" t="s">
        <v>503</v>
      </c>
      <c r="AB12" s="62">
        <v>10.3</v>
      </c>
      <c r="AC12" s="62" t="s">
        <v>505</v>
      </c>
      <c r="AD12" s="62">
        <v>51</v>
      </c>
    </row>
    <row r="13" spans="1:30" ht="17.25" customHeight="1" thickBot="1" x14ac:dyDescent="0.3">
      <c r="A13" s="62">
        <v>8</v>
      </c>
      <c r="B13" s="63">
        <v>4.8599999999999997E-2</v>
      </c>
      <c r="C13" s="63">
        <v>6.7100000000000007E-2</v>
      </c>
      <c r="D13" s="63">
        <v>5.7799999999999997E-2</v>
      </c>
      <c r="F13" s="62" t="s">
        <v>489</v>
      </c>
      <c r="G13" s="64">
        <v>24740</v>
      </c>
      <c r="H13" s="62">
        <v>0.7</v>
      </c>
      <c r="W13" s="62">
        <v>25</v>
      </c>
      <c r="X13" s="62">
        <v>3668</v>
      </c>
      <c r="Y13" s="65">
        <v>42789</v>
      </c>
      <c r="Z13" s="62" t="s">
        <v>530</v>
      </c>
      <c r="AA13" s="62" t="s">
        <v>502</v>
      </c>
      <c r="AB13" s="62">
        <v>10.3</v>
      </c>
      <c r="AC13" s="62" t="s">
        <v>505</v>
      </c>
      <c r="AD13" s="62">
        <v>53</v>
      </c>
    </row>
    <row r="14" spans="1:30" ht="14.4" thickBot="1" x14ac:dyDescent="0.3">
      <c r="A14" s="62">
        <v>9</v>
      </c>
      <c r="B14" s="63">
        <v>6.0699999999999997E-2</v>
      </c>
      <c r="C14" s="63">
        <v>6.7900000000000002E-2</v>
      </c>
      <c r="D14" s="63">
        <v>6.4299999999999996E-2</v>
      </c>
      <c r="F14" s="62" t="s">
        <v>490</v>
      </c>
      <c r="G14" s="64">
        <v>33479</v>
      </c>
      <c r="H14" s="62">
        <v>0.94</v>
      </c>
      <c r="W14" s="62">
        <v>30</v>
      </c>
      <c r="X14" s="62">
        <v>3629</v>
      </c>
      <c r="Y14" s="65">
        <v>42762</v>
      </c>
      <c r="Z14" s="62" t="s">
        <v>529</v>
      </c>
      <c r="AA14" s="62" t="s">
        <v>503</v>
      </c>
      <c r="AB14" s="62">
        <v>10.199999999999999</v>
      </c>
      <c r="AC14" s="62" t="s">
        <v>505</v>
      </c>
      <c r="AD14" s="62">
        <v>52</v>
      </c>
    </row>
    <row r="15" spans="1:30" ht="14.4" thickBot="1" x14ac:dyDescent="0.3">
      <c r="A15" s="62">
        <v>10</v>
      </c>
      <c r="B15" s="63">
        <v>6.8599999999999994E-2</v>
      </c>
      <c r="C15" s="63">
        <v>6.8900000000000003E-2</v>
      </c>
      <c r="D15" s="63">
        <v>6.8699999999999997E-2</v>
      </c>
      <c r="F15" s="62" t="s">
        <v>491</v>
      </c>
      <c r="G15" s="64">
        <v>38640</v>
      </c>
      <c r="H15" s="62">
        <v>1.0900000000000001</v>
      </c>
      <c r="W15" s="62">
        <v>35</v>
      </c>
      <c r="X15" s="62">
        <v>3612</v>
      </c>
      <c r="Y15" s="65">
        <v>42787</v>
      </c>
      <c r="Z15" s="62" t="s">
        <v>530</v>
      </c>
      <c r="AA15" s="62" t="s">
        <v>500</v>
      </c>
      <c r="AB15" s="62">
        <v>10.1</v>
      </c>
      <c r="AC15" s="62" t="s">
        <v>505</v>
      </c>
      <c r="AD15" s="62">
        <v>54</v>
      </c>
    </row>
    <row r="16" spans="1:30" ht="14.4" thickBot="1" x14ac:dyDescent="0.3">
      <c r="A16" s="62">
        <v>11</v>
      </c>
      <c r="B16" s="63">
        <v>6.9400000000000003E-2</v>
      </c>
      <c r="C16" s="63">
        <v>7.3999999999999996E-2</v>
      </c>
      <c r="D16" s="63">
        <v>7.17E-2</v>
      </c>
      <c r="F16" s="62" t="s">
        <v>492</v>
      </c>
      <c r="G16" s="64">
        <v>36751</v>
      </c>
      <c r="H16" s="62">
        <v>1.04</v>
      </c>
      <c r="W16" s="62">
        <v>40</v>
      </c>
      <c r="X16" s="62">
        <v>3606</v>
      </c>
      <c r="Y16" s="65">
        <v>42800</v>
      </c>
      <c r="Z16" s="62" t="s">
        <v>529</v>
      </c>
      <c r="AA16" s="62" t="s">
        <v>499</v>
      </c>
      <c r="AB16" s="62">
        <v>10.1</v>
      </c>
      <c r="AC16" s="62" t="s">
        <v>505</v>
      </c>
      <c r="AD16" s="62">
        <v>51</v>
      </c>
    </row>
    <row r="17" spans="1:30" ht="14.4" thickBot="1" x14ac:dyDescent="0.3">
      <c r="A17" s="62">
        <v>12</v>
      </c>
      <c r="B17" s="63">
        <v>7.0499999999999993E-2</v>
      </c>
      <c r="C17" s="63">
        <v>7.5200000000000003E-2</v>
      </c>
      <c r="D17" s="63">
        <v>7.2800000000000004E-2</v>
      </c>
      <c r="W17" s="62">
        <v>45</v>
      </c>
      <c r="X17" s="62">
        <v>3591</v>
      </c>
      <c r="Y17" s="65">
        <v>42807</v>
      </c>
      <c r="Z17" s="62" t="s">
        <v>530</v>
      </c>
      <c r="AA17" s="62" t="s">
        <v>499</v>
      </c>
      <c r="AB17" s="62">
        <v>10.1</v>
      </c>
      <c r="AC17" s="62" t="s">
        <v>505</v>
      </c>
      <c r="AD17" s="62">
        <v>51</v>
      </c>
    </row>
    <row r="18" spans="1:30" ht="14.4" thickBot="1" x14ac:dyDescent="0.3">
      <c r="A18" s="62">
        <v>13</v>
      </c>
      <c r="B18" s="63">
        <v>7.1800000000000003E-2</v>
      </c>
      <c r="C18" s="63">
        <v>7.4300000000000005E-2</v>
      </c>
      <c r="D18" s="63">
        <v>7.3099999999999998E-2</v>
      </c>
      <c r="W18" s="62">
        <v>50</v>
      </c>
      <c r="X18" s="62">
        <v>3581</v>
      </c>
      <c r="Y18" s="65">
        <v>42822</v>
      </c>
      <c r="Z18" s="62" t="s">
        <v>529</v>
      </c>
      <c r="AA18" s="62" t="s">
        <v>500</v>
      </c>
      <c r="AB18" s="62">
        <v>10</v>
      </c>
      <c r="AC18" s="62" t="s">
        <v>505</v>
      </c>
      <c r="AD18" s="62">
        <v>55</v>
      </c>
    </row>
    <row r="19" spans="1:30" ht="17.25" customHeight="1" thickBot="1" x14ac:dyDescent="0.3">
      <c r="A19" s="62">
        <v>14</v>
      </c>
      <c r="B19" s="63">
        <v>7.5600000000000001E-2</v>
      </c>
      <c r="C19" s="63">
        <v>7.4200000000000002E-2</v>
      </c>
      <c r="D19" s="63">
        <v>7.4899999999999994E-2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3537</v>
      </c>
      <c r="Y19" s="65">
        <v>42832</v>
      </c>
      <c r="Z19" s="62" t="s">
        <v>532</v>
      </c>
      <c r="AA19" s="62" t="s">
        <v>503</v>
      </c>
      <c r="AB19" s="62">
        <v>9.9</v>
      </c>
      <c r="AC19" s="62" t="s">
        <v>505</v>
      </c>
      <c r="AD19" s="62">
        <v>51</v>
      </c>
    </row>
    <row r="20" spans="1:30" ht="17.25" customHeight="1" thickBot="1" x14ac:dyDescent="0.3">
      <c r="A20" s="62">
        <v>15</v>
      </c>
      <c r="B20" s="63">
        <v>8.2500000000000004E-2</v>
      </c>
      <c r="C20" s="63">
        <v>7.3700000000000002E-2</v>
      </c>
      <c r="D20" s="63">
        <v>7.8100000000000003E-2</v>
      </c>
      <c r="F20" s="62" t="s">
        <v>495</v>
      </c>
      <c r="G20" s="64">
        <v>28895</v>
      </c>
      <c r="H20" s="62">
        <v>0.81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3506</v>
      </c>
      <c r="Y20" s="65">
        <v>42782</v>
      </c>
      <c r="Z20" s="62" t="s">
        <v>530</v>
      </c>
      <c r="AA20" s="62" t="s">
        <v>502</v>
      </c>
      <c r="AB20" s="62">
        <v>9.8000000000000007</v>
      </c>
      <c r="AC20" s="62" t="s">
        <v>505</v>
      </c>
      <c r="AD20" s="62">
        <v>53</v>
      </c>
    </row>
    <row r="21" spans="1:30" ht="17.25" customHeight="1" thickBot="1" x14ac:dyDescent="0.3">
      <c r="A21" s="62">
        <v>16</v>
      </c>
      <c r="B21" s="63">
        <v>8.6099999999999996E-2</v>
      </c>
      <c r="C21" s="63">
        <v>6.9900000000000004E-2</v>
      </c>
      <c r="D21" s="63">
        <v>7.8E-2</v>
      </c>
      <c r="F21" s="62" t="s">
        <v>499</v>
      </c>
      <c r="G21" s="64">
        <v>35252</v>
      </c>
      <c r="H21" s="62">
        <v>0.99</v>
      </c>
      <c r="J21" s="48">
        <v>5</v>
      </c>
      <c r="K21" s="48">
        <f>X6</f>
        <v>3784</v>
      </c>
      <c r="L21" s="54"/>
      <c r="M21" s="48"/>
      <c r="N21" s="59">
        <f>K21/$F$2</f>
        <v>0.10599439775910365</v>
      </c>
      <c r="W21" s="62">
        <v>125</v>
      </c>
      <c r="X21" s="62">
        <v>3458</v>
      </c>
      <c r="Y21" s="65">
        <v>42738</v>
      </c>
      <c r="Z21" s="62" t="s">
        <v>530</v>
      </c>
      <c r="AA21" s="62" t="s">
        <v>500</v>
      </c>
      <c r="AB21" s="62">
        <v>9.6999999999999993</v>
      </c>
      <c r="AC21" s="62" t="s">
        <v>505</v>
      </c>
      <c r="AD21" s="62">
        <v>53</v>
      </c>
    </row>
    <row r="22" spans="1:30" ht="17.25" customHeight="1" thickBot="1" x14ac:dyDescent="0.3">
      <c r="A22" s="62">
        <v>17</v>
      </c>
      <c r="B22" s="63">
        <v>7.5899999999999995E-2</v>
      </c>
      <c r="C22" s="63">
        <v>6.2100000000000002E-2</v>
      </c>
      <c r="D22" s="63">
        <v>6.9000000000000006E-2</v>
      </c>
      <c r="F22" s="62" t="s">
        <v>500</v>
      </c>
      <c r="G22" s="64">
        <v>36535</v>
      </c>
      <c r="H22" s="62">
        <v>1.03</v>
      </c>
      <c r="J22" s="48">
        <v>10</v>
      </c>
      <c r="K22" s="48">
        <f>X11</f>
        <v>3746</v>
      </c>
      <c r="L22" s="54"/>
      <c r="M22" s="48"/>
      <c r="N22" s="59">
        <f t="shared" ref="N22:N28" si="0">K22/$F$2</f>
        <v>0.10492997198879551</v>
      </c>
      <c r="W22" s="62">
        <v>150</v>
      </c>
      <c r="X22" s="62">
        <v>3438</v>
      </c>
      <c r="Y22" s="65">
        <v>42811</v>
      </c>
      <c r="Z22" s="62" t="s">
        <v>535</v>
      </c>
      <c r="AA22" s="62" t="s">
        <v>503</v>
      </c>
      <c r="AB22" s="62">
        <v>9.6</v>
      </c>
      <c r="AC22" s="62" t="s">
        <v>506</v>
      </c>
      <c r="AD22" s="62">
        <v>51</v>
      </c>
    </row>
    <row r="23" spans="1:30" ht="17.25" customHeight="1" thickBot="1" x14ac:dyDescent="0.3">
      <c r="A23" s="62">
        <v>18</v>
      </c>
      <c r="B23" s="63">
        <v>5.6099999999999997E-2</v>
      </c>
      <c r="C23" s="63">
        <v>5.2400000000000002E-2</v>
      </c>
      <c r="D23" s="63">
        <v>5.4199999999999998E-2</v>
      </c>
      <c r="F23" s="62" t="s">
        <v>501</v>
      </c>
      <c r="G23" s="64">
        <v>36758</v>
      </c>
      <c r="H23" s="62">
        <v>1.04</v>
      </c>
      <c r="J23" s="48">
        <v>20</v>
      </c>
      <c r="K23" s="48">
        <f>X12</f>
        <v>3685</v>
      </c>
      <c r="L23" s="54"/>
      <c r="M23" s="48"/>
      <c r="N23" s="59">
        <f t="shared" si="0"/>
        <v>0.10322128851540616</v>
      </c>
      <c r="W23" s="62">
        <v>175</v>
      </c>
      <c r="X23" s="62">
        <v>3414</v>
      </c>
      <c r="Y23" s="65">
        <v>42816</v>
      </c>
      <c r="Z23" s="62" t="s">
        <v>535</v>
      </c>
      <c r="AA23" s="62" t="s">
        <v>501</v>
      </c>
      <c r="AB23" s="62">
        <v>9.6</v>
      </c>
      <c r="AC23" s="62" t="s">
        <v>506</v>
      </c>
      <c r="AD23" s="62">
        <v>55</v>
      </c>
    </row>
    <row r="24" spans="1:30" ht="17.25" customHeight="1" thickBot="1" x14ac:dyDescent="0.3">
      <c r="A24" s="62">
        <v>19</v>
      </c>
      <c r="B24" s="63">
        <v>4.1599999999999998E-2</v>
      </c>
      <c r="C24" s="63">
        <v>4.0099999999999997E-2</v>
      </c>
      <c r="D24" s="63">
        <v>4.0800000000000003E-2</v>
      </c>
      <c r="F24" s="62" t="s">
        <v>502</v>
      </c>
      <c r="G24" s="64">
        <v>37066</v>
      </c>
      <c r="H24" s="62">
        <v>1.04</v>
      </c>
      <c r="J24" s="48">
        <v>30</v>
      </c>
      <c r="K24" s="48">
        <f>X14</f>
        <v>3629</v>
      </c>
      <c r="L24" s="54"/>
      <c r="M24" s="48"/>
      <c r="N24" s="59">
        <f t="shared" si="0"/>
        <v>0.10165266106442578</v>
      </c>
      <c r="W24" s="62">
        <v>200</v>
      </c>
      <c r="X24" s="62">
        <v>3379</v>
      </c>
      <c r="Y24" s="65">
        <v>42769</v>
      </c>
      <c r="Z24" s="62" t="s">
        <v>535</v>
      </c>
      <c r="AA24" s="62" t="s">
        <v>503</v>
      </c>
      <c r="AB24" s="62">
        <v>9.5</v>
      </c>
      <c r="AC24" s="62" t="s">
        <v>506</v>
      </c>
      <c r="AD24" s="62">
        <v>51</v>
      </c>
    </row>
    <row r="25" spans="1:30" ht="17.25" customHeight="1" thickBot="1" x14ac:dyDescent="0.3">
      <c r="A25" s="62">
        <v>20</v>
      </c>
      <c r="B25" s="63">
        <v>3.49E-2</v>
      </c>
      <c r="C25" s="63">
        <v>3.0099999999999998E-2</v>
      </c>
      <c r="D25" s="63">
        <v>3.2500000000000001E-2</v>
      </c>
      <c r="F25" s="62" t="s">
        <v>503</v>
      </c>
      <c r="G25" s="64">
        <v>39039</v>
      </c>
      <c r="H25" s="62">
        <v>1.1000000000000001</v>
      </c>
      <c r="J25" s="48">
        <v>50</v>
      </c>
      <c r="K25" s="48">
        <f>X18</f>
        <v>3581</v>
      </c>
      <c r="L25" s="54"/>
      <c r="M25" s="48"/>
      <c r="N25" s="59">
        <f t="shared" si="0"/>
        <v>0.10030812324929972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3.0200000000000001E-2</v>
      </c>
      <c r="C26" s="63">
        <v>2.3599999999999999E-2</v>
      </c>
      <c r="D26" s="63">
        <v>2.69E-2</v>
      </c>
      <c r="F26" s="62" t="s">
        <v>504</v>
      </c>
      <c r="G26" s="64">
        <v>34693</v>
      </c>
      <c r="H26" s="62">
        <v>0.98</v>
      </c>
      <c r="J26" s="48">
        <v>100</v>
      </c>
      <c r="K26" s="48">
        <f>X20</f>
        <v>3506</v>
      </c>
      <c r="L26" s="54"/>
      <c r="M26" s="48"/>
      <c r="N26" s="59">
        <f t="shared" si="0"/>
        <v>9.8207282913165272E-2</v>
      </c>
    </row>
    <row r="27" spans="1:30" ht="17.25" customHeight="1" thickBot="1" x14ac:dyDescent="0.3">
      <c r="A27" s="62">
        <v>22</v>
      </c>
      <c r="B27" s="63">
        <v>2.52E-2</v>
      </c>
      <c r="C27" s="63">
        <v>1.6299999999999999E-2</v>
      </c>
      <c r="D27" s="63">
        <v>2.0799999999999999E-2</v>
      </c>
      <c r="J27" s="48">
        <v>150</v>
      </c>
      <c r="K27" s="48">
        <f>X22</f>
        <v>3438</v>
      </c>
      <c r="L27" s="54"/>
      <c r="M27" s="48"/>
      <c r="N27" s="59">
        <f t="shared" si="0"/>
        <v>9.6302521008403363E-2</v>
      </c>
    </row>
    <row r="28" spans="1:30" ht="17.25" customHeight="1" thickBot="1" x14ac:dyDescent="0.3">
      <c r="A28" s="62">
        <v>23</v>
      </c>
      <c r="B28" s="63">
        <v>1.5800000000000002E-2</v>
      </c>
      <c r="C28" s="63">
        <v>9.1999999999999998E-3</v>
      </c>
      <c r="D28" s="63">
        <v>1.2500000000000001E-2</v>
      </c>
      <c r="J28" s="48">
        <v>200</v>
      </c>
      <c r="K28" s="48">
        <f>X24</f>
        <v>3379</v>
      </c>
      <c r="L28" s="54"/>
      <c r="M28" s="48"/>
      <c r="N28" s="59">
        <f t="shared" si="0"/>
        <v>9.4649859943977593E-2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559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42200</v>
      </c>
      <c r="H2" s="43" t="s">
        <v>469</v>
      </c>
      <c r="W2" s="62">
        <v>1</v>
      </c>
      <c r="X2" s="62">
        <v>6182</v>
      </c>
      <c r="Y2" s="65">
        <v>42802</v>
      </c>
      <c r="Z2" s="62" t="s">
        <v>539</v>
      </c>
      <c r="AA2" s="62" t="s">
        <v>501</v>
      </c>
      <c r="AB2" s="62">
        <v>14.6</v>
      </c>
      <c r="AC2" s="62" t="s">
        <v>506</v>
      </c>
      <c r="AD2" s="62">
        <v>66</v>
      </c>
    </row>
    <row r="3" spans="1:30" ht="14.4" thickBot="1" x14ac:dyDescent="0.3">
      <c r="W3" s="62">
        <v>2</v>
      </c>
      <c r="X3" s="62">
        <v>4766</v>
      </c>
      <c r="Y3" s="65">
        <v>42951</v>
      </c>
      <c r="Z3" s="62" t="s">
        <v>539</v>
      </c>
      <c r="AA3" s="62" t="s">
        <v>503</v>
      </c>
      <c r="AB3" s="62">
        <v>11.3</v>
      </c>
      <c r="AC3" s="62" t="s">
        <v>506</v>
      </c>
      <c r="AD3" s="62">
        <v>64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4545</v>
      </c>
      <c r="Y4" s="65">
        <v>43056</v>
      </c>
      <c r="Z4" s="62" t="s">
        <v>539</v>
      </c>
      <c r="AA4" s="62" t="s">
        <v>503</v>
      </c>
      <c r="AB4" s="62">
        <v>10.8</v>
      </c>
      <c r="AC4" s="62" t="s">
        <v>506</v>
      </c>
      <c r="AD4" s="62">
        <v>60</v>
      </c>
    </row>
    <row r="5" spans="1:30" ht="18.75" customHeight="1" thickBot="1" x14ac:dyDescent="0.3">
      <c r="A5" s="62">
        <v>0</v>
      </c>
      <c r="B5" s="63">
        <v>8.9999999999999993E-3</v>
      </c>
      <c r="C5" s="63">
        <v>8.6E-3</v>
      </c>
      <c r="D5" s="63">
        <v>8.8000000000000005E-3</v>
      </c>
      <c r="F5" s="62" t="s">
        <v>478</v>
      </c>
      <c r="G5" s="64">
        <v>40951</v>
      </c>
      <c r="H5" s="62">
        <v>0.97</v>
      </c>
      <c r="J5" s="91" t="s">
        <v>479</v>
      </c>
      <c r="K5" s="92"/>
      <c r="L5" s="92"/>
      <c r="M5" s="92"/>
      <c r="N5" s="93"/>
      <c r="W5" s="62">
        <v>4</v>
      </c>
      <c r="X5" s="62">
        <v>4535</v>
      </c>
      <c r="Y5" s="65">
        <v>43055</v>
      </c>
      <c r="Z5" s="62" t="s">
        <v>539</v>
      </c>
      <c r="AA5" s="62" t="s">
        <v>502</v>
      </c>
      <c r="AB5" s="62">
        <v>10.7</v>
      </c>
      <c r="AC5" s="62" t="s">
        <v>506</v>
      </c>
      <c r="AD5" s="62">
        <v>63</v>
      </c>
    </row>
    <row r="6" spans="1:30" ht="17.25" customHeight="1" thickBot="1" x14ac:dyDescent="0.3">
      <c r="A6" s="62">
        <v>1</v>
      </c>
      <c r="B6" s="63">
        <v>6.7999999999999996E-3</v>
      </c>
      <c r="C6" s="63">
        <v>5.8999999999999999E-3</v>
      </c>
      <c r="D6" s="63">
        <v>6.3E-3</v>
      </c>
      <c r="F6" s="62" t="s">
        <v>480</v>
      </c>
      <c r="G6" s="64">
        <v>44231</v>
      </c>
      <c r="H6" s="62">
        <v>1.05</v>
      </c>
      <c r="J6" s="49" t="s">
        <v>481</v>
      </c>
      <c r="K6" s="50">
        <f>LARGE((K8,K9),1)</f>
        <v>0.62099644128113884</v>
      </c>
      <c r="N6" s="50" t="s">
        <v>506</v>
      </c>
      <c r="W6" s="62">
        <v>5</v>
      </c>
      <c r="X6" s="62">
        <v>4453</v>
      </c>
      <c r="Y6" s="65">
        <v>43074</v>
      </c>
      <c r="Z6" s="62" t="s">
        <v>539</v>
      </c>
      <c r="AA6" s="62" t="s">
        <v>500</v>
      </c>
      <c r="AB6" s="62">
        <v>10.6</v>
      </c>
      <c r="AC6" s="62" t="s">
        <v>506</v>
      </c>
      <c r="AD6" s="62">
        <v>64</v>
      </c>
    </row>
    <row r="7" spans="1:30" ht="17.25" customHeight="1" thickBot="1" x14ac:dyDescent="0.3">
      <c r="A7" s="62">
        <v>2</v>
      </c>
      <c r="B7" s="63">
        <v>6.7000000000000002E-3</v>
      </c>
      <c r="C7" s="63">
        <v>5.1000000000000004E-3</v>
      </c>
      <c r="D7" s="63">
        <v>5.8999999999999999E-3</v>
      </c>
      <c r="F7" s="62" t="s">
        <v>482</v>
      </c>
      <c r="G7" s="64">
        <v>46243</v>
      </c>
      <c r="H7" s="62">
        <v>1.0900000000000001</v>
      </c>
      <c r="J7" s="51" t="s">
        <v>483</v>
      </c>
      <c r="K7" s="50">
        <f>LARGE((K10,K11),1)</f>
        <v>0.5804943219772879</v>
      </c>
      <c r="N7" s="50" t="s">
        <v>505</v>
      </c>
      <c r="W7" s="62">
        <v>6</v>
      </c>
      <c r="X7" s="62">
        <v>4437</v>
      </c>
      <c r="Y7" s="65">
        <v>42940</v>
      </c>
      <c r="Z7" s="62" t="s">
        <v>539</v>
      </c>
      <c r="AA7" s="62" t="s">
        <v>499</v>
      </c>
      <c r="AB7" s="62">
        <v>10.5</v>
      </c>
      <c r="AC7" s="62" t="s">
        <v>506</v>
      </c>
      <c r="AD7" s="62">
        <v>61</v>
      </c>
    </row>
    <row r="8" spans="1:30" ht="17.25" customHeight="1" thickBot="1" x14ac:dyDescent="0.35">
      <c r="A8" s="62">
        <v>3</v>
      </c>
      <c r="B8" s="63">
        <v>6.0000000000000001E-3</v>
      </c>
      <c r="C8" s="63">
        <v>6.0000000000000001E-3</v>
      </c>
      <c r="D8" s="63">
        <v>6.0000000000000001E-3</v>
      </c>
      <c r="F8" s="62" t="s">
        <v>484</v>
      </c>
      <c r="G8" s="64">
        <v>42762</v>
      </c>
      <c r="H8" s="62">
        <v>1.01</v>
      </c>
      <c r="K8" s="52">
        <f>LARGE(B11:C11,1)/(B11+C11)</f>
        <v>0.62099644128113884</v>
      </c>
      <c r="W8" s="62">
        <v>7</v>
      </c>
      <c r="X8" s="62">
        <v>4431</v>
      </c>
      <c r="Y8" s="65">
        <v>43069</v>
      </c>
      <c r="Z8" s="62" t="s">
        <v>539</v>
      </c>
      <c r="AA8" s="62" t="s">
        <v>502</v>
      </c>
      <c r="AB8" s="62">
        <v>10.5</v>
      </c>
      <c r="AC8" s="62" t="s">
        <v>506</v>
      </c>
      <c r="AD8" s="62">
        <v>64</v>
      </c>
    </row>
    <row r="9" spans="1:30" ht="17.25" customHeight="1" thickBot="1" x14ac:dyDescent="0.35">
      <c r="A9" s="62">
        <v>4</v>
      </c>
      <c r="B9" s="63">
        <v>9.1000000000000004E-3</v>
      </c>
      <c r="C9" s="63">
        <v>1.15E-2</v>
      </c>
      <c r="D9" s="63">
        <v>1.03E-2</v>
      </c>
      <c r="F9" s="62" t="s">
        <v>485</v>
      </c>
      <c r="G9" s="64">
        <v>41947</v>
      </c>
      <c r="H9" s="62">
        <v>0.99</v>
      </c>
      <c r="K9" s="52">
        <f>LARGE(B12:C12,1)/(B12+C12)</f>
        <v>0.61970853573907014</v>
      </c>
      <c r="W9" s="62">
        <v>8</v>
      </c>
      <c r="X9" s="62">
        <v>4425</v>
      </c>
      <c r="Y9" s="65">
        <v>42808</v>
      </c>
      <c r="Z9" s="62" t="s">
        <v>528</v>
      </c>
      <c r="AA9" s="62" t="s">
        <v>500</v>
      </c>
      <c r="AB9" s="62">
        <v>10.5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v>1.9199999999999998E-2</v>
      </c>
      <c r="C10" s="63">
        <v>2.81E-2</v>
      </c>
      <c r="D10" s="63">
        <v>2.3699999999999999E-2</v>
      </c>
      <c r="F10" s="62" t="s">
        <v>486</v>
      </c>
      <c r="G10" s="64">
        <v>41321</v>
      </c>
      <c r="H10" s="62">
        <v>0.98</v>
      </c>
      <c r="K10" s="52">
        <f>LARGE(B20:C20,1)/(B20+C20)</f>
        <v>0.56434911242603547</v>
      </c>
      <c r="W10" s="62">
        <v>9</v>
      </c>
      <c r="X10" s="62">
        <v>4395</v>
      </c>
      <c r="Y10" s="65">
        <v>43081</v>
      </c>
      <c r="Z10" s="62" t="s">
        <v>539</v>
      </c>
      <c r="AA10" s="62" t="s">
        <v>500</v>
      </c>
      <c r="AB10" s="62">
        <v>10.4</v>
      </c>
      <c r="AC10" s="62" t="s">
        <v>506</v>
      </c>
      <c r="AD10" s="62">
        <v>63</v>
      </c>
    </row>
    <row r="11" spans="1:30" ht="17.25" customHeight="1" thickBot="1" x14ac:dyDescent="0.35">
      <c r="A11" s="62">
        <v>6</v>
      </c>
      <c r="B11" s="63">
        <v>4.2599999999999999E-2</v>
      </c>
      <c r="C11" s="63">
        <v>6.9800000000000001E-2</v>
      </c>
      <c r="D11" s="63">
        <v>5.6399999999999999E-2</v>
      </c>
      <c r="F11" s="62" t="s">
        <v>487</v>
      </c>
      <c r="G11" s="64">
        <v>38779</v>
      </c>
      <c r="H11" s="62">
        <v>0.92</v>
      </c>
      <c r="K11" s="52">
        <f>LARGE(B21:C21,1)/(B21+C21)</f>
        <v>0.5804943219772879</v>
      </c>
      <c r="W11" s="62">
        <v>10</v>
      </c>
      <c r="X11" s="62">
        <v>4379</v>
      </c>
      <c r="Y11" s="65">
        <v>42845</v>
      </c>
      <c r="Z11" s="62" t="s">
        <v>539</v>
      </c>
      <c r="AA11" s="62" t="s">
        <v>502</v>
      </c>
      <c r="AB11" s="62">
        <v>10.4</v>
      </c>
      <c r="AC11" s="62" t="s">
        <v>506</v>
      </c>
      <c r="AD11" s="62">
        <v>66</v>
      </c>
    </row>
    <row r="12" spans="1:30" ht="17.25" customHeight="1" thickBot="1" x14ac:dyDescent="0.3">
      <c r="A12" s="62">
        <v>7</v>
      </c>
      <c r="B12" s="63">
        <v>5.4800000000000001E-2</v>
      </c>
      <c r="C12" s="63">
        <v>8.9300000000000004E-2</v>
      </c>
      <c r="D12" s="63">
        <v>7.2300000000000003E-2</v>
      </c>
      <c r="F12" s="62" t="s">
        <v>488</v>
      </c>
      <c r="G12" s="64">
        <v>39870</v>
      </c>
      <c r="H12" s="62">
        <v>0.94</v>
      </c>
      <c r="W12" s="62">
        <v>20</v>
      </c>
      <c r="X12" s="62">
        <v>4280</v>
      </c>
      <c r="Y12" s="65">
        <v>43083</v>
      </c>
      <c r="Z12" s="62" t="s">
        <v>539</v>
      </c>
      <c r="AA12" s="62" t="s">
        <v>502</v>
      </c>
      <c r="AB12" s="62">
        <v>10.1</v>
      </c>
      <c r="AC12" s="62" t="s">
        <v>506</v>
      </c>
      <c r="AD12" s="62">
        <v>64</v>
      </c>
    </row>
    <row r="13" spans="1:30" ht="17.25" customHeight="1" thickBot="1" x14ac:dyDescent="0.3">
      <c r="A13" s="62">
        <v>8</v>
      </c>
      <c r="B13" s="63">
        <v>5.0900000000000001E-2</v>
      </c>
      <c r="C13" s="63">
        <v>7.4899999999999994E-2</v>
      </c>
      <c r="D13" s="63">
        <v>6.3100000000000003E-2</v>
      </c>
      <c r="F13" s="62" t="s">
        <v>489</v>
      </c>
      <c r="G13" s="64">
        <v>41032</v>
      </c>
      <c r="H13" s="62">
        <v>0.97</v>
      </c>
      <c r="W13" s="62">
        <v>25</v>
      </c>
      <c r="X13" s="62">
        <v>4270</v>
      </c>
      <c r="Y13" s="65">
        <v>43026</v>
      </c>
      <c r="Z13" s="62" t="s">
        <v>539</v>
      </c>
      <c r="AA13" s="62" t="s">
        <v>501</v>
      </c>
      <c r="AB13" s="62">
        <v>10.1</v>
      </c>
      <c r="AC13" s="62" t="s">
        <v>506</v>
      </c>
      <c r="AD13" s="62">
        <v>63</v>
      </c>
    </row>
    <row r="14" spans="1:30" ht="14.4" thickBot="1" x14ac:dyDescent="0.3">
      <c r="A14" s="62">
        <v>9</v>
      </c>
      <c r="B14" s="63">
        <v>4.7100000000000003E-2</v>
      </c>
      <c r="C14" s="63">
        <v>0.06</v>
      </c>
      <c r="D14" s="63">
        <v>5.3600000000000002E-2</v>
      </c>
      <c r="F14" s="62" t="s">
        <v>490</v>
      </c>
      <c r="G14" s="64">
        <v>44016</v>
      </c>
      <c r="H14" s="62">
        <v>1.04</v>
      </c>
      <c r="W14" s="62">
        <v>30</v>
      </c>
      <c r="X14" s="62">
        <v>4252</v>
      </c>
      <c r="Y14" s="65">
        <v>43047</v>
      </c>
      <c r="Z14" s="62" t="s">
        <v>539</v>
      </c>
      <c r="AA14" s="62" t="s">
        <v>501</v>
      </c>
      <c r="AB14" s="62">
        <v>10.1</v>
      </c>
      <c r="AC14" s="62" t="s">
        <v>506</v>
      </c>
      <c r="AD14" s="62">
        <v>64</v>
      </c>
    </row>
    <row r="15" spans="1:30" ht="14.4" thickBot="1" x14ac:dyDescent="0.3">
      <c r="A15" s="62">
        <v>10</v>
      </c>
      <c r="B15" s="63">
        <v>4.8000000000000001E-2</v>
      </c>
      <c r="C15" s="63">
        <v>5.79E-2</v>
      </c>
      <c r="D15" s="63">
        <v>5.2999999999999999E-2</v>
      </c>
      <c r="F15" s="62" t="s">
        <v>491</v>
      </c>
      <c r="G15" s="64">
        <v>43117</v>
      </c>
      <c r="H15" s="62">
        <v>1.02</v>
      </c>
      <c r="W15" s="62">
        <v>35</v>
      </c>
      <c r="X15" s="62">
        <v>4232</v>
      </c>
      <c r="Y15" s="65">
        <v>42818</v>
      </c>
      <c r="Z15" s="62" t="s">
        <v>528</v>
      </c>
      <c r="AA15" s="62" t="s">
        <v>503</v>
      </c>
      <c r="AB15" s="62">
        <v>10</v>
      </c>
      <c r="AC15" s="62" t="s">
        <v>505</v>
      </c>
      <c r="AD15" s="62">
        <v>60</v>
      </c>
    </row>
    <row r="16" spans="1:30" ht="14.4" thickBot="1" x14ac:dyDescent="0.3">
      <c r="A16" s="62">
        <v>11</v>
      </c>
      <c r="B16" s="63">
        <v>5.28E-2</v>
      </c>
      <c r="C16" s="63">
        <v>5.6599999999999998E-2</v>
      </c>
      <c r="D16" s="63">
        <v>5.4699999999999999E-2</v>
      </c>
      <c r="F16" s="62" t="s">
        <v>492</v>
      </c>
      <c r="G16" s="64">
        <v>42187</v>
      </c>
      <c r="H16" s="62">
        <v>1</v>
      </c>
      <c r="W16" s="62">
        <v>40</v>
      </c>
      <c r="X16" s="62">
        <v>4225</v>
      </c>
      <c r="Y16" s="65">
        <v>43080</v>
      </c>
      <c r="Z16" s="62" t="s">
        <v>539</v>
      </c>
      <c r="AA16" s="62" t="s">
        <v>499</v>
      </c>
      <c r="AB16" s="62">
        <v>10</v>
      </c>
      <c r="AC16" s="62" t="s">
        <v>506</v>
      </c>
      <c r="AD16" s="62">
        <v>63</v>
      </c>
    </row>
    <row r="17" spans="1:30" ht="14.4" thickBot="1" x14ac:dyDescent="0.3">
      <c r="A17" s="62">
        <v>12</v>
      </c>
      <c r="B17" s="63">
        <v>5.7200000000000001E-2</v>
      </c>
      <c r="C17" s="63">
        <v>5.79E-2</v>
      </c>
      <c r="D17" s="63">
        <v>5.7599999999999998E-2</v>
      </c>
      <c r="W17" s="62">
        <v>45</v>
      </c>
      <c r="X17" s="62">
        <v>4217</v>
      </c>
      <c r="Y17" s="65">
        <v>43087</v>
      </c>
      <c r="Z17" s="62" t="s">
        <v>539</v>
      </c>
      <c r="AA17" s="62" t="s">
        <v>499</v>
      </c>
      <c r="AB17" s="62">
        <v>10</v>
      </c>
      <c r="AC17" s="62" t="s">
        <v>506</v>
      </c>
      <c r="AD17" s="62">
        <v>63</v>
      </c>
    </row>
    <row r="18" spans="1:30" ht="14.4" thickBot="1" x14ac:dyDescent="0.3">
      <c r="A18" s="62">
        <v>13</v>
      </c>
      <c r="B18" s="63">
        <v>6.0400000000000002E-2</v>
      </c>
      <c r="C18" s="63">
        <v>5.8599999999999999E-2</v>
      </c>
      <c r="D18" s="63">
        <v>5.9499999999999997E-2</v>
      </c>
      <c r="W18" s="62">
        <v>50</v>
      </c>
      <c r="X18" s="62">
        <v>4205</v>
      </c>
      <c r="Y18" s="65">
        <v>42767</v>
      </c>
      <c r="Z18" s="62" t="s">
        <v>539</v>
      </c>
      <c r="AA18" s="62" t="s">
        <v>501</v>
      </c>
      <c r="AB18" s="62">
        <v>10</v>
      </c>
      <c r="AC18" s="62" t="s">
        <v>506</v>
      </c>
      <c r="AD18" s="62">
        <v>65</v>
      </c>
    </row>
    <row r="19" spans="1:30" ht="17.25" customHeight="1" thickBot="1" x14ac:dyDescent="0.3">
      <c r="A19" s="62">
        <v>14</v>
      </c>
      <c r="B19" s="63">
        <v>6.5799999999999997E-2</v>
      </c>
      <c r="C19" s="63">
        <v>5.74E-2</v>
      </c>
      <c r="D19" s="63">
        <v>6.1499999999999999E-2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4173</v>
      </c>
      <c r="Y19" s="65">
        <v>43033</v>
      </c>
      <c r="Z19" s="62" t="s">
        <v>528</v>
      </c>
      <c r="AA19" s="62" t="s">
        <v>501</v>
      </c>
      <c r="AB19" s="62">
        <v>9.9</v>
      </c>
      <c r="AC19" s="62" t="s">
        <v>505</v>
      </c>
      <c r="AD19" s="62">
        <v>60</v>
      </c>
    </row>
    <row r="20" spans="1:30" ht="17.25" customHeight="1" thickBot="1" x14ac:dyDescent="0.3">
      <c r="A20" s="62">
        <v>15</v>
      </c>
      <c r="B20" s="63">
        <v>7.6300000000000007E-2</v>
      </c>
      <c r="C20" s="63">
        <v>5.8900000000000001E-2</v>
      </c>
      <c r="D20" s="63">
        <v>6.7500000000000004E-2</v>
      </c>
      <c r="F20" s="62" t="s">
        <v>495</v>
      </c>
      <c r="G20" s="64">
        <v>29216</v>
      </c>
      <c r="H20" s="62">
        <v>0.69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4127</v>
      </c>
      <c r="Y20" s="65">
        <v>42761</v>
      </c>
      <c r="Z20" s="62" t="s">
        <v>539</v>
      </c>
      <c r="AA20" s="62" t="s">
        <v>502</v>
      </c>
      <c r="AB20" s="62">
        <v>9.8000000000000007</v>
      </c>
      <c r="AC20" s="62" t="s">
        <v>506</v>
      </c>
      <c r="AD20" s="62">
        <v>64</v>
      </c>
    </row>
    <row r="21" spans="1:30" ht="17.25" customHeight="1" thickBot="1" x14ac:dyDescent="0.3">
      <c r="A21" s="62">
        <v>16</v>
      </c>
      <c r="B21" s="63">
        <v>8.6900000000000005E-2</v>
      </c>
      <c r="C21" s="63">
        <v>6.2799999999999995E-2</v>
      </c>
      <c r="D21" s="63">
        <v>7.4700000000000003E-2</v>
      </c>
      <c r="F21" s="62" t="s">
        <v>499</v>
      </c>
      <c r="G21" s="64">
        <v>43253</v>
      </c>
      <c r="H21" s="62">
        <v>1.02</v>
      </c>
      <c r="J21" s="48">
        <v>5</v>
      </c>
      <c r="K21" s="48">
        <f>X6</f>
        <v>4453</v>
      </c>
      <c r="L21" s="54"/>
      <c r="M21" s="48"/>
      <c r="N21" s="59">
        <f>K21/$F$2</f>
        <v>0.10552132701421801</v>
      </c>
      <c r="W21" s="62">
        <v>125</v>
      </c>
      <c r="X21" s="62">
        <v>4098</v>
      </c>
      <c r="Y21" s="65">
        <v>42782</v>
      </c>
      <c r="Z21" s="62" t="s">
        <v>539</v>
      </c>
      <c r="AA21" s="62" t="s">
        <v>502</v>
      </c>
      <c r="AB21" s="62">
        <v>9.6999999999999993</v>
      </c>
      <c r="AC21" s="62" t="s">
        <v>506</v>
      </c>
      <c r="AD21" s="62">
        <v>65</v>
      </c>
    </row>
    <row r="22" spans="1:30" ht="17.25" customHeight="1" thickBot="1" x14ac:dyDescent="0.3">
      <c r="A22" s="62">
        <v>17</v>
      </c>
      <c r="B22" s="63">
        <v>9.3399999999999997E-2</v>
      </c>
      <c r="C22" s="63">
        <v>6.1800000000000001E-2</v>
      </c>
      <c r="D22" s="63">
        <v>7.7399999999999997E-2</v>
      </c>
      <c r="F22" s="62" t="s">
        <v>500</v>
      </c>
      <c r="G22" s="64">
        <v>45672</v>
      </c>
      <c r="H22" s="62">
        <v>1.08</v>
      </c>
      <c r="J22" s="48">
        <v>10</v>
      </c>
      <c r="K22" s="48">
        <f>X11</f>
        <v>4379</v>
      </c>
      <c r="L22" s="54"/>
      <c r="M22" s="48"/>
      <c r="N22" s="59">
        <f t="shared" ref="N22:N28" si="0">K22/$F$2</f>
        <v>0.10376777251184834</v>
      </c>
      <c r="W22" s="62">
        <v>150</v>
      </c>
      <c r="X22" s="62">
        <v>4072</v>
      </c>
      <c r="Y22" s="65">
        <v>42961</v>
      </c>
      <c r="Z22" s="62" t="s">
        <v>539</v>
      </c>
      <c r="AA22" s="62" t="s">
        <v>499</v>
      </c>
      <c r="AB22" s="62">
        <v>9.6</v>
      </c>
      <c r="AC22" s="62" t="s">
        <v>506</v>
      </c>
      <c r="AD22" s="62">
        <v>63</v>
      </c>
    </row>
    <row r="23" spans="1:30" ht="17.25" customHeight="1" thickBot="1" x14ac:dyDescent="0.3">
      <c r="A23" s="62">
        <v>18</v>
      </c>
      <c r="B23" s="63">
        <v>5.96E-2</v>
      </c>
      <c r="C23" s="63">
        <v>5.1999999999999998E-2</v>
      </c>
      <c r="D23" s="63">
        <v>5.5800000000000002E-2</v>
      </c>
      <c r="F23" s="62" t="s">
        <v>501</v>
      </c>
      <c r="G23" s="64">
        <v>46648</v>
      </c>
      <c r="H23" s="62">
        <v>1.1000000000000001</v>
      </c>
      <c r="J23" s="48">
        <v>20</v>
      </c>
      <c r="K23" s="48">
        <f>X12</f>
        <v>4280</v>
      </c>
      <c r="L23" s="54"/>
      <c r="M23" s="48"/>
      <c r="N23" s="59">
        <f t="shared" si="0"/>
        <v>0.1014218009478673</v>
      </c>
      <c r="W23" s="62">
        <v>175</v>
      </c>
      <c r="X23" s="62">
        <v>4049</v>
      </c>
      <c r="Y23" s="65">
        <v>42878</v>
      </c>
      <c r="Z23" s="62" t="s">
        <v>539</v>
      </c>
      <c r="AA23" s="62" t="s">
        <v>500</v>
      </c>
      <c r="AB23" s="62">
        <v>9.6</v>
      </c>
      <c r="AC23" s="62" t="s">
        <v>506</v>
      </c>
      <c r="AD23" s="62">
        <v>64</v>
      </c>
    </row>
    <row r="24" spans="1:30" ht="17.25" customHeight="1" thickBot="1" x14ac:dyDescent="0.3">
      <c r="A24" s="62">
        <v>19</v>
      </c>
      <c r="B24" s="63">
        <v>4.3499999999999997E-2</v>
      </c>
      <c r="C24" s="63">
        <v>3.73E-2</v>
      </c>
      <c r="D24" s="63">
        <v>4.0300000000000002E-2</v>
      </c>
      <c r="F24" s="62" t="s">
        <v>502</v>
      </c>
      <c r="G24" s="64">
        <v>46497</v>
      </c>
      <c r="H24" s="62">
        <v>1.1000000000000001</v>
      </c>
      <c r="J24" s="48">
        <v>30</v>
      </c>
      <c r="K24" s="48">
        <f>X14</f>
        <v>4252</v>
      </c>
      <c r="L24" s="54"/>
      <c r="M24" s="48"/>
      <c r="N24" s="59">
        <f t="shared" si="0"/>
        <v>0.10075829383886256</v>
      </c>
      <c r="W24" s="62">
        <v>200</v>
      </c>
      <c r="X24" s="62">
        <v>4023</v>
      </c>
      <c r="Y24" s="65">
        <v>43031</v>
      </c>
      <c r="Z24" s="62" t="s">
        <v>528</v>
      </c>
      <c r="AA24" s="62" t="s">
        <v>499</v>
      </c>
      <c r="AB24" s="62">
        <v>9.5</v>
      </c>
      <c r="AC24" s="62" t="s">
        <v>505</v>
      </c>
      <c r="AD24" s="62">
        <v>61</v>
      </c>
    </row>
    <row r="25" spans="1:30" ht="17.25" customHeight="1" thickBot="1" x14ac:dyDescent="0.3">
      <c r="A25" s="62">
        <v>20</v>
      </c>
      <c r="B25" s="63">
        <v>3.6299999999999999E-2</v>
      </c>
      <c r="C25" s="63">
        <v>2.7E-2</v>
      </c>
      <c r="D25" s="63">
        <v>3.1600000000000003E-2</v>
      </c>
      <c r="F25" s="62" t="s">
        <v>503</v>
      </c>
      <c r="G25" s="64">
        <v>49463</v>
      </c>
      <c r="H25" s="62">
        <v>1.17</v>
      </c>
      <c r="J25" s="48">
        <v>50</v>
      </c>
      <c r="K25" s="48">
        <f>X18</f>
        <v>4205</v>
      </c>
      <c r="L25" s="54"/>
      <c r="M25" s="48"/>
      <c r="N25" s="59">
        <f t="shared" si="0"/>
        <v>9.9644549763033177E-2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3.04E-2</v>
      </c>
      <c r="C26" s="63">
        <v>2.2200000000000001E-2</v>
      </c>
      <c r="D26" s="63">
        <v>2.6200000000000001E-2</v>
      </c>
      <c r="F26" s="62" t="s">
        <v>504</v>
      </c>
      <c r="G26" s="64">
        <v>35385</v>
      </c>
      <c r="H26" s="62">
        <v>0.84</v>
      </c>
      <c r="J26" s="48">
        <v>100</v>
      </c>
      <c r="K26" s="48">
        <f>X20</f>
        <v>4127</v>
      </c>
      <c r="L26" s="54"/>
      <c r="M26" s="48"/>
      <c r="N26" s="59">
        <f t="shared" si="0"/>
        <v>9.7796208530805687E-2</v>
      </c>
    </row>
    <row r="27" spans="1:30" ht="17.25" customHeight="1" thickBot="1" x14ac:dyDescent="0.3">
      <c r="A27" s="62">
        <v>22</v>
      </c>
      <c r="B27" s="63">
        <v>2.2200000000000001E-2</v>
      </c>
      <c r="C27" s="63">
        <v>1.78E-2</v>
      </c>
      <c r="D27" s="63">
        <v>0.02</v>
      </c>
      <c r="J27" s="48">
        <v>150</v>
      </c>
      <c r="K27" s="48">
        <f>X22</f>
        <v>4072</v>
      </c>
      <c r="L27" s="54"/>
      <c r="M27" s="48"/>
      <c r="N27" s="59">
        <f t="shared" si="0"/>
        <v>9.6492890995260663E-2</v>
      </c>
    </row>
    <row r="28" spans="1:30" ht="17.25" customHeight="1" thickBot="1" x14ac:dyDescent="0.3">
      <c r="A28" s="62">
        <v>23</v>
      </c>
      <c r="B28" s="63">
        <v>1.49E-2</v>
      </c>
      <c r="C28" s="63">
        <v>1.26E-2</v>
      </c>
      <c r="D28" s="63">
        <v>1.37E-2</v>
      </c>
      <c r="J28" s="48">
        <v>200</v>
      </c>
      <c r="K28" s="48">
        <f>X24</f>
        <v>4023</v>
      </c>
      <c r="L28" s="54"/>
      <c r="M28" s="48"/>
      <c r="N28" s="59">
        <f t="shared" si="0"/>
        <v>9.5331753554502366E-2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activeCell="D3" sqref="D3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6.09765625" hidden="1" customWidth="1"/>
    <col min="8" max="8" width="6.09765625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15" max="20" width="6.09765625" customWidth="1"/>
    <col min="22" max="22" width="8.09765625" customWidth="1"/>
    <col min="23" max="23" width="0" hidden="1" customWidth="1"/>
    <col min="24" max="27" width="9" hidden="1" customWidth="1"/>
    <col min="28" max="28" width="8.69921875" hidden="1" customWidth="1"/>
    <col min="29" max="30" width="9" hidden="1" customWidth="1"/>
  </cols>
  <sheetData>
    <row r="1" spans="1:30" ht="21.6" customHeight="1" thickBot="1" x14ac:dyDescent="0.5">
      <c r="A1" s="87" t="s">
        <v>468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customHeight="1" thickBot="1" x14ac:dyDescent="0.45">
      <c r="D2" s="41" t="s">
        <v>547</v>
      </c>
      <c r="F2" s="42">
        <v>43700</v>
      </c>
      <c r="H2" s="43" t="s">
        <v>469</v>
      </c>
      <c r="W2" s="62">
        <v>1</v>
      </c>
      <c r="X2" s="62">
        <v>7348</v>
      </c>
      <c r="Y2" s="65">
        <v>42989</v>
      </c>
      <c r="Z2" s="62" t="s">
        <v>531</v>
      </c>
      <c r="AA2" s="62" t="s">
        <v>499</v>
      </c>
      <c r="AB2" s="62">
        <v>16.8</v>
      </c>
      <c r="AC2" s="62" t="s">
        <v>471</v>
      </c>
      <c r="AD2" s="62">
        <v>57</v>
      </c>
    </row>
    <row r="3" spans="1:30" ht="14.4" customHeight="1" thickBot="1" x14ac:dyDescent="0.3">
      <c r="W3" s="62">
        <v>2</v>
      </c>
      <c r="X3" s="62">
        <v>5437</v>
      </c>
      <c r="Y3" s="65">
        <v>43055</v>
      </c>
      <c r="Z3" s="62" t="s">
        <v>528</v>
      </c>
      <c r="AA3" s="62" t="s">
        <v>502</v>
      </c>
      <c r="AB3" s="62">
        <v>12.4</v>
      </c>
      <c r="AC3" s="62" t="s">
        <v>471</v>
      </c>
      <c r="AD3" s="62">
        <v>60</v>
      </c>
    </row>
    <row r="4" spans="1:30" ht="21.6" customHeight="1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5325</v>
      </c>
      <c r="Y4" s="65">
        <v>42989</v>
      </c>
      <c r="Z4" s="62" t="s">
        <v>535</v>
      </c>
      <c r="AA4" s="62" t="s">
        <v>499</v>
      </c>
      <c r="AB4" s="62">
        <v>12.2</v>
      </c>
      <c r="AC4" s="62" t="s">
        <v>471</v>
      </c>
      <c r="AD4" s="62">
        <v>56</v>
      </c>
    </row>
    <row r="5" spans="1:30" ht="15" customHeight="1" thickBot="1" x14ac:dyDescent="0.3">
      <c r="A5" s="62">
        <v>0</v>
      </c>
      <c r="B5" s="63">
        <v>9.7000000000000003E-3</v>
      </c>
      <c r="C5" s="63">
        <v>6.1999999999999998E-3</v>
      </c>
      <c r="D5" s="63">
        <v>8.0999999999999996E-3</v>
      </c>
      <c r="F5" s="62" t="s">
        <v>478</v>
      </c>
      <c r="G5" s="64">
        <v>44632</v>
      </c>
      <c r="H5" s="62">
        <v>1.02</v>
      </c>
      <c r="J5" s="91" t="s">
        <v>479</v>
      </c>
      <c r="K5" s="92"/>
      <c r="L5" s="92"/>
      <c r="M5" s="92"/>
      <c r="N5" s="93"/>
      <c r="W5" s="62">
        <v>4</v>
      </c>
      <c r="X5" s="62">
        <v>5265</v>
      </c>
      <c r="Y5" s="65">
        <v>43056</v>
      </c>
      <c r="Z5" s="62" t="s">
        <v>528</v>
      </c>
      <c r="AA5" s="62" t="s">
        <v>503</v>
      </c>
      <c r="AB5" s="62">
        <v>12</v>
      </c>
      <c r="AC5" s="62" t="s">
        <v>471</v>
      </c>
      <c r="AD5" s="62">
        <v>62</v>
      </c>
    </row>
    <row r="6" spans="1:30" ht="21" customHeight="1" thickBot="1" x14ac:dyDescent="0.3">
      <c r="A6" s="62">
        <v>1</v>
      </c>
      <c r="B6" s="63">
        <v>7.0000000000000001E-3</v>
      </c>
      <c r="C6" s="63">
        <v>3.8999999999999998E-3</v>
      </c>
      <c r="D6" s="63">
        <v>5.7000000000000002E-3</v>
      </c>
      <c r="F6" s="62" t="s">
        <v>480</v>
      </c>
      <c r="G6" s="64">
        <v>47529</v>
      </c>
      <c r="H6" s="62">
        <v>1.0900000000000001</v>
      </c>
      <c r="J6" s="49" t="s">
        <v>481</v>
      </c>
      <c r="K6" s="50">
        <f>LARGE((K8,K9),1)</f>
        <v>0.74845105328376715</v>
      </c>
      <c r="N6" s="50" t="s">
        <v>472</v>
      </c>
      <c r="W6" s="62">
        <v>5</v>
      </c>
      <c r="X6" s="62">
        <v>5060</v>
      </c>
      <c r="Y6" s="65">
        <v>43056</v>
      </c>
      <c r="Z6" s="62" t="s">
        <v>530</v>
      </c>
      <c r="AA6" s="62" t="s">
        <v>503</v>
      </c>
      <c r="AB6" s="62">
        <v>11.6</v>
      </c>
      <c r="AC6" s="62" t="s">
        <v>471</v>
      </c>
      <c r="AD6" s="62">
        <v>61</v>
      </c>
    </row>
    <row r="7" spans="1:30" ht="14.4" customHeight="1" thickBot="1" x14ac:dyDescent="0.3">
      <c r="A7" s="62">
        <v>2</v>
      </c>
      <c r="B7" s="63">
        <v>6.4999999999999997E-3</v>
      </c>
      <c r="C7" s="63">
        <v>3.2000000000000002E-3</v>
      </c>
      <c r="D7" s="63">
        <v>5.0000000000000001E-3</v>
      </c>
      <c r="F7" s="62" t="s">
        <v>482</v>
      </c>
      <c r="G7" s="64">
        <v>48647</v>
      </c>
      <c r="H7" s="62">
        <v>1.1100000000000001</v>
      </c>
      <c r="J7" s="51" t="s">
        <v>483</v>
      </c>
      <c r="K7" s="50">
        <f>LARGE((K10,K11),1)</f>
        <v>0.61486486486486491</v>
      </c>
      <c r="N7" s="50" t="s">
        <v>471</v>
      </c>
      <c r="W7" s="62">
        <v>6</v>
      </c>
      <c r="X7" s="62">
        <v>4924</v>
      </c>
      <c r="Y7" s="65">
        <v>43056</v>
      </c>
      <c r="Z7" s="62" t="s">
        <v>529</v>
      </c>
      <c r="AA7" s="62" t="s">
        <v>503</v>
      </c>
      <c r="AB7" s="62">
        <v>11.3</v>
      </c>
      <c r="AC7" s="62" t="s">
        <v>471</v>
      </c>
      <c r="AD7" s="62">
        <v>62</v>
      </c>
    </row>
    <row r="8" spans="1:30" ht="21.6" customHeight="1" thickBot="1" x14ac:dyDescent="0.35">
      <c r="A8" s="62">
        <v>3</v>
      </c>
      <c r="B8" s="63">
        <v>3.8999999999999998E-3</v>
      </c>
      <c r="C8" s="63">
        <v>3.3999999999999998E-3</v>
      </c>
      <c r="D8" s="63">
        <v>3.5999999999999999E-3</v>
      </c>
      <c r="F8" s="62" t="s">
        <v>484</v>
      </c>
      <c r="G8" s="64">
        <v>44112</v>
      </c>
      <c r="H8" s="62">
        <v>1.01</v>
      </c>
      <c r="K8" s="52">
        <f>LARGE(B11:C11,1)/(B11+C11)</f>
        <v>0.74845105328376715</v>
      </c>
      <c r="W8" s="62">
        <v>7</v>
      </c>
      <c r="X8" s="62">
        <v>4709</v>
      </c>
      <c r="Y8" s="65">
        <v>43047</v>
      </c>
      <c r="Z8" s="62" t="s">
        <v>536</v>
      </c>
      <c r="AA8" s="62" t="s">
        <v>501</v>
      </c>
      <c r="AB8" s="62">
        <v>10.8</v>
      </c>
      <c r="AC8" s="62" t="s">
        <v>471</v>
      </c>
      <c r="AD8" s="62">
        <v>61</v>
      </c>
    </row>
    <row r="9" spans="1:30" ht="14.4" customHeight="1" thickBot="1" x14ac:dyDescent="0.35">
      <c r="A9" s="62">
        <v>4</v>
      </c>
      <c r="B9" s="63">
        <v>4.1999999999999997E-3</v>
      </c>
      <c r="C9" s="63">
        <v>7.6E-3</v>
      </c>
      <c r="D9" s="63">
        <v>5.7000000000000002E-3</v>
      </c>
      <c r="F9" s="62" t="s">
        <v>485</v>
      </c>
      <c r="G9" s="64">
        <v>42841</v>
      </c>
      <c r="H9" s="62">
        <v>0.98</v>
      </c>
      <c r="K9" s="52">
        <f>LARGE(B12:C12,1)/(B12+C12)</f>
        <v>0.73307984790874525</v>
      </c>
      <c r="W9" s="62">
        <v>8</v>
      </c>
      <c r="X9" s="62">
        <v>4687</v>
      </c>
      <c r="Y9" s="65">
        <v>43055</v>
      </c>
      <c r="Z9" s="62" t="s">
        <v>529</v>
      </c>
      <c r="AA9" s="62" t="s">
        <v>502</v>
      </c>
      <c r="AB9" s="62">
        <v>10.7</v>
      </c>
      <c r="AC9" s="62" t="s">
        <v>471</v>
      </c>
      <c r="AD9" s="62">
        <v>64</v>
      </c>
    </row>
    <row r="10" spans="1:30" ht="14.4" customHeight="1" thickBot="1" x14ac:dyDescent="0.35">
      <c r="A10" s="62">
        <v>5</v>
      </c>
      <c r="B10" s="63">
        <v>8.6E-3</v>
      </c>
      <c r="C10" s="63">
        <v>1.9599999999999999E-2</v>
      </c>
      <c r="D10" s="63">
        <v>1.34E-2</v>
      </c>
      <c r="F10" s="62" t="s">
        <v>486</v>
      </c>
      <c r="G10" s="64">
        <v>41785</v>
      </c>
      <c r="H10" s="62">
        <v>0.96</v>
      </c>
      <c r="K10" s="52">
        <f>LARGE(B20:C20,1)/(B20+C20)</f>
        <v>0.58471521268925752</v>
      </c>
      <c r="W10" s="62">
        <v>9</v>
      </c>
      <c r="X10" s="62">
        <v>4686</v>
      </c>
      <c r="Y10" s="65">
        <v>43045</v>
      </c>
      <c r="Z10" s="62" t="s">
        <v>528</v>
      </c>
      <c r="AA10" s="62" t="s">
        <v>499</v>
      </c>
      <c r="AB10" s="62">
        <v>10.7</v>
      </c>
      <c r="AC10" s="62" t="s">
        <v>471</v>
      </c>
      <c r="AD10" s="62">
        <v>62</v>
      </c>
    </row>
    <row r="11" spans="1:30" ht="15" customHeight="1" thickBot="1" x14ac:dyDescent="0.35">
      <c r="A11" s="62">
        <v>6</v>
      </c>
      <c r="B11" s="63">
        <v>2.0299999999999999E-2</v>
      </c>
      <c r="C11" s="63">
        <v>6.0400000000000002E-2</v>
      </c>
      <c r="D11" s="63">
        <v>3.7900000000000003E-2</v>
      </c>
      <c r="F11" s="62" t="s">
        <v>487</v>
      </c>
      <c r="G11" s="64">
        <v>40134</v>
      </c>
      <c r="H11" s="62">
        <v>0.92</v>
      </c>
      <c r="K11" s="52">
        <f>LARGE(B21:C21,1)/(B21+C21)</f>
        <v>0.61486486486486491</v>
      </c>
      <c r="W11" s="62">
        <v>10</v>
      </c>
      <c r="X11" s="62">
        <v>4665</v>
      </c>
      <c r="Y11" s="65">
        <v>43056</v>
      </c>
      <c r="Z11" s="62" t="s">
        <v>532</v>
      </c>
      <c r="AA11" s="62" t="s">
        <v>503</v>
      </c>
      <c r="AB11" s="62">
        <v>10.7</v>
      </c>
      <c r="AC11" s="62" t="s">
        <v>471</v>
      </c>
      <c r="AD11" s="62">
        <v>58</v>
      </c>
    </row>
    <row r="12" spans="1:30" ht="14.4" customHeight="1" thickBot="1" x14ac:dyDescent="0.3">
      <c r="A12" s="62">
        <v>7</v>
      </c>
      <c r="B12" s="63">
        <v>3.5099999999999999E-2</v>
      </c>
      <c r="C12" s="63">
        <v>9.64E-2</v>
      </c>
      <c r="D12" s="63">
        <v>6.2100000000000002E-2</v>
      </c>
      <c r="F12" s="62" t="s">
        <v>488</v>
      </c>
      <c r="G12" s="64">
        <v>41714</v>
      </c>
      <c r="H12" s="62">
        <v>0.96</v>
      </c>
      <c r="W12" s="62">
        <v>20</v>
      </c>
      <c r="X12" s="62">
        <v>4318</v>
      </c>
      <c r="Y12" s="65">
        <v>43059</v>
      </c>
      <c r="Z12" s="62" t="s">
        <v>539</v>
      </c>
      <c r="AA12" s="62" t="s">
        <v>499</v>
      </c>
      <c r="AB12" s="62">
        <v>9.9</v>
      </c>
      <c r="AC12" s="62" t="s">
        <v>471</v>
      </c>
      <c r="AD12" s="62">
        <v>51</v>
      </c>
    </row>
    <row r="13" spans="1:30" ht="14.4" customHeight="1" thickBot="1" x14ac:dyDescent="0.3">
      <c r="A13" s="62">
        <v>8</v>
      </c>
      <c r="B13" s="63">
        <v>3.7699999999999997E-2</v>
      </c>
      <c r="C13" s="63">
        <v>8.43E-2</v>
      </c>
      <c r="D13" s="63">
        <v>5.8200000000000002E-2</v>
      </c>
      <c r="F13" s="62" t="s">
        <v>489</v>
      </c>
      <c r="G13" s="64">
        <v>36447</v>
      </c>
      <c r="H13" s="62">
        <v>0.84</v>
      </c>
      <c r="W13" s="62">
        <v>25</v>
      </c>
      <c r="X13" s="62">
        <v>4278</v>
      </c>
      <c r="Y13" s="65">
        <v>42795</v>
      </c>
      <c r="Z13" s="62" t="s">
        <v>528</v>
      </c>
      <c r="AA13" s="62" t="s">
        <v>501</v>
      </c>
      <c r="AB13" s="62">
        <v>9.8000000000000007</v>
      </c>
      <c r="AC13" s="62" t="s">
        <v>471</v>
      </c>
      <c r="AD13" s="62">
        <v>69</v>
      </c>
    </row>
    <row r="14" spans="1:30" ht="14.4" customHeight="1" thickBot="1" x14ac:dyDescent="0.3">
      <c r="A14" s="62">
        <v>9</v>
      </c>
      <c r="B14" s="63">
        <v>4.19E-2</v>
      </c>
      <c r="C14" s="63">
        <v>6.9099999999999995E-2</v>
      </c>
      <c r="D14" s="63">
        <v>5.3900000000000003E-2</v>
      </c>
      <c r="F14" s="62" t="s">
        <v>490</v>
      </c>
      <c r="G14" s="64">
        <v>42918</v>
      </c>
      <c r="H14" s="62">
        <v>0.98</v>
      </c>
      <c r="W14" s="62">
        <v>30</v>
      </c>
      <c r="X14" s="62">
        <v>4241</v>
      </c>
      <c r="Y14" s="65">
        <v>42755</v>
      </c>
      <c r="Z14" s="62" t="s">
        <v>528</v>
      </c>
      <c r="AA14" s="62" t="s">
        <v>503</v>
      </c>
      <c r="AB14" s="62">
        <v>9.6999999999999993</v>
      </c>
      <c r="AC14" s="62" t="s">
        <v>471</v>
      </c>
      <c r="AD14" s="62">
        <v>69</v>
      </c>
    </row>
    <row r="15" spans="1:30" ht="14.4" customHeight="1" thickBot="1" x14ac:dyDescent="0.3">
      <c r="A15" s="62">
        <v>10</v>
      </c>
      <c r="B15" s="63">
        <v>4.8800000000000003E-2</v>
      </c>
      <c r="C15" s="63">
        <v>6.6699999999999995E-2</v>
      </c>
      <c r="D15" s="63">
        <v>5.67E-2</v>
      </c>
      <c r="F15" s="62" t="s">
        <v>491</v>
      </c>
      <c r="G15" s="64">
        <v>48817</v>
      </c>
      <c r="H15" s="62">
        <v>1.1200000000000001</v>
      </c>
      <c r="W15" s="62">
        <v>35</v>
      </c>
      <c r="X15" s="62">
        <v>4229</v>
      </c>
      <c r="Y15" s="65">
        <v>42851</v>
      </c>
      <c r="Z15" s="62" t="s">
        <v>528</v>
      </c>
      <c r="AA15" s="62" t="s">
        <v>501</v>
      </c>
      <c r="AB15" s="62">
        <v>9.6999999999999993</v>
      </c>
      <c r="AC15" s="62" t="s">
        <v>471</v>
      </c>
      <c r="AD15" s="62">
        <v>72</v>
      </c>
    </row>
    <row r="16" spans="1:30" ht="14.4" customHeight="1" thickBot="1" x14ac:dyDescent="0.3">
      <c r="A16" s="62">
        <v>11</v>
      </c>
      <c r="B16" s="63">
        <v>5.79E-2</v>
      </c>
      <c r="C16" s="63">
        <v>6.4000000000000001E-2</v>
      </c>
      <c r="D16" s="63">
        <v>6.0600000000000001E-2</v>
      </c>
      <c r="F16" s="62" t="s">
        <v>492</v>
      </c>
      <c r="G16" s="64">
        <v>44434</v>
      </c>
      <c r="H16" s="62">
        <v>1.02</v>
      </c>
      <c r="W16" s="62">
        <v>40</v>
      </c>
      <c r="X16" s="62">
        <v>4214</v>
      </c>
      <c r="Y16" s="65">
        <v>42766</v>
      </c>
      <c r="Z16" s="62" t="s">
        <v>528</v>
      </c>
      <c r="AA16" s="62" t="s">
        <v>500</v>
      </c>
      <c r="AB16" s="62">
        <v>9.6</v>
      </c>
      <c r="AC16" s="62" t="s">
        <v>471</v>
      </c>
      <c r="AD16" s="62">
        <v>70</v>
      </c>
    </row>
    <row r="17" spans="1:30" ht="14.4" customHeight="1" thickBot="1" x14ac:dyDescent="0.3">
      <c r="A17" s="62">
        <v>12</v>
      </c>
      <c r="B17" s="63">
        <v>6.5299999999999997E-2</v>
      </c>
      <c r="C17" s="63">
        <v>6.59E-2</v>
      </c>
      <c r="D17" s="63">
        <v>6.5600000000000006E-2</v>
      </c>
      <c r="W17" s="62">
        <v>45</v>
      </c>
      <c r="X17" s="62">
        <v>4207</v>
      </c>
      <c r="Y17" s="65">
        <v>42816</v>
      </c>
      <c r="Z17" s="62" t="s">
        <v>528</v>
      </c>
      <c r="AA17" s="62" t="s">
        <v>501</v>
      </c>
      <c r="AB17" s="62">
        <v>9.6</v>
      </c>
      <c r="AC17" s="62" t="s">
        <v>471</v>
      </c>
      <c r="AD17" s="62">
        <v>70</v>
      </c>
    </row>
    <row r="18" spans="1:30" ht="14.4" customHeight="1" thickBot="1" x14ac:dyDescent="0.3">
      <c r="A18" s="62">
        <v>13</v>
      </c>
      <c r="B18" s="63">
        <v>6.6500000000000004E-2</v>
      </c>
      <c r="C18" s="63">
        <v>6.2700000000000006E-2</v>
      </c>
      <c r="D18" s="63">
        <v>6.4799999999999996E-2</v>
      </c>
      <c r="W18" s="62">
        <v>50</v>
      </c>
      <c r="X18" s="62">
        <v>4195</v>
      </c>
      <c r="Y18" s="65">
        <v>42768</v>
      </c>
      <c r="Z18" s="62" t="s">
        <v>528</v>
      </c>
      <c r="AA18" s="62" t="s">
        <v>502</v>
      </c>
      <c r="AB18" s="62">
        <v>9.6</v>
      </c>
      <c r="AC18" s="62" t="s">
        <v>471</v>
      </c>
      <c r="AD18" s="62">
        <v>70</v>
      </c>
    </row>
    <row r="19" spans="1:30" ht="14.4" customHeight="1" thickBot="1" x14ac:dyDescent="0.3">
      <c r="A19" s="62">
        <v>14</v>
      </c>
      <c r="B19" s="63">
        <v>7.0800000000000002E-2</v>
      </c>
      <c r="C19" s="63">
        <v>6.0699999999999997E-2</v>
      </c>
      <c r="D19" s="63">
        <v>6.6299999999999998E-2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4137</v>
      </c>
      <c r="Y19" s="65">
        <v>42804</v>
      </c>
      <c r="Z19" s="62" t="s">
        <v>528</v>
      </c>
      <c r="AA19" s="62" t="s">
        <v>503</v>
      </c>
      <c r="AB19" s="62">
        <v>9.5</v>
      </c>
      <c r="AC19" s="62" t="s">
        <v>471</v>
      </c>
      <c r="AD19" s="62">
        <v>69</v>
      </c>
    </row>
    <row r="20" spans="1:30" ht="14.4" customHeight="1" thickBot="1" x14ac:dyDescent="0.3">
      <c r="A20" s="62">
        <v>15</v>
      </c>
      <c r="B20" s="63">
        <v>8.1100000000000005E-2</v>
      </c>
      <c r="C20" s="63">
        <v>5.7599999999999998E-2</v>
      </c>
      <c r="D20" s="63">
        <v>7.0800000000000002E-2</v>
      </c>
      <c r="F20" s="62" t="s">
        <v>495</v>
      </c>
      <c r="G20" s="64">
        <v>30631</v>
      </c>
      <c r="H20" s="62">
        <v>0.7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4086</v>
      </c>
      <c r="Y20" s="65">
        <v>42810</v>
      </c>
      <c r="Z20" s="62" t="s">
        <v>528</v>
      </c>
      <c r="AA20" s="62" t="s">
        <v>502</v>
      </c>
      <c r="AB20" s="62">
        <v>9.4</v>
      </c>
      <c r="AC20" s="62" t="s">
        <v>471</v>
      </c>
      <c r="AD20" s="62">
        <v>69</v>
      </c>
    </row>
    <row r="21" spans="1:30" ht="14.4" customHeight="1" thickBot="1" x14ac:dyDescent="0.3">
      <c r="A21" s="62">
        <v>16</v>
      </c>
      <c r="B21" s="63">
        <v>9.0999999999999998E-2</v>
      </c>
      <c r="C21" s="63">
        <v>5.7000000000000002E-2</v>
      </c>
      <c r="D21" s="63">
        <v>7.5999999999999998E-2</v>
      </c>
      <c r="F21" s="62" t="s">
        <v>499</v>
      </c>
      <c r="G21" s="64">
        <v>44858</v>
      </c>
      <c r="H21" s="62">
        <v>1.03</v>
      </c>
      <c r="J21" s="48">
        <v>5</v>
      </c>
      <c r="K21" s="48">
        <f>X6</f>
        <v>5060</v>
      </c>
      <c r="L21" s="54"/>
      <c r="M21" s="48"/>
      <c r="N21" s="59">
        <f>K21/$F$2</f>
        <v>0.11578947368421053</v>
      </c>
      <c r="W21" s="62">
        <v>125</v>
      </c>
      <c r="X21" s="62">
        <v>4053</v>
      </c>
      <c r="Y21" s="65">
        <v>43027</v>
      </c>
      <c r="Z21" s="62" t="s">
        <v>528</v>
      </c>
      <c r="AA21" s="62" t="s">
        <v>502</v>
      </c>
      <c r="AB21" s="62">
        <v>9.3000000000000007</v>
      </c>
      <c r="AC21" s="62" t="s">
        <v>471</v>
      </c>
      <c r="AD21" s="62">
        <v>73</v>
      </c>
    </row>
    <row r="22" spans="1:30" ht="14.4" thickBot="1" x14ac:dyDescent="0.3">
      <c r="A22" s="62">
        <v>17</v>
      </c>
      <c r="B22" s="63">
        <v>9.5200000000000007E-2</v>
      </c>
      <c r="C22" s="63">
        <v>5.57E-2</v>
      </c>
      <c r="D22" s="63">
        <v>7.7799999999999994E-2</v>
      </c>
      <c r="F22" s="62" t="s">
        <v>500</v>
      </c>
      <c r="G22" s="64">
        <v>47215</v>
      </c>
      <c r="H22" s="62">
        <v>1.08</v>
      </c>
      <c r="J22" s="48">
        <v>10</v>
      </c>
      <c r="K22" s="48">
        <f>X11</f>
        <v>4665</v>
      </c>
      <c r="L22" s="54"/>
      <c r="M22" s="48"/>
      <c r="N22" s="59">
        <f t="shared" ref="N22:N28" si="0">K22/$F$2</f>
        <v>0.10675057208237987</v>
      </c>
      <c r="W22" s="62">
        <v>150</v>
      </c>
      <c r="X22" s="62">
        <v>4025</v>
      </c>
      <c r="Y22" s="65">
        <v>42789</v>
      </c>
      <c r="Z22" s="62" t="s">
        <v>529</v>
      </c>
      <c r="AA22" s="62" t="s">
        <v>502</v>
      </c>
      <c r="AB22" s="62">
        <v>9.1999999999999993</v>
      </c>
      <c r="AC22" s="62" t="s">
        <v>471</v>
      </c>
      <c r="AD22" s="62">
        <v>68</v>
      </c>
    </row>
    <row r="23" spans="1:30" ht="14.4" thickBot="1" x14ac:dyDescent="0.3">
      <c r="A23" s="62">
        <v>18</v>
      </c>
      <c r="B23" s="63">
        <v>6.9900000000000004E-2</v>
      </c>
      <c r="C23" s="63">
        <v>4.7899999999999998E-2</v>
      </c>
      <c r="D23" s="63">
        <v>6.0199999999999997E-2</v>
      </c>
      <c r="F23" s="62" t="s">
        <v>501</v>
      </c>
      <c r="G23" s="64">
        <v>48107</v>
      </c>
      <c r="H23" s="62">
        <v>1.1000000000000001</v>
      </c>
      <c r="J23" s="48">
        <v>20</v>
      </c>
      <c r="K23" s="48">
        <f>X12</f>
        <v>4318</v>
      </c>
      <c r="L23" s="54"/>
      <c r="M23" s="48"/>
      <c r="N23" s="59">
        <f t="shared" si="0"/>
        <v>9.8810068649885577E-2</v>
      </c>
      <c r="W23" s="62">
        <v>175</v>
      </c>
      <c r="X23" s="62">
        <v>4002</v>
      </c>
      <c r="Y23" s="65">
        <v>42838</v>
      </c>
      <c r="Z23" s="62" t="s">
        <v>528</v>
      </c>
      <c r="AA23" s="62" t="s">
        <v>502</v>
      </c>
      <c r="AB23" s="62">
        <v>9.1999999999999993</v>
      </c>
      <c r="AC23" s="62" t="s">
        <v>471</v>
      </c>
      <c r="AD23" s="62">
        <v>70</v>
      </c>
    </row>
    <row r="24" spans="1:30" ht="14.4" thickBot="1" x14ac:dyDescent="0.3">
      <c r="A24" s="62">
        <v>19</v>
      </c>
      <c r="B24" s="63">
        <v>5.3999999999999999E-2</v>
      </c>
      <c r="C24" s="63">
        <v>3.4200000000000001E-2</v>
      </c>
      <c r="D24" s="63">
        <v>4.53E-2</v>
      </c>
      <c r="F24" s="62" t="s">
        <v>502</v>
      </c>
      <c r="G24" s="64">
        <v>47755</v>
      </c>
      <c r="H24" s="62">
        <v>1.0900000000000001</v>
      </c>
      <c r="J24" s="48">
        <v>30</v>
      </c>
      <c r="K24" s="48">
        <f>X14</f>
        <v>4241</v>
      </c>
      <c r="L24" s="54"/>
      <c r="M24" s="48"/>
      <c r="N24" s="59">
        <f t="shared" si="0"/>
        <v>9.7048054919908464E-2</v>
      </c>
      <c r="W24" s="62">
        <v>200</v>
      </c>
      <c r="X24" s="62">
        <v>3973</v>
      </c>
      <c r="Y24" s="65">
        <v>42999</v>
      </c>
      <c r="Z24" s="62" t="s">
        <v>528</v>
      </c>
      <c r="AA24" s="62" t="s">
        <v>502</v>
      </c>
      <c r="AB24" s="62">
        <v>9.1</v>
      </c>
      <c r="AC24" s="62" t="s">
        <v>471</v>
      </c>
      <c r="AD24" s="62">
        <v>72</v>
      </c>
    </row>
    <row r="25" spans="1:30" ht="14.4" thickBot="1" x14ac:dyDescent="0.3">
      <c r="A25" s="62">
        <v>20</v>
      </c>
      <c r="B25" s="63">
        <v>4.3900000000000002E-2</v>
      </c>
      <c r="C25" s="63">
        <v>2.6499999999999999E-2</v>
      </c>
      <c r="D25" s="63">
        <v>3.6200000000000003E-2</v>
      </c>
      <c r="F25" s="62" t="s">
        <v>503</v>
      </c>
      <c r="G25" s="64">
        <v>49350</v>
      </c>
      <c r="H25" s="62">
        <v>1.1299999999999999</v>
      </c>
      <c r="J25" s="48">
        <v>50</v>
      </c>
      <c r="K25" s="48">
        <f>X18</f>
        <v>4195</v>
      </c>
      <c r="L25" s="54"/>
      <c r="M25" s="48"/>
      <c r="N25" s="59">
        <f t="shared" si="0"/>
        <v>9.5995423340961103E-2</v>
      </c>
    </row>
    <row r="26" spans="1:30" ht="14.4" thickBot="1" x14ac:dyDescent="0.3">
      <c r="A26" s="62">
        <v>21</v>
      </c>
      <c r="B26" s="63">
        <v>3.7699999999999997E-2</v>
      </c>
      <c r="C26" s="63">
        <v>2.1700000000000001E-2</v>
      </c>
      <c r="D26" s="63">
        <v>3.0700000000000002E-2</v>
      </c>
      <c r="F26" s="62" t="s">
        <v>504</v>
      </c>
      <c r="G26" s="64">
        <v>37752</v>
      </c>
      <c r="H26" s="62">
        <v>0.86</v>
      </c>
      <c r="J26" s="48">
        <v>100</v>
      </c>
      <c r="K26" s="48">
        <f>X20</f>
        <v>4086</v>
      </c>
      <c r="L26" s="54"/>
      <c r="M26" s="48"/>
      <c r="N26" s="59">
        <f t="shared" si="0"/>
        <v>9.3501144164759728E-2</v>
      </c>
    </row>
    <row r="27" spans="1:30" ht="14.4" thickBot="1" x14ac:dyDescent="0.3">
      <c r="A27" s="62">
        <v>22</v>
      </c>
      <c r="B27" s="63">
        <v>2.64E-2</v>
      </c>
      <c r="C27" s="63">
        <v>1.55E-2</v>
      </c>
      <c r="D27" s="63">
        <v>2.1600000000000001E-2</v>
      </c>
      <c r="J27" s="48">
        <v>150</v>
      </c>
      <c r="K27" s="48">
        <f>X22</f>
        <v>4025</v>
      </c>
      <c r="L27" s="54"/>
      <c r="M27" s="48"/>
      <c r="N27" s="59">
        <f t="shared" si="0"/>
        <v>9.2105263157894732E-2</v>
      </c>
    </row>
    <row r="28" spans="1:30" ht="14.4" thickBot="1" x14ac:dyDescent="0.3">
      <c r="A28" s="62">
        <v>23</v>
      </c>
      <c r="B28" s="63">
        <v>1.67E-2</v>
      </c>
      <c r="C28" s="63">
        <v>9.9000000000000008E-3</v>
      </c>
      <c r="D28" s="63">
        <v>1.37E-2</v>
      </c>
      <c r="J28" s="48">
        <v>200</v>
      </c>
      <c r="K28" s="48">
        <f>X24</f>
        <v>3973</v>
      </c>
      <c r="L28" s="54"/>
      <c r="M28" s="48"/>
      <c r="N28" s="59">
        <f t="shared" si="0"/>
        <v>9.0915331807780317E-2</v>
      </c>
    </row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26100</v>
      </c>
      <c r="H2" s="43" t="s">
        <v>469</v>
      </c>
      <c r="W2" s="62">
        <v>1</v>
      </c>
      <c r="X2" s="62"/>
      <c r="Y2" s="65">
        <v>42802</v>
      </c>
      <c r="Z2" s="62" t="s">
        <v>539</v>
      </c>
      <c r="AA2" s="62" t="s">
        <v>501</v>
      </c>
      <c r="AB2" s="62">
        <v>14.6</v>
      </c>
      <c r="AC2" s="62" t="s">
        <v>506</v>
      </c>
      <c r="AD2" s="62">
        <v>66</v>
      </c>
    </row>
    <row r="3" spans="1:30" ht="14.4" thickBot="1" x14ac:dyDescent="0.3">
      <c r="W3" s="62">
        <v>2</v>
      </c>
      <c r="X3" s="62"/>
      <c r="Y3" s="65">
        <v>42951</v>
      </c>
      <c r="Z3" s="62" t="s">
        <v>539</v>
      </c>
      <c r="AA3" s="62" t="s">
        <v>503</v>
      </c>
      <c r="AB3" s="62">
        <v>11.3</v>
      </c>
      <c r="AC3" s="62" t="s">
        <v>506</v>
      </c>
      <c r="AD3" s="62">
        <v>64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43056</v>
      </c>
      <c r="Z4" s="62" t="s">
        <v>539</v>
      </c>
      <c r="AA4" s="62" t="s">
        <v>503</v>
      </c>
      <c r="AB4" s="62">
        <v>10.8</v>
      </c>
      <c r="AC4" s="62" t="s">
        <v>506</v>
      </c>
      <c r="AD4" s="62">
        <v>60</v>
      </c>
    </row>
    <row r="5" spans="1:30" ht="18.75" customHeight="1" thickBot="1" x14ac:dyDescent="0.3">
      <c r="A5" s="62">
        <v>0</v>
      </c>
      <c r="B5" s="63">
        <v>1.4200000000000001E-2</v>
      </c>
      <c r="C5" s="63">
        <v>8.6E-3</v>
      </c>
      <c r="D5" s="63">
        <v>1.1900000000000001E-2</v>
      </c>
      <c r="F5" s="62" t="s">
        <v>478</v>
      </c>
      <c r="G5" s="64">
        <v>40951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43055</v>
      </c>
      <c r="Z5" s="62" t="s">
        <v>539</v>
      </c>
      <c r="AA5" s="62" t="s">
        <v>502</v>
      </c>
      <c r="AB5" s="62">
        <v>10.7</v>
      </c>
      <c r="AC5" s="62" t="s">
        <v>506</v>
      </c>
      <c r="AD5" s="62">
        <v>63</v>
      </c>
    </row>
    <row r="6" spans="1:30" ht="17.25" customHeight="1" thickBot="1" x14ac:dyDescent="0.3">
      <c r="A6" s="62">
        <v>1</v>
      </c>
      <c r="B6" s="63">
        <v>9.2999999999999992E-3</v>
      </c>
      <c r="C6" s="63">
        <v>6.3E-3</v>
      </c>
      <c r="D6" s="63">
        <v>8.0999999999999996E-3</v>
      </c>
      <c r="F6" s="62" t="s">
        <v>480</v>
      </c>
      <c r="G6" s="64">
        <v>44231</v>
      </c>
      <c r="H6" s="62"/>
      <c r="J6" s="49" t="s">
        <v>481</v>
      </c>
      <c r="K6" s="50">
        <f>LARGE((K8,K9),1)</f>
        <v>0.72330097087378642</v>
      </c>
      <c r="N6" s="50" t="s">
        <v>506</v>
      </c>
      <c r="W6" s="62">
        <v>5</v>
      </c>
      <c r="X6" s="62"/>
      <c r="Y6" s="65">
        <v>43074</v>
      </c>
      <c r="Z6" s="62" t="s">
        <v>539</v>
      </c>
      <c r="AA6" s="62" t="s">
        <v>500</v>
      </c>
      <c r="AB6" s="62">
        <v>10.6</v>
      </c>
      <c r="AC6" s="62" t="s">
        <v>506</v>
      </c>
      <c r="AD6" s="62">
        <v>64</v>
      </c>
    </row>
    <row r="7" spans="1:30" ht="17.25" customHeight="1" thickBot="1" x14ac:dyDescent="0.3">
      <c r="A7" s="62">
        <v>2</v>
      </c>
      <c r="B7" s="63">
        <v>7.0000000000000001E-3</v>
      </c>
      <c r="C7" s="63">
        <v>6.4999999999999997E-3</v>
      </c>
      <c r="D7" s="63">
        <v>6.7999999999999996E-3</v>
      </c>
      <c r="F7" s="62" t="s">
        <v>482</v>
      </c>
      <c r="G7" s="64">
        <v>46243</v>
      </c>
      <c r="H7" s="62"/>
      <c r="J7" s="51" t="s">
        <v>483</v>
      </c>
      <c r="K7" s="50">
        <f>LARGE((K10,K11),1)</f>
        <v>0.60507757404795481</v>
      </c>
      <c r="N7" s="50" t="s">
        <v>505</v>
      </c>
      <c r="W7" s="62">
        <v>6</v>
      </c>
      <c r="X7" s="62"/>
      <c r="Y7" s="65">
        <v>42940</v>
      </c>
      <c r="Z7" s="62" t="s">
        <v>539</v>
      </c>
      <c r="AA7" s="62" t="s">
        <v>499</v>
      </c>
      <c r="AB7" s="62">
        <v>10.5</v>
      </c>
      <c r="AC7" s="62" t="s">
        <v>506</v>
      </c>
      <c r="AD7" s="62">
        <v>61</v>
      </c>
    </row>
    <row r="8" spans="1:30" ht="17.25" customHeight="1" thickBot="1" x14ac:dyDescent="0.35">
      <c r="A8" s="62">
        <v>3</v>
      </c>
      <c r="B8" s="63">
        <v>5.1999999999999998E-3</v>
      </c>
      <c r="C8" s="63">
        <v>0.01</v>
      </c>
      <c r="D8" s="63">
        <v>7.1000000000000004E-3</v>
      </c>
      <c r="F8" s="62" t="s">
        <v>484</v>
      </c>
      <c r="G8" s="64">
        <v>42762</v>
      </c>
      <c r="H8" s="62"/>
      <c r="K8" s="52">
        <f>LARGE(B11:C11,1)/(B11+C11)</f>
        <v>0.72330097087378642</v>
      </c>
      <c r="W8" s="62">
        <v>7</v>
      </c>
      <c r="X8" s="62"/>
      <c r="Y8" s="65">
        <v>43069</v>
      </c>
      <c r="Z8" s="62" t="s">
        <v>539</v>
      </c>
      <c r="AA8" s="62" t="s">
        <v>502</v>
      </c>
      <c r="AB8" s="62">
        <v>10.5</v>
      </c>
      <c r="AC8" s="62" t="s">
        <v>506</v>
      </c>
      <c r="AD8" s="62">
        <v>64</v>
      </c>
    </row>
    <row r="9" spans="1:30" ht="17.25" customHeight="1" thickBot="1" x14ac:dyDescent="0.35">
      <c r="A9" s="62">
        <v>4</v>
      </c>
      <c r="B9" s="63">
        <v>6.1000000000000004E-3</v>
      </c>
      <c r="C9" s="63">
        <v>1.9400000000000001E-2</v>
      </c>
      <c r="D9" s="63">
        <v>1.15E-2</v>
      </c>
      <c r="F9" s="62" t="s">
        <v>485</v>
      </c>
      <c r="G9" s="64">
        <v>41947</v>
      </c>
      <c r="H9" s="62"/>
      <c r="K9" s="52">
        <f>LARGE(B12:C12,1)/(B12+C12)</f>
        <v>0.64357338195077485</v>
      </c>
      <c r="W9" s="62">
        <v>8</v>
      </c>
      <c r="X9" s="62"/>
      <c r="Y9" s="65">
        <v>42808</v>
      </c>
      <c r="Z9" s="62" t="s">
        <v>528</v>
      </c>
      <c r="AA9" s="62" t="s">
        <v>500</v>
      </c>
      <c r="AB9" s="62">
        <v>10.5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v>1.2699999999999999E-2</v>
      </c>
      <c r="C10" s="63">
        <v>5.2400000000000002E-2</v>
      </c>
      <c r="D10" s="63">
        <v>2.8799999999999999E-2</v>
      </c>
      <c r="F10" s="62" t="s">
        <v>486</v>
      </c>
      <c r="G10" s="64">
        <v>41321</v>
      </c>
      <c r="H10" s="62"/>
      <c r="K10" s="52">
        <f>LARGE(B20:C20,1)/(B20+C20)</f>
        <v>0.58176337603617179</v>
      </c>
      <c r="W10" s="62">
        <v>9</v>
      </c>
      <c r="X10" s="62"/>
      <c r="Y10" s="65">
        <v>43081</v>
      </c>
      <c r="Z10" s="62" t="s">
        <v>539</v>
      </c>
      <c r="AA10" s="62" t="s">
        <v>500</v>
      </c>
      <c r="AB10" s="62">
        <v>10.4</v>
      </c>
      <c r="AC10" s="62" t="s">
        <v>506</v>
      </c>
      <c r="AD10" s="62">
        <v>63</v>
      </c>
    </row>
    <row r="11" spans="1:30" ht="17.25" customHeight="1" thickBot="1" x14ac:dyDescent="0.35">
      <c r="A11" s="62">
        <v>6</v>
      </c>
      <c r="B11" s="63">
        <v>2.8500000000000001E-2</v>
      </c>
      <c r="C11" s="63">
        <v>7.4499999999999997E-2</v>
      </c>
      <c r="D11" s="63">
        <v>4.7199999999999999E-2</v>
      </c>
      <c r="F11" s="62" t="s">
        <v>487</v>
      </c>
      <c r="G11" s="64">
        <v>38779</v>
      </c>
      <c r="H11" s="62"/>
      <c r="K11" s="52">
        <f>LARGE(B21:C21,1)/(B21+C21)</f>
        <v>0.60507757404795481</v>
      </c>
      <c r="W11" s="62">
        <v>10</v>
      </c>
      <c r="X11" s="62"/>
      <c r="Y11" s="65">
        <v>42845</v>
      </c>
      <c r="Z11" s="62" t="s">
        <v>539</v>
      </c>
      <c r="AA11" s="62" t="s">
        <v>502</v>
      </c>
      <c r="AB11" s="62">
        <v>10.4</v>
      </c>
      <c r="AC11" s="62" t="s">
        <v>506</v>
      </c>
      <c r="AD11" s="62">
        <v>66</v>
      </c>
    </row>
    <row r="12" spans="1:30" ht="17.25" customHeight="1" thickBot="1" x14ac:dyDescent="0.3">
      <c r="A12" s="62">
        <v>7</v>
      </c>
      <c r="B12" s="63">
        <v>3.9100000000000003E-2</v>
      </c>
      <c r="C12" s="63">
        <v>7.0599999999999996E-2</v>
      </c>
      <c r="D12" s="63">
        <v>5.1900000000000002E-2</v>
      </c>
      <c r="F12" s="62" t="s">
        <v>488</v>
      </c>
      <c r="G12" s="64">
        <v>39870</v>
      </c>
      <c r="H12" s="62"/>
      <c r="W12" s="62">
        <v>20</v>
      </c>
      <c r="X12" s="62"/>
      <c r="Y12" s="65">
        <v>43083</v>
      </c>
      <c r="Z12" s="62" t="s">
        <v>539</v>
      </c>
      <c r="AA12" s="62" t="s">
        <v>502</v>
      </c>
      <c r="AB12" s="62">
        <v>10.1</v>
      </c>
      <c r="AC12" s="62" t="s">
        <v>506</v>
      </c>
      <c r="AD12" s="62">
        <v>64</v>
      </c>
    </row>
    <row r="13" spans="1:30" ht="17.25" customHeight="1" thickBot="1" x14ac:dyDescent="0.3">
      <c r="A13" s="62">
        <v>8</v>
      </c>
      <c r="B13" s="63">
        <v>3.73E-2</v>
      </c>
      <c r="C13" s="63">
        <v>7.0599999999999996E-2</v>
      </c>
      <c r="D13" s="63">
        <v>5.0799999999999998E-2</v>
      </c>
      <c r="F13" s="62" t="s">
        <v>489</v>
      </c>
      <c r="G13" s="64">
        <v>41032</v>
      </c>
      <c r="H13" s="62"/>
      <c r="W13" s="62">
        <v>25</v>
      </c>
      <c r="X13" s="62"/>
      <c r="Y13" s="65">
        <v>43026</v>
      </c>
      <c r="Z13" s="62" t="s">
        <v>539</v>
      </c>
      <c r="AA13" s="62" t="s">
        <v>501</v>
      </c>
      <c r="AB13" s="62">
        <v>10.1</v>
      </c>
      <c r="AC13" s="62" t="s">
        <v>506</v>
      </c>
      <c r="AD13" s="62">
        <v>63</v>
      </c>
    </row>
    <row r="14" spans="1:30" ht="14.4" thickBot="1" x14ac:dyDescent="0.3">
      <c r="A14" s="62">
        <v>9</v>
      </c>
      <c r="B14" s="63">
        <v>3.6400000000000002E-2</v>
      </c>
      <c r="C14" s="63">
        <v>6.1100000000000002E-2</v>
      </c>
      <c r="D14" s="63">
        <v>4.6399999999999997E-2</v>
      </c>
      <c r="F14" s="62" t="s">
        <v>490</v>
      </c>
      <c r="G14" s="64">
        <v>44016</v>
      </c>
      <c r="H14" s="62"/>
      <c r="W14" s="62">
        <v>30</v>
      </c>
      <c r="X14" s="62"/>
      <c r="Y14" s="65">
        <v>43047</v>
      </c>
      <c r="Z14" s="62" t="s">
        <v>539</v>
      </c>
      <c r="AA14" s="62" t="s">
        <v>501</v>
      </c>
      <c r="AB14" s="62">
        <v>10.1</v>
      </c>
      <c r="AC14" s="62" t="s">
        <v>506</v>
      </c>
      <c r="AD14" s="62">
        <v>64</v>
      </c>
    </row>
    <row r="15" spans="1:30" ht="14.4" thickBot="1" x14ac:dyDescent="0.3">
      <c r="A15" s="62">
        <v>10</v>
      </c>
      <c r="B15" s="63">
        <v>3.9699999999999999E-2</v>
      </c>
      <c r="C15" s="63">
        <v>5.7099999999999998E-2</v>
      </c>
      <c r="D15" s="63">
        <v>4.6800000000000001E-2</v>
      </c>
      <c r="F15" s="62" t="s">
        <v>491</v>
      </c>
      <c r="G15" s="64">
        <v>43117</v>
      </c>
      <c r="H15" s="62"/>
      <c r="W15" s="62">
        <v>35</v>
      </c>
      <c r="X15" s="62"/>
      <c r="Y15" s="65">
        <v>42818</v>
      </c>
      <c r="Z15" s="62" t="s">
        <v>528</v>
      </c>
      <c r="AA15" s="62" t="s">
        <v>503</v>
      </c>
      <c r="AB15" s="62">
        <v>10</v>
      </c>
      <c r="AC15" s="62" t="s">
        <v>505</v>
      </c>
      <c r="AD15" s="62">
        <v>60</v>
      </c>
    </row>
    <row r="16" spans="1:30" ht="14.4" thickBot="1" x14ac:dyDescent="0.3">
      <c r="A16" s="62">
        <v>11</v>
      </c>
      <c r="B16" s="63">
        <v>4.4400000000000002E-2</v>
      </c>
      <c r="C16" s="63">
        <v>5.4600000000000003E-2</v>
      </c>
      <c r="D16" s="63">
        <v>4.8500000000000001E-2</v>
      </c>
      <c r="F16" s="62" t="s">
        <v>492</v>
      </c>
      <c r="G16" s="64">
        <v>42187</v>
      </c>
      <c r="H16" s="62"/>
      <c r="W16" s="62">
        <v>40</v>
      </c>
      <c r="X16" s="62"/>
      <c r="Y16" s="65">
        <v>43080</v>
      </c>
      <c r="Z16" s="62" t="s">
        <v>539</v>
      </c>
      <c r="AA16" s="62" t="s">
        <v>499</v>
      </c>
      <c r="AB16" s="62">
        <v>10</v>
      </c>
      <c r="AC16" s="62" t="s">
        <v>506</v>
      </c>
      <c r="AD16" s="62">
        <v>63</v>
      </c>
    </row>
    <row r="17" spans="1:30" ht="14.4" thickBot="1" x14ac:dyDescent="0.3">
      <c r="A17" s="62">
        <v>12</v>
      </c>
      <c r="B17" s="63">
        <v>5.0799999999999998E-2</v>
      </c>
      <c r="C17" s="63">
        <v>5.4199999999999998E-2</v>
      </c>
      <c r="D17" s="63">
        <v>5.2200000000000003E-2</v>
      </c>
      <c r="W17" s="62">
        <v>45</v>
      </c>
      <c r="X17" s="62"/>
      <c r="Y17" s="65">
        <v>43087</v>
      </c>
      <c r="Z17" s="62" t="s">
        <v>539</v>
      </c>
      <c r="AA17" s="62" t="s">
        <v>499</v>
      </c>
      <c r="AB17" s="62">
        <v>10</v>
      </c>
      <c r="AC17" s="62" t="s">
        <v>506</v>
      </c>
      <c r="AD17" s="62">
        <v>63</v>
      </c>
    </row>
    <row r="18" spans="1:30" ht="14.4" thickBot="1" x14ac:dyDescent="0.3">
      <c r="A18" s="62">
        <v>13</v>
      </c>
      <c r="B18" s="63">
        <v>5.6500000000000002E-2</v>
      </c>
      <c r="C18" s="63">
        <v>5.5599999999999997E-2</v>
      </c>
      <c r="D18" s="63">
        <v>5.6099999999999997E-2</v>
      </c>
      <c r="W18" s="62">
        <v>50</v>
      </c>
      <c r="X18" s="62"/>
      <c r="Y18" s="65">
        <v>42767</v>
      </c>
      <c r="Z18" s="62" t="s">
        <v>539</v>
      </c>
      <c r="AA18" s="62" t="s">
        <v>501</v>
      </c>
      <c r="AB18" s="62">
        <v>10</v>
      </c>
      <c r="AC18" s="62" t="s">
        <v>506</v>
      </c>
      <c r="AD18" s="62">
        <v>65</v>
      </c>
    </row>
    <row r="19" spans="1:30" ht="17.25" customHeight="1" thickBot="1" x14ac:dyDescent="0.3">
      <c r="A19" s="62">
        <v>14</v>
      </c>
      <c r="B19" s="63">
        <v>6.5100000000000005E-2</v>
      </c>
      <c r="C19" s="63">
        <v>5.74E-2</v>
      </c>
      <c r="D19" s="63">
        <v>6.2E-2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43033</v>
      </c>
      <c r="Z19" s="62" t="s">
        <v>528</v>
      </c>
      <c r="AA19" s="62" t="s">
        <v>501</v>
      </c>
      <c r="AB19" s="62">
        <v>9.9</v>
      </c>
      <c r="AC19" s="62" t="s">
        <v>505</v>
      </c>
      <c r="AD19" s="62">
        <v>60</v>
      </c>
    </row>
    <row r="20" spans="1:30" ht="17.25" customHeight="1" thickBot="1" x14ac:dyDescent="0.3">
      <c r="A20" s="62">
        <v>15</v>
      </c>
      <c r="B20" s="63">
        <v>7.7200000000000005E-2</v>
      </c>
      <c r="C20" s="63">
        <v>5.5500000000000001E-2</v>
      </c>
      <c r="D20" s="63">
        <v>6.8400000000000002E-2</v>
      </c>
      <c r="F20" s="62" t="s">
        <v>495</v>
      </c>
      <c r="G20" s="64">
        <v>29216</v>
      </c>
      <c r="H20" s="62"/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42761</v>
      </c>
      <c r="Z20" s="62" t="s">
        <v>539</v>
      </c>
      <c r="AA20" s="62" t="s">
        <v>502</v>
      </c>
      <c r="AB20" s="62">
        <v>9.8000000000000007</v>
      </c>
      <c r="AC20" s="62" t="s">
        <v>506</v>
      </c>
      <c r="AD20" s="62">
        <v>64</v>
      </c>
    </row>
    <row r="21" spans="1:30" ht="17.25" customHeight="1" thickBot="1" x14ac:dyDescent="0.3">
      <c r="A21" s="62">
        <v>16</v>
      </c>
      <c r="B21" s="63">
        <v>8.5800000000000001E-2</v>
      </c>
      <c r="C21" s="63">
        <v>5.6000000000000001E-2</v>
      </c>
      <c r="D21" s="63">
        <v>7.3700000000000002E-2</v>
      </c>
      <c r="F21" s="62" t="s">
        <v>499</v>
      </c>
      <c r="G21" s="64">
        <v>43253</v>
      </c>
      <c r="H21" s="62"/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42782</v>
      </c>
      <c r="Z21" s="62" t="s">
        <v>539</v>
      </c>
      <c r="AA21" s="62" t="s">
        <v>502</v>
      </c>
      <c r="AB21" s="62">
        <v>9.6999999999999993</v>
      </c>
      <c r="AC21" s="62" t="s">
        <v>506</v>
      </c>
      <c r="AD21" s="62">
        <v>65</v>
      </c>
    </row>
    <row r="22" spans="1:30" ht="17.25" customHeight="1" thickBot="1" x14ac:dyDescent="0.3">
      <c r="A22" s="62">
        <v>17</v>
      </c>
      <c r="B22" s="63">
        <v>8.8099999999999998E-2</v>
      </c>
      <c r="C22" s="63">
        <v>5.5599999999999997E-2</v>
      </c>
      <c r="D22" s="63">
        <v>7.4899999999999994E-2</v>
      </c>
      <c r="F22" s="62" t="s">
        <v>500</v>
      </c>
      <c r="G22" s="64">
        <v>45672</v>
      </c>
      <c r="H22" s="62"/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42961</v>
      </c>
      <c r="Z22" s="62" t="s">
        <v>539</v>
      </c>
      <c r="AA22" s="62" t="s">
        <v>499</v>
      </c>
      <c r="AB22" s="62">
        <v>9.6</v>
      </c>
      <c r="AC22" s="62" t="s">
        <v>506</v>
      </c>
      <c r="AD22" s="62">
        <v>63</v>
      </c>
    </row>
    <row r="23" spans="1:30" ht="17.25" customHeight="1" thickBot="1" x14ac:dyDescent="0.3">
      <c r="A23" s="62">
        <v>18</v>
      </c>
      <c r="B23" s="63">
        <v>8.1299999999999997E-2</v>
      </c>
      <c r="C23" s="63">
        <v>4.9700000000000001E-2</v>
      </c>
      <c r="D23" s="63">
        <v>6.8500000000000005E-2</v>
      </c>
      <c r="F23" s="62" t="s">
        <v>501</v>
      </c>
      <c r="G23" s="64">
        <v>46648</v>
      </c>
      <c r="H23" s="62"/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42878</v>
      </c>
      <c r="Z23" s="62" t="s">
        <v>539</v>
      </c>
      <c r="AA23" s="62" t="s">
        <v>500</v>
      </c>
      <c r="AB23" s="62">
        <v>9.6</v>
      </c>
      <c r="AC23" s="62" t="s">
        <v>506</v>
      </c>
      <c r="AD23" s="62">
        <v>64</v>
      </c>
    </row>
    <row r="24" spans="1:30" ht="17.25" customHeight="1" thickBot="1" x14ac:dyDescent="0.3">
      <c r="A24" s="62">
        <v>19</v>
      </c>
      <c r="B24" s="63">
        <v>6.13E-2</v>
      </c>
      <c r="C24" s="63">
        <v>3.8399999999999997E-2</v>
      </c>
      <c r="D24" s="63">
        <v>5.1999999999999998E-2</v>
      </c>
      <c r="F24" s="62" t="s">
        <v>502</v>
      </c>
      <c r="G24" s="64">
        <v>46497</v>
      </c>
      <c r="H24" s="62"/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43031</v>
      </c>
      <c r="Z24" s="62" t="s">
        <v>528</v>
      </c>
      <c r="AA24" s="62" t="s">
        <v>499</v>
      </c>
      <c r="AB24" s="62">
        <v>9.5</v>
      </c>
      <c r="AC24" s="62" t="s">
        <v>505</v>
      </c>
      <c r="AD24" s="62">
        <v>61</v>
      </c>
    </row>
    <row r="25" spans="1:30" ht="17.25" customHeight="1" thickBot="1" x14ac:dyDescent="0.3">
      <c r="A25" s="62">
        <v>20</v>
      </c>
      <c r="B25" s="63">
        <v>5.0299999999999997E-2</v>
      </c>
      <c r="C25" s="63">
        <v>2.92E-2</v>
      </c>
      <c r="D25" s="63">
        <v>4.1799999999999997E-2</v>
      </c>
      <c r="F25" s="62" t="s">
        <v>503</v>
      </c>
      <c r="G25" s="64">
        <v>49463</v>
      </c>
      <c r="H25" s="62"/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4.41E-2</v>
      </c>
      <c r="C26" s="63">
        <v>2.47E-2</v>
      </c>
      <c r="D26" s="63">
        <v>3.6200000000000003E-2</v>
      </c>
      <c r="F26" s="62" t="s">
        <v>504</v>
      </c>
      <c r="G26" s="64">
        <v>35385</v>
      </c>
      <c r="H26" s="62"/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3.5000000000000003E-2</v>
      </c>
      <c r="C27" s="63">
        <v>1.9199999999999998E-2</v>
      </c>
      <c r="D27" s="63">
        <v>2.86E-2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2.4400000000000002E-2</v>
      </c>
      <c r="C28" s="63">
        <v>1.26E-2</v>
      </c>
      <c r="D28" s="63">
        <v>1.9699999999999999E-2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37900</v>
      </c>
      <c r="H2" s="43" t="s">
        <v>469</v>
      </c>
      <c r="W2" s="62">
        <v>1</v>
      </c>
      <c r="X2" s="62">
        <v>3591</v>
      </c>
      <c r="Y2" s="65">
        <v>43039</v>
      </c>
      <c r="Z2" s="62" t="s">
        <v>528</v>
      </c>
      <c r="AA2" s="62" t="s">
        <v>500</v>
      </c>
      <c r="AB2" s="62">
        <v>9.5</v>
      </c>
      <c r="AC2" s="62" t="s">
        <v>505</v>
      </c>
      <c r="AD2" s="62">
        <v>63</v>
      </c>
    </row>
    <row r="3" spans="1:30" ht="14.4" thickBot="1" x14ac:dyDescent="0.3">
      <c r="W3" s="62">
        <v>2</v>
      </c>
      <c r="X3" s="62">
        <v>3586</v>
      </c>
      <c r="Y3" s="65">
        <v>43054</v>
      </c>
      <c r="Z3" s="62" t="s">
        <v>528</v>
      </c>
      <c r="AA3" s="62" t="s">
        <v>501</v>
      </c>
      <c r="AB3" s="62">
        <v>9.5</v>
      </c>
      <c r="AC3" s="62" t="s">
        <v>505</v>
      </c>
      <c r="AD3" s="62">
        <v>63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3584</v>
      </c>
      <c r="Y4" s="65">
        <v>43070</v>
      </c>
      <c r="Z4" s="62" t="s">
        <v>528</v>
      </c>
      <c r="AA4" s="62" t="s">
        <v>503</v>
      </c>
      <c r="AB4" s="62">
        <v>9.5</v>
      </c>
      <c r="AC4" s="62" t="s">
        <v>505</v>
      </c>
      <c r="AD4" s="62">
        <v>61</v>
      </c>
    </row>
    <row r="5" spans="1:30" ht="18.75" customHeight="1" thickBot="1" x14ac:dyDescent="0.3">
      <c r="A5" s="62">
        <v>0</v>
      </c>
      <c r="B5" s="63">
        <v>1.0800000000000001E-2</v>
      </c>
      <c r="C5" s="63">
        <v>5.7000000000000002E-3</v>
      </c>
      <c r="D5" s="63">
        <v>8.2000000000000007E-3</v>
      </c>
      <c r="F5" s="62" t="s">
        <v>478</v>
      </c>
      <c r="G5" s="64">
        <v>37601</v>
      </c>
      <c r="H5" s="62">
        <v>0.99</v>
      </c>
      <c r="J5" s="91" t="s">
        <v>479</v>
      </c>
      <c r="K5" s="92"/>
      <c r="L5" s="92"/>
      <c r="M5" s="92"/>
      <c r="N5" s="93"/>
      <c r="W5" s="62">
        <v>4</v>
      </c>
      <c r="X5" s="62">
        <v>3582</v>
      </c>
      <c r="Y5" s="65">
        <v>43014</v>
      </c>
      <c r="Z5" s="62" t="s">
        <v>529</v>
      </c>
      <c r="AA5" s="62" t="s">
        <v>503</v>
      </c>
      <c r="AB5" s="62">
        <v>9.5</v>
      </c>
      <c r="AC5" s="62" t="s">
        <v>505</v>
      </c>
      <c r="AD5" s="62">
        <v>60</v>
      </c>
    </row>
    <row r="6" spans="1:30" ht="17.25" customHeight="1" thickBot="1" x14ac:dyDescent="0.3">
      <c r="A6" s="62">
        <v>1</v>
      </c>
      <c r="B6" s="63">
        <v>6.7999999999999996E-3</v>
      </c>
      <c r="C6" s="63">
        <v>3.8E-3</v>
      </c>
      <c r="D6" s="63">
        <v>5.1999999999999998E-3</v>
      </c>
      <c r="F6" s="62" t="s">
        <v>480</v>
      </c>
      <c r="G6" s="64">
        <v>39061</v>
      </c>
      <c r="H6" s="62">
        <v>1.03</v>
      </c>
      <c r="J6" s="49" t="s">
        <v>481</v>
      </c>
      <c r="K6" s="50">
        <f>LARGE((K8,K9),1)</f>
        <v>0.80804387568555758</v>
      </c>
      <c r="N6" s="50" t="s">
        <v>506</v>
      </c>
      <c r="W6" s="62">
        <v>5</v>
      </c>
      <c r="X6" s="62">
        <v>3571</v>
      </c>
      <c r="Y6" s="65">
        <v>43075</v>
      </c>
      <c r="Z6" s="62" t="s">
        <v>528</v>
      </c>
      <c r="AA6" s="62" t="s">
        <v>501</v>
      </c>
      <c r="AB6" s="62">
        <v>9.4</v>
      </c>
      <c r="AC6" s="62" t="s">
        <v>505</v>
      </c>
      <c r="AD6" s="62">
        <v>64</v>
      </c>
    </row>
    <row r="7" spans="1:30" ht="17.25" customHeight="1" thickBot="1" x14ac:dyDescent="0.3">
      <c r="A7" s="62">
        <v>2</v>
      </c>
      <c r="B7" s="63">
        <v>5.0000000000000001E-3</v>
      </c>
      <c r="C7" s="63">
        <v>3.5000000000000001E-3</v>
      </c>
      <c r="D7" s="63">
        <v>4.3E-3</v>
      </c>
      <c r="F7" s="62" t="s">
        <v>482</v>
      </c>
      <c r="G7" s="64">
        <v>40690</v>
      </c>
      <c r="H7" s="62">
        <v>1.07</v>
      </c>
      <c r="J7" s="51" t="s">
        <v>483</v>
      </c>
      <c r="K7" s="50">
        <f>LARGE((K10,K11),1)</f>
        <v>0.62142381902860944</v>
      </c>
      <c r="N7" s="50" t="s">
        <v>505</v>
      </c>
      <c r="W7" s="62">
        <v>6</v>
      </c>
      <c r="X7" s="62">
        <v>3564</v>
      </c>
      <c r="Y7" s="65">
        <v>43074</v>
      </c>
      <c r="Z7" s="62" t="s">
        <v>528</v>
      </c>
      <c r="AA7" s="62" t="s">
        <v>500</v>
      </c>
      <c r="AB7" s="62">
        <v>9.4</v>
      </c>
      <c r="AC7" s="62" t="s">
        <v>505</v>
      </c>
      <c r="AD7" s="62">
        <v>64</v>
      </c>
    </row>
    <row r="8" spans="1:30" ht="17.25" customHeight="1" thickBot="1" x14ac:dyDescent="0.35">
      <c r="A8" s="62">
        <v>3</v>
      </c>
      <c r="B8" s="63">
        <v>3.3999999999999998E-3</v>
      </c>
      <c r="C8" s="63">
        <v>4.7999999999999996E-3</v>
      </c>
      <c r="D8" s="63">
        <v>4.1000000000000003E-3</v>
      </c>
      <c r="F8" s="62" t="s">
        <v>484</v>
      </c>
      <c r="G8" s="64">
        <v>38201</v>
      </c>
      <c r="H8" s="62">
        <v>1</v>
      </c>
      <c r="K8" s="52">
        <f>LARGE(B11:C11,1)/(B11+C11)</f>
        <v>0.80804387568555758</v>
      </c>
      <c r="W8" s="62">
        <v>7</v>
      </c>
      <c r="X8" s="62">
        <v>3559</v>
      </c>
      <c r="Y8" s="65">
        <v>42769</v>
      </c>
      <c r="Z8" s="62" t="s">
        <v>529</v>
      </c>
      <c r="AA8" s="62" t="s">
        <v>503</v>
      </c>
      <c r="AB8" s="62">
        <v>9.4</v>
      </c>
      <c r="AC8" s="62" t="s">
        <v>505</v>
      </c>
      <c r="AD8" s="62">
        <v>61</v>
      </c>
    </row>
    <row r="9" spans="1:30" ht="17.25" customHeight="1" thickBot="1" x14ac:dyDescent="0.35">
      <c r="A9" s="62">
        <v>4</v>
      </c>
      <c r="B9" s="63">
        <v>3.7000000000000002E-3</v>
      </c>
      <c r="C9" s="63">
        <v>1.2699999999999999E-2</v>
      </c>
      <c r="D9" s="63">
        <v>8.3000000000000001E-3</v>
      </c>
      <c r="F9" s="62" t="s">
        <v>485</v>
      </c>
      <c r="G9" s="64">
        <v>38657</v>
      </c>
      <c r="H9" s="62">
        <v>1.02</v>
      </c>
      <c r="K9" s="52">
        <f>LARGE(B12:C12,1)/(B12+C12)</f>
        <v>0.74356775300171529</v>
      </c>
      <c r="W9" s="62">
        <v>8</v>
      </c>
      <c r="X9" s="62">
        <v>3548</v>
      </c>
      <c r="Y9" s="65">
        <v>42983</v>
      </c>
      <c r="Z9" s="62" t="s">
        <v>529</v>
      </c>
      <c r="AA9" s="62" t="s">
        <v>500</v>
      </c>
      <c r="AB9" s="62">
        <v>9.4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v>7.4999999999999997E-3</v>
      </c>
      <c r="C10" s="63">
        <v>3.9800000000000002E-2</v>
      </c>
      <c r="D10" s="63">
        <v>2.4E-2</v>
      </c>
      <c r="F10" s="62" t="s">
        <v>486</v>
      </c>
      <c r="G10" s="64">
        <v>36245</v>
      </c>
      <c r="H10" s="62">
        <v>0.95</v>
      </c>
      <c r="K10" s="52">
        <f>LARGE(B20:C20,1)/(B20+C20)</f>
        <v>0.59505988023952094</v>
      </c>
      <c r="W10" s="62">
        <v>9</v>
      </c>
      <c r="X10" s="62">
        <v>3538</v>
      </c>
      <c r="Y10" s="65">
        <v>43034</v>
      </c>
      <c r="Z10" s="62" t="s">
        <v>528</v>
      </c>
      <c r="AA10" s="62" t="s">
        <v>502</v>
      </c>
      <c r="AB10" s="62">
        <v>9.3000000000000007</v>
      </c>
      <c r="AC10" s="62" t="s">
        <v>505</v>
      </c>
      <c r="AD10" s="62">
        <v>66</v>
      </c>
    </row>
    <row r="11" spans="1:30" ht="17.25" customHeight="1" thickBot="1" x14ac:dyDescent="0.35">
      <c r="A11" s="62">
        <v>6</v>
      </c>
      <c r="B11" s="63">
        <v>2.1000000000000001E-2</v>
      </c>
      <c r="C11" s="63">
        <v>8.8400000000000006E-2</v>
      </c>
      <c r="D11" s="63">
        <v>5.5399999999999998E-2</v>
      </c>
      <c r="F11" s="62" t="s">
        <v>487</v>
      </c>
      <c r="G11" s="64">
        <v>35248</v>
      </c>
      <c r="H11" s="62">
        <v>0.93</v>
      </c>
      <c r="K11" s="52">
        <f>LARGE(B21:C21,1)/(B21+C21)</f>
        <v>0.62142381902860944</v>
      </c>
      <c r="W11" s="62">
        <v>10</v>
      </c>
      <c r="X11" s="62">
        <v>3535</v>
      </c>
      <c r="Y11" s="65">
        <v>42979</v>
      </c>
      <c r="Z11" s="62" t="s">
        <v>529</v>
      </c>
      <c r="AA11" s="62" t="s">
        <v>503</v>
      </c>
      <c r="AB11" s="62">
        <v>9.3000000000000007</v>
      </c>
      <c r="AC11" s="62" t="s">
        <v>505</v>
      </c>
      <c r="AD11" s="62">
        <v>61</v>
      </c>
    </row>
    <row r="12" spans="1:30" ht="17.25" customHeight="1" thickBot="1" x14ac:dyDescent="0.3">
      <c r="A12" s="62">
        <v>7</v>
      </c>
      <c r="B12" s="63">
        <v>2.9899999999999999E-2</v>
      </c>
      <c r="C12" s="63">
        <v>8.6699999999999999E-2</v>
      </c>
      <c r="D12" s="63">
        <v>5.8900000000000001E-2</v>
      </c>
      <c r="F12" s="62" t="s">
        <v>488</v>
      </c>
      <c r="G12" s="64">
        <v>37831</v>
      </c>
      <c r="H12" s="62">
        <v>0.99</v>
      </c>
      <c r="W12" s="62">
        <v>20</v>
      </c>
      <c r="X12" s="62">
        <v>3473</v>
      </c>
      <c r="Y12" s="65">
        <v>42802</v>
      </c>
      <c r="Z12" s="62" t="s">
        <v>528</v>
      </c>
      <c r="AA12" s="62" t="s">
        <v>501</v>
      </c>
      <c r="AB12" s="62">
        <v>9.1999999999999993</v>
      </c>
      <c r="AC12" s="62" t="s">
        <v>505</v>
      </c>
      <c r="AD12" s="62">
        <v>64</v>
      </c>
    </row>
    <row r="13" spans="1:30" ht="17.25" customHeight="1" thickBot="1" x14ac:dyDescent="0.3">
      <c r="A13" s="62">
        <v>8</v>
      </c>
      <c r="B13" s="63">
        <v>3.6799999999999999E-2</v>
      </c>
      <c r="C13" s="63">
        <v>7.0499999999999993E-2</v>
      </c>
      <c r="D13" s="63">
        <v>5.3999999999999999E-2</v>
      </c>
      <c r="F13" s="62" t="s">
        <v>489</v>
      </c>
      <c r="G13" s="64">
        <v>35046</v>
      </c>
      <c r="H13" s="62">
        <v>0.92</v>
      </c>
      <c r="W13" s="62">
        <v>25</v>
      </c>
      <c r="X13" s="62">
        <v>3459</v>
      </c>
      <c r="Y13" s="65">
        <v>42818</v>
      </c>
      <c r="Z13" s="62" t="s">
        <v>528</v>
      </c>
      <c r="AA13" s="62" t="s">
        <v>503</v>
      </c>
      <c r="AB13" s="62">
        <v>9.1</v>
      </c>
      <c r="AC13" s="62" t="s">
        <v>505</v>
      </c>
      <c r="AD13" s="62">
        <v>63</v>
      </c>
    </row>
    <row r="14" spans="1:30" ht="14.4" thickBot="1" x14ac:dyDescent="0.3">
      <c r="A14" s="62">
        <v>9</v>
      </c>
      <c r="B14" s="63">
        <v>3.7699999999999997E-2</v>
      </c>
      <c r="C14" s="63">
        <v>6.5000000000000002E-2</v>
      </c>
      <c r="D14" s="63">
        <v>5.16E-2</v>
      </c>
      <c r="F14" s="62" t="s">
        <v>490</v>
      </c>
      <c r="G14" s="64">
        <v>39390</v>
      </c>
      <c r="H14" s="62">
        <v>1.04</v>
      </c>
      <c r="W14" s="62">
        <v>30</v>
      </c>
      <c r="X14" s="62">
        <v>3452</v>
      </c>
      <c r="Y14" s="65">
        <v>43012</v>
      </c>
      <c r="Z14" s="62" t="s">
        <v>528</v>
      </c>
      <c r="AA14" s="62" t="s">
        <v>501</v>
      </c>
      <c r="AB14" s="62">
        <v>9.1</v>
      </c>
      <c r="AC14" s="62" t="s">
        <v>505</v>
      </c>
      <c r="AD14" s="62">
        <v>64</v>
      </c>
    </row>
    <row r="15" spans="1:30" ht="14.4" thickBot="1" x14ac:dyDescent="0.3">
      <c r="A15" s="62">
        <v>10</v>
      </c>
      <c r="B15" s="63">
        <v>4.2900000000000001E-2</v>
      </c>
      <c r="C15" s="63">
        <v>6.0999999999999999E-2</v>
      </c>
      <c r="D15" s="63">
        <v>5.2200000000000003E-2</v>
      </c>
      <c r="F15" s="62" t="s">
        <v>491</v>
      </c>
      <c r="G15" s="64">
        <v>39034</v>
      </c>
      <c r="H15" s="62">
        <v>1.03</v>
      </c>
      <c r="W15" s="62">
        <v>35</v>
      </c>
      <c r="X15" s="62">
        <v>3440</v>
      </c>
      <c r="Y15" s="65">
        <v>42957</v>
      </c>
      <c r="Z15" s="62" t="s">
        <v>528</v>
      </c>
      <c r="AA15" s="62" t="s">
        <v>502</v>
      </c>
      <c r="AB15" s="62">
        <v>9.1</v>
      </c>
      <c r="AC15" s="62" t="s">
        <v>505</v>
      </c>
      <c r="AD15" s="62">
        <v>65</v>
      </c>
    </row>
    <row r="16" spans="1:30" ht="14.4" thickBot="1" x14ac:dyDescent="0.3">
      <c r="A16" s="62">
        <v>11</v>
      </c>
      <c r="B16" s="63">
        <v>4.9399999999999999E-2</v>
      </c>
      <c r="C16" s="63">
        <v>5.91E-2</v>
      </c>
      <c r="D16" s="63">
        <v>5.4300000000000001E-2</v>
      </c>
      <c r="F16" s="62" t="s">
        <v>492</v>
      </c>
      <c r="G16" s="64">
        <v>38780</v>
      </c>
      <c r="H16" s="62">
        <v>1.02</v>
      </c>
      <c r="W16" s="62">
        <v>40</v>
      </c>
      <c r="X16" s="62">
        <v>3433</v>
      </c>
      <c r="Y16" s="65">
        <v>42818</v>
      </c>
      <c r="Z16" s="62" t="s">
        <v>529</v>
      </c>
      <c r="AA16" s="62" t="s">
        <v>503</v>
      </c>
      <c r="AB16" s="62">
        <v>9.1</v>
      </c>
      <c r="AC16" s="62" t="s">
        <v>505</v>
      </c>
      <c r="AD16" s="62">
        <v>61</v>
      </c>
    </row>
    <row r="17" spans="1:30" ht="14.4" thickBot="1" x14ac:dyDescent="0.3">
      <c r="A17" s="62">
        <v>12</v>
      </c>
      <c r="B17" s="63">
        <v>5.74E-2</v>
      </c>
      <c r="C17" s="63">
        <v>5.8099999999999999E-2</v>
      </c>
      <c r="D17" s="63">
        <v>5.7700000000000001E-2</v>
      </c>
      <c r="W17" s="62">
        <v>45</v>
      </c>
      <c r="X17" s="62">
        <v>3429</v>
      </c>
      <c r="Y17" s="65">
        <v>42874</v>
      </c>
      <c r="Z17" s="62" t="s">
        <v>529</v>
      </c>
      <c r="AA17" s="62" t="s">
        <v>503</v>
      </c>
      <c r="AB17" s="62">
        <v>9</v>
      </c>
      <c r="AC17" s="62" t="s">
        <v>505</v>
      </c>
      <c r="AD17" s="62">
        <v>61</v>
      </c>
    </row>
    <row r="18" spans="1:30" ht="14.4" thickBot="1" x14ac:dyDescent="0.3">
      <c r="A18" s="62">
        <v>13</v>
      </c>
      <c r="B18" s="63">
        <v>6.2799999999999995E-2</v>
      </c>
      <c r="C18" s="63">
        <v>5.6899999999999999E-2</v>
      </c>
      <c r="D18" s="63">
        <v>5.9799999999999999E-2</v>
      </c>
      <c r="W18" s="62">
        <v>50</v>
      </c>
      <c r="X18" s="62">
        <v>3425</v>
      </c>
      <c r="Y18" s="65">
        <v>43038</v>
      </c>
      <c r="Z18" s="62" t="s">
        <v>528</v>
      </c>
      <c r="AA18" s="62" t="s">
        <v>499</v>
      </c>
      <c r="AB18" s="62">
        <v>9</v>
      </c>
      <c r="AC18" s="62" t="s">
        <v>505</v>
      </c>
      <c r="AD18" s="62">
        <v>66</v>
      </c>
    </row>
    <row r="19" spans="1:30" ht="17.25" customHeight="1" thickBot="1" x14ac:dyDescent="0.3">
      <c r="A19" s="62">
        <v>14</v>
      </c>
      <c r="B19" s="63">
        <v>6.8099999999999994E-2</v>
      </c>
      <c r="C19" s="63">
        <v>5.6599999999999998E-2</v>
      </c>
      <c r="D19" s="63">
        <v>6.2199999999999998E-2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3392</v>
      </c>
      <c r="Y19" s="65">
        <v>42780</v>
      </c>
      <c r="Z19" s="62" t="s">
        <v>528</v>
      </c>
      <c r="AA19" s="62" t="s">
        <v>500</v>
      </c>
      <c r="AB19" s="62">
        <v>8.9</v>
      </c>
      <c r="AC19" s="62" t="s">
        <v>505</v>
      </c>
      <c r="AD19" s="62">
        <v>65</v>
      </c>
    </row>
    <row r="20" spans="1:30" ht="17.25" customHeight="1" thickBot="1" x14ac:dyDescent="0.3">
      <c r="A20" s="62">
        <v>15</v>
      </c>
      <c r="B20" s="63">
        <v>7.9500000000000001E-2</v>
      </c>
      <c r="C20" s="63">
        <v>5.4100000000000002E-2</v>
      </c>
      <c r="D20" s="63">
        <v>6.6500000000000004E-2</v>
      </c>
      <c r="F20" s="62" t="s">
        <v>495</v>
      </c>
      <c r="G20" s="64">
        <v>28084</v>
      </c>
      <c r="H20" s="62">
        <v>0.74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3367</v>
      </c>
      <c r="Y20" s="65">
        <v>43019</v>
      </c>
      <c r="Z20" s="62" t="s">
        <v>528</v>
      </c>
      <c r="AA20" s="62" t="s">
        <v>501</v>
      </c>
      <c r="AB20" s="62">
        <v>8.9</v>
      </c>
      <c r="AC20" s="62" t="s">
        <v>505</v>
      </c>
      <c r="AD20" s="62">
        <v>64</v>
      </c>
    </row>
    <row r="21" spans="1:30" ht="17.25" customHeight="1" thickBot="1" x14ac:dyDescent="0.3">
      <c r="A21" s="62">
        <v>16</v>
      </c>
      <c r="B21" s="63">
        <v>9.3399999999999997E-2</v>
      </c>
      <c r="C21" s="63">
        <v>5.6899999999999999E-2</v>
      </c>
      <c r="D21" s="63">
        <v>7.4800000000000005E-2</v>
      </c>
      <c r="F21" s="62" t="s">
        <v>499</v>
      </c>
      <c r="G21" s="64">
        <v>38574</v>
      </c>
      <c r="H21" s="62">
        <v>1.01</v>
      </c>
      <c r="J21" s="48">
        <v>5</v>
      </c>
      <c r="K21" s="48">
        <f>X6</f>
        <v>3571</v>
      </c>
      <c r="L21" s="54"/>
      <c r="M21" s="48"/>
      <c r="N21" s="59">
        <f>K21/$F$2</f>
        <v>9.4221635883905017E-2</v>
      </c>
      <c r="W21" s="62">
        <v>125</v>
      </c>
      <c r="X21" s="62">
        <v>3343</v>
      </c>
      <c r="Y21" s="65">
        <v>42807</v>
      </c>
      <c r="Z21" s="62" t="s">
        <v>528</v>
      </c>
      <c r="AA21" s="62" t="s">
        <v>499</v>
      </c>
      <c r="AB21" s="62">
        <v>8.8000000000000007</v>
      </c>
      <c r="AC21" s="62" t="s">
        <v>505</v>
      </c>
      <c r="AD21" s="62">
        <v>66</v>
      </c>
    </row>
    <row r="22" spans="1:30" ht="17.25" customHeight="1" thickBot="1" x14ac:dyDescent="0.3">
      <c r="A22" s="62">
        <v>17</v>
      </c>
      <c r="B22" s="63">
        <v>9.8299999999999998E-2</v>
      </c>
      <c r="C22" s="63">
        <v>5.3400000000000003E-2</v>
      </c>
      <c r="D22" s="63">
        <v>7.5399999999999995E-2</v>
      </c>
      <c r="F22" s="62" t="s">
        <v>500</v>
      </c>
      <c r="G22" s="64">
        <v>40313</v>
      </c>
      <c r="H22" s="62">
        <v>1.06</v>
      </c>
      <c r="J22" s="48">
        <v>10</v>
      </c>
      <c r="K22" s="48">
        <f>X11</f>
        <v>3535</v>
      </c>
      <c r="L22" s="54"/>
      <c r="M22" s="48"/>
      <c r="N22" s="59">
        <f t="shared" ref="N22:N28" si="0">K22/$F$2</f>
        <v>9.3271767810026385E-2</v>
      </c>
      <c r="W22" s="62">
        <v>150</v>
      </c>
      <c r="X22" s="62">
        <v>3325</v>
      </c>
      <c r="Y22" s="65">
        <v>42773</v>
      </c>
      <c r="Z22" s="62" t="s">
        <v>528</v>
      </c>
      <c r="AA22" s="62" t="s">
        <v>500</v>
      </c>
      <c r="AB22" s="62">
        <v>8.8000000000000007</v>
      </c>
      <c r="AC22" s="62" t="s">
        <v>505</v>
      </c>
      <c r="AD22" s="62">
        <v>66</v>
      </c>
    </row>
    <row r="23" spans="1:30" ht="17.25" customHeight="1" thickBot="1" x14ac:dyDescent="0.3">
      <c r="A23" s="62">
        <v>18</v>
      </c>
      <c r="B23" s="63">
        <v>8.4000000000000005E-2</v>
      </c>
      <c r="C23" s="63">
        <v>4.6899999999999997E-2</v>
      </c>
      <c r="D23" s="63">
        <v>6.5100000000000005E-2</v>
      </c>
      <c r="F23" s="62" t="s">
        <v>501</v>
      </c>
      <c r="G23" s="64">
        <v>40800</v>
      </c>
      <c r="H23" s="62">
        <v>1.07</v>
      </c>
      <c r="J23" s="48">
        <v>20</v>
      </c>
      <c r="K23" s="48">
        <f>X12</f>
        <v>3473</v>
      </c>
      <c r="L23" s="54"/>
      <c r="M23" s="48"/>
      <c r="N23" s="59">
        <f t="shared" si="0"/>
        <v>9.1635883905013191E-2</v>
      </c>
      <c r="W23" s="62">
        <v>175</v>
      </c>
      <c r="X23" s="62">
        <v>3313</v>
      </c>
      <c r="Y23" s="65">
        <v>43081</v>
      </c>
      <c r="Z23" s="62" t="s">
        <v>529</v>
      </c>
      <c r="AA23" s="62" t="s">
        <v>500</v>
      </c>
      <c r="AB23" s="62">
        <v>8.6999999999999993</v>
      </c>
      <c r="AC23" s="62" t="s">
        <v>505</v>
      </c>
      <c r="AD23" s="62">
        <v>62</v>
      </c>
    </row>
    <row r="24" spans="1:30" ht="17.25" customHeight="1" thickBot="1" x14ac:dyDescent="0.3">
      <c r="A24" s="62">
        <v>19</v>
      </c>
      <c r="B24" s="63">
        <v>6.0400000000000002E-2</v>
      </c>
      <c r="C24" s="63">
        <v>3.8300000000000001E-2</v>
      </c>
      <c r="D24" s="63">
        <v>4.9099999999999998E-2</v>
      </c>
      <c r="F24" s="62" t="s">
        <v>502</v>
      </c>
      <c r="G24" s="64">
        <v>40582</v>
      </c>
      <c r="H24" s="62">
        <v>1.07</v>
      </c>
      <c r="J24" s="48">
        <v>30</v>
      </c>
      <c r="K24" s="48">
        <f>X14</f>
        <v>3452</v>
      </c>
      <c r="L24" s="54"/>
      <c r="M24" s="48"/>
      <c r="N24" s="59">
        <f t="shared" si="0"/>
        <v>9.1081794195250657E-2</v>
      </c>
      <c r="W24" s="62">
        <v>200</v>
      </c>
      <c r="X24" s="62">
        <v>3297</v>
      </c>
      <c r="Y24" s="65">
        <v>42864</v>
      </c>
      <c r="Z24" s="62" t="s">
        <v>529</v>
      </c>
      <c r="AA24" s="62" t="s">
        <v>500</v>
      </c>
      <c r="AB24" s="62">
        <v>8.6999999999999993</v>
      </c>
      <c r="AC24" s="62" t="s">
        <v>505</v>
      </c>
      <c r="AD24" s="62">
        <v>62</v>
      </c>
    </row>
    <row r="25" spans="1:30" ht="17.25" customHeight="1" thickBot="1" x14ac:dyDescent="0.3">
      <c r="A25" s="62">
        <v>20</v>
      </c>
      <c r="B25" s="63">
        <v>4.99E-2</v>
      </c>
      <c r="C25" s="63">
        <v>2.92E-2</v>
      </c>
      <c r="D25" s="63">
        <v>3.9300000000000002E-2</v>
      </c>
      <c r="F25" s="62" t="s">
        <v>503</v>
      </c>
      <c r="G25" s="64">
        <v>43017</v>
      </c>
      <c r="H25" s="62">
        <v>1.1299999999999999</v>
      </c>
      <c r="J25" s="48">
        <v>50</v>
      </c>
      <c r="K25" s="48">
        <f>X18</f>
        <v>3425</v>
      </c>
      <c r="L25" s="54"/>
      <c r="M25" s="48"/>
      <c r="N25" s="59">
        <f t="shared" si="0"/>
        <v>9.0369393139841686E-2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4.24E-2</v>
      </c>
      <c r="C26" s="63">
        <v>2.2599999999999999E-2</v>
      </c>
      <c r="D26" s="63">
        <v>3.2300000000000002E-2</v>
      </c>
      <c r="F26" s="62" t="s">
        <v>504</v>
      </c>
      <c r="G26" s="64">
        <v>34455</v>
      </c>
      <c r="H26" s="62">
        <v>0.91</v>
      </c>
      <c r="J26" s="48">
        <v>100</v>
      </c>
      <c r="K26" s="48">
        <f>X20</f>
        <v>3367</v>
      </c>
      <c r="L26" s="54"/>
      <c r="M26" s="48"/>
      <c r="N26" s="59">
        <f t="shared" si="0"/>
        <v>8.8839050131926126E-2</v>
      </c>
    </row>
    <row r="27" spans="1:30" ht="17.25" customHeight="1" thickBot="1" x14ac:dyDescent="0.3">
      <c r="A27" s="62">
        <v>22</v>
      </c>
      <c r="B27" s="63">
        <v>2.9899999999999999E-2</v>
      </c>
      <c r="C27" s="63">
        <v>1.6400000000000001E-2</v>
      </c>
      <c r="D27" s="63">
        <v>2.3E-2</v>
      </c>
      <c r="J27" s="48">
        <v>150</v>
      </c>
      <c r="K27" s="48">
        <f>X22</f>
        <v>3325</v>
      </c>
      <c r="L27" s="54"/>
      <c r="M27" s="48"/>
      <c r="N27" s="59">
        <f t="shared" si="0"/>
        <v>8.7730870712401057E-2</v>
      </c>
    </row>
    <row r="28" spans="1:30" ht="17.25" customHeight="1" thickBot="1" x14ac:dyDescent="0.3">
      <c r="A28" s="62">
        <v>23</v>
      </c>
      <c r="B28" s="63">
        <v>1.9099999999999999E-2</v>
      </c>
      <c r="C28" s="63">
        <v>9.7999999999999997E-3</v>
      </c>
      <c r="D28" s="63">
        <v>1.43E-2</v>
      </c>
      <c r="J28" s="48">
        <v>200</v>
      </c>
      <c r="K28" s="48">
        <f>X24</f>
        <v>3297</v>
      </c>
      <c r="L28" s="54"/>
      <c r="M28" s="48"/>
      <c r="N28" s="59">
        <f t="shared" si="0"/>
        <v>8.6992084432717678E-2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36900</v>
      </c>
      <c r="H2" s="43" t="s">
        <v>469</v>
      </c>
      <c r="W2" s="62">
        <v>1</v>
      </c>
      <c r="X2" s="62"/>
      <c r="Y2" s="65">
        <v>43039</v>
      </c>
      <c r="Z2" s="62" t="s">
        <v>528</v>
      </c>
      <c r="AA2" s="62" t="s">
        <v>500</v>
      </c>
      <c r="AB2" s="62">
        <v>9.5</v>
      </c>
      <c r="AC2" s="62" t="s">
        <v>505</v>
      </c>
      <c r="AD2" s="62">
        <v>63</v>
      </c>
    </row>
    <row r="3" spans="1:30" ht="14.4" thickBot="1" x14ac:dyDescent="0.3">
      <c r="W3" s="62">
        <v>2</v>
      </c>
      <c r="X3" s="62"/>
      <c r="Y3" s="65">
        <v>43054</v>
      </c>
      <c r="Z3" s="62" t="s">
        <v>528</v>
      </c>
      <c r="AA3" s="62" t="s">
        <v>501</v>
      </c>
      <c r="AB3" s="62">
        <v>9.5</v>
      </c>
      <c r="AC3" s="62" t="s">
        <v>505</v>
      </c>
      <c r="AD3" s="62">
        <v>63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43070</v>
      </c>
      <c r="Z4" s="62" t="s">
        <v>528</v>
      </c>
      <c r="AA4" s="62" t="s">
        <v>503</v>
      </c>
      <c r="AB4" s="62">
        <v>9.5</v>
      </c>
      <c r="AC4" s="62" t="s">
        <v>505</v>
      </c>
      <c r="AD4" s="62">
        <v>61</v>
      </c>
    </row>
    <row r="5" spans="1:30" ht="18.75" customHeight="1" thickBot="1" x14ac:dyDescent="0.3">
      <c r="A5" s="62">
        <v>0</v>
      </c>
      <c r="B5" s="63">
        <v>6.0000000000000001E-3</v>
      </c>
      <c r="C5" s="63">
        <v>3.8999999999999998E-3</v>
      </c>
      <c r="D5" s="63">
        <v>5.0000000000000001E-3</v>
      </c>
      <c r="F5" s="62" t="s">
        <v>478</v>
      </c>
      <c r="G5" s="64">
        <v>37601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43014</v>
      </c>
      <c r="Z5" s="62" t="s">
        <v>529</v>
      </c>
      <c r="AA5" s="62" t="s">
        <v>503</v>
      </c>
      <c r="AB5" s="62">
        <v>9.5</v>
      </c>
      <c r="AC5" s="62" t="s">
        <v>505</v>
      </c>
      <c r="AD5" s="62">
        <v>60</v>
      </c>
    </row>
    <row r="6" spans="1:30" ht="17.25" customHeight="1" thickBot="1" x14ac:dyDescent="0.3">
      <c r="A6" s="62">
        <v>1</v>
      </c>
      <c r="B6" s="63">
        <v>4.1000000000000003E-3</v>
      </c>
      <c r="C6" s="63">
        <v>2.3E-3</v>
      </c>
      <c r="D6" s="63">
        <v>3.2000000000000002E-3</v>
      </c>
      <c r="F6" s="62" t="s">
        <v>480</v>
      </c>
      <c r="G6" s="64">
        <v>39061</v>
      </c>
      <c r="H6" s="62"/>
      <c r="J6" s="49" t="s">
        <v>481</v>
      </c>
      <c r="K6" s="50">
        <f>LARGE((K8,K9),1)</f>
        <v>0.7265306122448979</v>
      </c>
      <c r="N6" s="50" t="s">
        <v>506</v>
      </c>
      <c r="W6" s="62">
        <v>5</v>
      </c>
      <c r="X6" s="62"/>
      <c r="Y6" s="65">
        <v>43075</v>
      </c>
      <c r="Z6" s="62" t="s">
        <v>528</v>
      </c>
      <c r="AA6" s="62" t="s">
        <v>501</v>
      </c>
      <c r="AB6" s="62">
        <v>9.4</v>
      </c>
      <c r="AC6" s="62" t="s">
        <v>505</v>
      </c>
      <c r="AD6" s="62">
        <v>64</v>
      </c>
    </row>
    <row r="7" spans="1:30" ht="17.25" customHeight="1" thickBot="1" x14ac:dyDescent="0.3">
      <c r="A7" s="62">
        <v>2</v>
      </c>
      <c r="B7" s="63">
        <v>3.0999999999999999E-3</v>
      </c>
      <c r="C7" s="63">
        <v>1.8E-3</v>
      </c>
      <c r="D7" s="63">
        <v>2.5000000000000001E-3</v>
      </c>
      <c r="F7" s="62" t="s">
        <v>482</v>
      </c>
      <c r="G7" s="64">
        <v>40690</v>
      </c>
      <c r="H7" s="62"/>
      <c r="J7" s="51" t="s">
        <v>483</v>
      </c>
      <c r="K7" s="50">
        <f>LARGE((K10,K11),1)</f>
        <v>0.57059961315280461</v>
      </c>
      <c r="N7" s="50" t="s">
        <v>505</v>
      </c>
      <c r="W7" s="62">
        <v>6</v>
      </c>
      <c r="X7" s="62"/>
      <c r="Y7" s="65">
        <v>43074</v>
      </c>
      <c r="Z7" s="62" t="s">
        <v>528</v>
      </c>
      <c r="AA7" s="62" t="s">
        <v>500</v>
      </c>
      <c r="AB7" s="62">
        <v>9.4</v>
      </c>
      <c r="AC7" s="62" t="s">
        <v>505</v>
      </c>
      <c r="AD7" s="62">
        <v>64</v>
      </c>
    </row>
    <row r="8" spans="1:30" ht="17.25" customHeight="1" thickBot="1" x14ac:dyDescent="0.35">
      <c r="A8" s="62">
        <v>3</v>
      </c>
      <c r="B8" s="63">
        <v>1.5E-3</v>
      </c>
      <c r="C8" s="63">
        <v>1.6000000000000001E-3</v>
      </c>
      <c r="D8" s="63">
        <v>1.6000000000000001E-3</v>
      </c>
      <c r="F8" s="62" t="s">
        <v>484</v>
      </c>
      <c r="G8" s="64">
        <v>38201</v>
      </c>
      <c r="H8" s="62"/>
      <c r="K8" s="52">
        <f>LARGE(B11:C11,1)/(B11+C11)</f>
        <v>0.7265306122448979</v>
      </c>
      <c r="W8" s="62">
        <v>7</v>
      </c>
      <c r="X8" s="62"/>
      <c r="Y8" s="65">
        <v>42769</v>
      </c>
      <c r="Z8" s="62" t="s">
        <v>529</v>
      </c>
      <c r="AA8" s="62" t="s">
        <v>503</v>
      </c>
      <c r="AB8" s="62">
        <v>9.4</v>
      </c>
      <c r="AC8" s="62" t="s">
        <v>505</v>
      </c>
      <c r="AD8" s="62">
        <v>61</v>
      </c>
    </row>
    <row r="9" spans="1:30" ht="17.25" customHeight="1" thickBot="1" x14ac:dyDescent="0.35">
      <c r="A9" s="62">
        <v>4</v>
      </c>
      <c r="B9" s="63">
        <v>1.9E-3</v>
      </c>
      <c r="C9" s="63">
        <v>2.8E-3</v>
      </c>
      <c r="D9" s="63">
        <v>2.3E-3</v>
      </c>
      <c r="F9" s="62" t="s">
        <v>485</v>
      </c>
      <c r="G9" s="64">
        <v>38657</v>
      </c>
      <c r="H9" s="62"/>
      <c r="K9" s="52">
        <f>LARGE(B12:C12,1)/(B12+C12)</f>
        <v>0.66050054406964087</v>
      </c>
      <c r="W9" s="62">
        <v>8</v>
      </c>
      <c r="X9" s="62"/>
      <c r="Y9" s="65">
        <v>42983</v>
      </c>
      <c r="Z9" s="62" t="s">
        <v>529</v>
      </c>
      <c r="AA9" s="62" t="s">
        <v>500</v>
      </c>
      <c r="AB9" s="62">
        <v>9.4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v>4.4999999999999997E-3</v>
      </c>
      <c r="C10" s="63">
        <v>1.0800000000000001E-2</v>
      </c>
      <c r="D10" s="63">
        <v>7.4999999999999997E-3</v>
      </c>
      <c r="F10" s="62" t="s">
        <v>486</v>
      </c>
      <c r="G10" s="64">
        <v>36245</v>
      </c>
      <c r="H10" s="62"/>
      <c r="K10" s="52">
        <f>LARGE(B20:C20,1)/(B20+C20)</f>
        <v>0.55483452303698899</v>
      </c>
      <c r="W10" s="62">
        <v>9</v>
      </c>
      <c r="X10" s="62"/>
      <c r="Y10" s="65">
        <v>43034</v>
      </c>
      <c r="Z10" s="62" t="s">
        <v>528</v>
      </c>
      <c r="AA10" s="62" t="s">
        <v>502</v>
      </c>
      <c r="AB10" s="62">
        <v>9.3000000000000007</v>
      </c>
      <c r="AC10" s="62" t="s">
        <v>505</v>
      </c>
      <c r="AD10" s="62">
        <v>66</v>
      </c>
    </row>
    <row r="11" spans="1:30" ht="17.25" customHeight="1" thickBot="1" x14ac:dyDescent="0.35">
      <c r="A11" s="62">
        <v>6</v>
      </c>
      <c r="B11" s="63">
        <v>1.34E-2</v>
      </c>
      <c r="C11" s="63">
        <v>3.56E-2</v>
      </c>
      <c r="D11" s="63">
        <v>2.3900000000000001E-2</v>
      </c>
      <c r="F11" s="62" t="s">
        <v>487</v>
      </c>
      <c r="G11" s="64">
        <v>35248</v>
      </c>
      <c r="H11" s="62"/>
      <c r="K11" s="52">
        <f>LARGE(B21:C21,1)/(B21+C21)</f>
        <v>0.57059961315280461</v>
      </c>
      <c r="W11" s="62">
        <v>10</v>
      </c>
      <c r="X11" s="62"/>
      <c r="Y11" s="65">
        <v>42979</v>
      </c>
      <c r="Z11" s="62" t="s">
        <v>529</v>
      </c>
      <c r="AA11" s="62" t="s">
        <v>503</v>
      </c>
      <c r="AB11" s="62">
        <v>9.3000000000000007</v>
      </c>
      <c r="AC11" s="62" t="s">
        <v>505</v>
      </c>
      <c r="AD11" s="62">
        <v>61</v>
      </c>
    </row>
    <row r="12" spans="1:30" ht="17.25" customHeight="1" thickBot="1" x14ac:dyDescent="0.3">
      <c r="A12" s="62">
        <v>7</v>
      </c>
      <c r="B12" s="63">
        <v>3.1199999999999999E-2</v>
      </c>
      <c r="C12" s="63">
        <v>6.0699999999999997E-2</v>
      </c>
      <c r="D12" s="63">
        <v>4.5199999999999997E-2</v>
      </c>
      <c r="F12" s="62" t="s">
        <v>488</v>
      </c>
      <c r="G12" s="64">
        <v>37831</v>
      </c>
      <c r="H12" s="62"/>
      <c r="W12" s="62">
        <v>20</v>
      </c>
      <c r="X12" s="62"/>
      <c r="Y12" s="65">
        <v>42802</v>
      </c>
      <c r="Z12" s="62" t="s">
        <v>528</v>
      </c>
      <c r="AA12" s="62" t="s">
        <v>501</v>
      </c>
      <c r="AB12" s="62">
        <v>9.1999999999999993</v>
      </c>
      <c r="AC12" s="62" t="s">
        <v>505</v>
      </c>
      <c r="AD12" s="62">
        <v>64</v>
      </c>
    </row>
    <row r="13" spans="1:30" ht="17.25" customHeight="1" thickBot="1" x14ac:dyDescent="0.3">
      <c r="A13" s="62">
        <v>8</v>
      </c>
      <c r="B13" s="63">
        <v>4.4600000000000001E-2</v>
      </c>
      <c r="C13" s="63">
        <v>7.3099999999999998E-2</v>
      </c>
      <c r="D13" s="63">
        <v>5.8099999999999999E-2</v>
      </c>
      <c r="F13" s="62" t="s">
        <v>489</v>
      </c>
      <c r="G13" s="64">
        <v>35046</v>
      </c>
      <c r="H13" s="62"/>
      <c r="W13" s="62">
        <v>25</v>
      </c>
      <c r="X13" s="62"/>
      <c r="Y13" s="65">
        <v>42818</v>
      </c>
      <c r="Z13" s="62" t="s">
        <v>528</v>
      </c>
      <c r="AA13" s="62" t="s">
        <v>503</v>
      </c>
      <c r="AB13" s="62">
        <v>9.1</v>
      </c>
      <c r="AC13" s="62" t="s">
        <v>505</v>
      </c>
      <c r="AD13" s="62">
        <v>63</v>
      </c>
    </row>
    <row r="14" spans="1:30" ht="14.4" thickBot="1" x14ac:dyDescent="0.3">
      <c r="A14" s="62">
        <v>9</v>
      </c>
      <c r="B14" s="63">
        <v>5.0599999999999999E-2</v>
      </c>
      <c r="C14" s="63">
        <v>6.7900000000000002E-2</v>
      </c>
      <c r="D14" s="63">
        <v>5.8799999999999998E-2</v>
      </c>
      <c r="F14" s="62" t="s">
        <v>490</v>
      </c>
      <c r="G14" s="64">
        <v>39390</v>
      </c>
      <c r="H14" s="62"/>
      <c r="W14" s="62">
        <v>30</v>
      </c>
      <c r="X14" s="62"/>
      <c r="Y14" s="65">
        <v>43012</v>
      </c>
      <c r="Z14" s="62" t="s">
        <v>528</v>
      </c>
      <c r="AA14" s="62" t="s">
        <v>501</v>
      </c>
      <c r="AB14" s="62">
        <v>9.1</v>
      </c>
      <c r="AC14" s="62" t="s">
        <v>505</v>
      </c>
      <c r="AD14" s="62">
        <v>64</v>
      </c>
    </row>
    <row r="15" spans="1:30" ht="14.4" thickBot="1" x14ac:dyDescent="0.3">
      <c r="A15" s="62">
        <v>10</v>
      </c>
      <c r="B15" s="63">
        <v>6.0600000000000001E-2</v>
      </c>
      <c r="C15" s="63">
        <v>7.17E-2</v>
      </c>
      <c r="D15" s="63">
        <v>6.59E-2</v>
      </c>
      <c r="F15" s="62" t="s">
        <v>491</v>
      </c>
      <c r="G15" s="64">
        <v>39034</v>
      </c>
      <c r="H15" s="62"/>
      <c r="W15" s="62">
        <v>35</v>
      </c>
      <c r="X15" s="62"/>
      <c r="Y15" s="65">
        <v>42957</v>
      </c>
      <c r="Z15" s="62" t="s">
        <v>528</v>
      </c>
      <c r="AA15" s="62" t="s">
        <v>502</v>
      </c>
      <c r="AB15" s="62">
        <v>9.1</v>
      </c>
      <c r="AC15" s="62" t="s">
        <v>505</v>
      </c>
      <c r="AD15" s="62">
        <v>65</v>
      </c>
    </row>
    <row r="16" spans="1:30" ht="14.4" thickBot="1" x14ac:dyDescent="0.3">
      <c r="A16" s="62">
        <v>11</v>
      </c>
      <c r="B16" s="63">
        <v>7.0300000000000001E-2</v>
      </c>
      <c r="C16" s="63">
        <v>7.5899999999999995E-2</v>
      </c>
      <c r="D16" s="63">
        <v>7.2900000000000006E-2</v>
      </c>
      <c r="F16" s="62" t="s">
        <v>492</v>
      </c>
      <c r="G16" s="64">
        <v>38780</v>
      </c>
      <c r="H16" s="62"/>
      <c r="W16" s="62">
        <v>40</v>
      </c>
      <c r="X16" s="62"/>
      <c r="Y16" s="65">
        <v>42818</v>
      </c>
      <c r="Z16" s="62" t="s">
        <v>529</v>
      </c>
      <c r="AA16" s="62" t="s">
        <v>503</v>
      </c>
      <c r="AB16" s="62">
        <v>9.1</v>
      </c>
      <c r="AC16" s="62" t="s">
        <v>505</v>
      </c>
      <c r="AD16" s="62">
        <v>61</v>
      </c>
    </row>
    <row r="17" spans="1:30" ht="14.4" thickBot="1" x14ac:dyDescent="0.3">
      <c r="A17" s="62">
        <v>12</v>
      </c>
      <c r="B17" s="63">
        <v>7.7100000000000002E-2</v>
      </c>
      <c r="C17" s="63">
        <v>7.9799999999999996E-2</v>
      </c>
      <c r="D17" s="63">
        <v>7.8399999999999997E-2</v>
      </c>
      <c r="W17" s="62">
        <v>45</v>
      </c>
      <c r="X17" s="62"/>
      <c r="Y17" s="65">
        <v>42874</v>
      </c>
      <c r="Z17" s="62" t="s">
        <v>529</v>
      </c>
      <c r="AA17" s="62" t="s">
        <v>503</v>
      </c>
      <c r="AB17" s="62">
        <v>9</v>
      </c>
      <c r="AC17" s="62" t="s">
        <v>505</v>
      </c>
      <c r="AD17" s="62">
        <v>61</v>
      </c>
    </row>
    <row r="18" spans="1:30" ht="14.4" thickBot="1" x14ac:dyDescent="0.3">
      <c r="A18" s="62">
        <v>13</v>
      </c>
      <c r="B18" s="63">
        <v>7.7100000000000002E-2</v>
      </c>
      <c r="C18" s="63">
        <v>7.4399999999999994E-2</v>
      </c>
      <c r="D18" s="63">
        <v>7.5800000000000006E-2</v>
      </c>
      <c r="W18" s="62">
        <v>50</v>
      </c>
      <c r="X18" s="62"/>
      <c r="Y18" s="65">
        <v>43038</v>
      </c>
      <c r="Z18" s="62" t="s">
        <v>528</v>
      </c>
      <c r="AA18" s="62" t="s">
        <v>499</v>
      </c>
      <c r="AB18" s="62">
        <v>9</v>
      </c>
      <c r="AC18" s="62" t="s">
        <v>505</v>
      </c>
      <c r="AD18" s="62">
        <v>66</v>
      </c>
    </row>
    <row r="19" spans="1:30" ht="17.25" customHeight="1" thickBot="1" x14ac:dyDescent="0.3">
      <c r="A19" s="62">
        <v>14</v>
      </c>
      <c r="B19" s="63">
        <v>7.8200000000000006E-2</v>
      </c>
      <c r="C19" s="63">
        <v>7.0900000000000005E-2</v>
      </c>
      <c r="D19" s="63">
        <v>7.4700000000000003E-2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42780</v>
      </c>
      <c r="Z19" s="62" t="s">
        <v>528</v>
      </c>
      <c r="AA19" s="62" t="s">
        <v>500</v>
      </c>
      <c r="AB19" s="62">
        <v>8.9</v>
      </c>
      <c r="AC19" s="62" t="s">
        <v>505</v>
      </c>
      <c r="AD19" s="62">
        <v>65</v>
      </c>
    </row>
    <row r="20" spans="1:30" ht="17.25" customHeight="1" thickBot="1" x14ac:dyDescent="0.3">
      <c r="A20" s="62">
        <v>15</v>
      </c>
      <c r="B20" s="63">
        <v>8.5500000000000007E-2</v>
      </c>
      <c r="C20" s="63">
        <v>6.8599999999999994E-2</v>
      </c>
      <c r="D20" s="63">
        <v>7.7499999999999999E-2</v>
      </c>
      <c r="F20" s="62" t="s">
        <v>495</v>
      </c>
      <c r="G20" s="64">
        <v>28084</v>
      </c>
      <c r="H20" s="62"/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43019</v>
      </c>
      <c r="Z20" s="62" t="s">
        <v>528</v>
      </c>
      <c r="AA20" s="62" t="s">
        <v>501</v>
      </c>
      <c r="AB20" s="62">
        <v>8.9</v>
      </c>
      <c r="AC20" s="62" t="s">
        <v>505</v>
      </c>
      <c r="AD20" s="62">
        <v>64</v>
      </c>
    </row>
    <row r="21" spans="1:30" ht="17.25" customHeight="1" thickBot="1" x14ac:dyDescent="0.3">
      <c r="A21" s="62">
        <v>16</v>
      </c>
      <c r="B21" s="63">
        <v>8.8499999999999995E-2</v>
      </c>
      <c r="C21" s="63">
        <v>6.6600000000000006E-2</v>
      </c>
      <c r="D21" s="63">
        <v>7.8200000000000006E-2</v>
      </c>
      <c r="F21" s="62" t="s">
        <v>499</v>
      </c>
      <c r="G21" s="64">
        <v>38574</v>
      </c>
      <c r="H21" s="62"/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42807</v>
      </c>
      <c r="Z21" s="62" t="s">
        <v>528</v>
      </c>
      <c r="AA21" s="62" t="s">
        <v>499</v>
      </c>
      <c r="AB21" s="62">
        <v>8.8000000000000007</v>
      </c>
      <c r="AC21" s="62" t="s">
        <v>505</v>
      </c>
      <c r="AD21" s="62">
        <v>66</v>
      </c>
    </row>
    <row r="22" spans="1:30" ht="17.25" customHeight="1" thickBot="1" x14ac:dyDescent="0.3">
      <c r="A22" s="62">
        <v>17</v>
      </c>
      <c r="B22" s="63">
        <v>8.8400000000000006E-2</v>
      </c>
      <c r="C22" s="63">
        <v>6.7299999999999999E-2</v>
      </c>
      <c r="D22" s="63">
        <v>7.8399999999999997E-2</v>
      </c>
      <c r="F22" s="62" t="s">
        <v>500</v>
      </c>
      <c r="G22" s="64">
        <v>40313</v>
      </c>
      <c r="H22" s="62"/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42773</v>
      </c>
      <c r="Z22" s="62" t="s">
        <v>528</v>
      </c>
      <c r="AA22" s="62" t="s">
        <v>500</v>
      </c>
      <c r="AB22" s="62">
        <v>8.8000000000000007</v>
      </c>
      <c r="AC22" s="62" t="s">
        <v>505</v>
      </c>
      <c r="AD22" s="62">
        <v>66</v>
      </c>
    </row>
    <row r="23" spans="1:30" ht="17.25" customHeight="1" thickBot="1" x14ac:dyDescent="0.3">
      <c r="A23" s="62">
        <v>18</v>
      </c>
      <c r="B23" s="63">
        <v>6.4399999999999999E-2</v>
      </c>
      <c r="C23" s="63">
        <v>5.28E-2</v>
      </c>
      <c r="D23" s="63">
        <v>5.8900000000000001E-2</v>
      </c>
      <c r="F23" s="62" t="s">
        <v>501</v>
      </c>
      <c r="G23" s="64">
        <v>40800</v>
      </c>
      <c r="H23" s="62"/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43081</v>
      </c>
      <c r="Z23" s="62" t="s">
        <v>529</v>
      </c>
      <c r="AA23" s="62" t="s">
        <v>500</v>
      </c>
      <c r="AB23" s="62">
        <v>8.6999999999999993</v>
      </c>
      <c r="AC23" s="62" t="s">
        <v>505</v>
      </c>
      <c r="AD23" s="62">
        <v>62</v>
      </c>
    </row>
    <row r="24" spans="1:30" ht="17.25" customHeight="1" thickBot="1" x14ac:dyDescent="0.3">
      <c r="A24" s="62">
        <v>19</v>
      </c>
      <c r="B24" s="63">
        <v>4.6699999999999998E-2</v>
      </c>
      <c r="C24" s="63">
        <v>3.6499999999999998E-2</v>
      </c>
      <c r="D24" s="63">
        <v>4.19E-2</v>
      </c>
      <c r="F24" s="62" t="s">
        <v>502</v>
      </c>
      <c r="G24" s="64">
        <v>40582</v>
      </c>
      <c r="H24" s="62"/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42864</v>
      </c>
      <c r="Z24" s="62" t="s">
        <v>529</v>
      </c>
      <c r="AA24" s="62" t="s">
        <v>500</v>
      </c>
      <c r="AB24" s="62">
        <v>8.6999999999999993</v>
      </c>
      <c r="AC24" s="62" t="s">
        <v>505</v>
      </c>
      <c r="AD24" s="62">
        <v>62</v>
      </c>
    </row>
    <row r="25" spans="1:30" ht="17.25" customHeight="1" thickBot="1" x14ac:dyDescent="0.3">
      <c r="A25" s="62">
        <v>20</v>
      </c>
      <c r="B25" s="63">
        <v>3.8100000000000002E-2</v>
      </c>
      <c r="C25" s="63">
        <v>2.81E-2</v>
      </c>
      <c r="D25" s="63">
        <v>3.3399999999999999E-2</v>
      </c>
      <c r="F25" s="62" t="s">
        <v>503</v>
      </c>
      <c r="G25" s="64">
        <v>43017</v>
      </c>
      <c r="H25" s="62"/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3.1199999999999999E-2</v>
      </c>
      <c r="C26" s="63">
        <v>2.3300000000000001E-2</v>
      </c>
      <c r="D26" s="63">
        <v>2.75E-2</v>
      </c>
      <c r="F26" s="62" t="s">
        <v>504</v>
      </c>
      <c r="G26" s="64">
        <v>34455</v>
      </c>
      <c r="H26" s="62"/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2.0899999999999998E-2</v>
      </c>
      <c r="C27" s="63">
        <v>1.5599999999999999E-2</v>
      </c>
      <c r="D27" s="63">
        <v>1.84E-2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1.1900000000000001E-2</v>
      </c>
      <c r="C28" s="63">
        <v>7.7999999999999996E-3</v>
      </c>
      <c r="D28" s="63">
        <v>9.9000000000000008E-3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2" sqref="A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601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48000</v>
      </c>
      <c r="H2" s="43" t="s">
        <v>469</v>
      </c>
      <c r="W2" s="62">
        <v>1</v>
      </c>
      <c r="X2" s="62"/>
      <c r="Y2" s="65">
        <v>43039</v>
      </c>
      <c r="Z2" s="62" t="s">
        <v>528</v>
      </c>
      <c r="AA2" s="62" t="s">
        <v>500</v>
      </c>
      <c r="AB2" s="62">
        <v>9.5</v>
      </c>
      <c r="AC2" s="62" t="s">
        <v>505</v>
      </c>
      <c r="AD2" s="62">
        <v>63</v>
      </c>
    </row>
    <row r="3" spans="1:30" ht="14.4" thickBot="1" x14ac:dyDescent="0.3">
      <c r="W3" s="62">
        <v>2</v>
      </c>
      <c r="X3" s="62"/>
      <c r="Y3" s="65">
        <v>43054</v>
      </c>
      <c r="Z3" s="62" t="s">
        <v>528</v>
      </c>
      <c r="AA3" s="62" t="s">
        <v>501</v>
      </c>
      <c r="AB3" s="62">
        <v>9.5</v>
      </c>
      <c r="AC3" s="62" t="s">
        <v>505</v>
      </c>
      <c r="AD3" s="62">
        <v>63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43070</v>
      </c>
      <c r="Z4" s="62" t="s">
        <v>528</v>
      </c>
      <c r="AA4" s="62" t="s">
        <v>503</v>
      </c>
      <c r="AB4" s="62">
        <v>9.5</v>
      </c>
      <c r="AC4" s="62" t="s">
        <v>505</v>
      </c>
      <c r="AD4" s="62">
        <v>61</v>
      </c>
    </row>
    <row r="5" spans="1:30" ht="18.75" customHeight="1" thickBot="1" x14ac:dyDescent="0.3">
      <c r="A5" s="62">
        <v>0</v>
      </c>
      <c r="B5" s="63">
        <v>8.2000000000000007E-3</v>
      </c>
      <c r="C5" s="63">
        <v>5.5999999999999999E-3</v>
      </c>
      <c r="D5" s="63">
        <v>7.0000000000000001E-3</v>
      </c>
      <c r="F5" s="62" t="s">
        <v>478</v>
      </c>
      <c r="G5" s="64">
        <v>37601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43014</v>
      </c>
      <c r="Z5" s="62" t="s">
        <v>529</v>
      </c>
      <c r="AA5" s="62" t="s">
        <v>503</v>
      </c>
      <c r="AB5" s="62">
        <v>9.5</v>
      </c>
      <c r="AC5" s="62" t="s">
        <v>505</v>
      </c>
      <c r="AD5" s="62">
        <v>60</v>
      </c>
    </row>
    <row r="6" spans="1:30" ht="17.25" customHeight="1" thickBot="1" x14ac:dyDescent="0.3">
      <c r="A6" s="62">
        <v>1</v>
      </c>
      <c r="B6" s="63">
        <v>5.1000000000000004E-3</v>
      </c>
      <c r="C6" s="63">
        <v>4.1000000000000003E-3</v>
      </c>
      <c r="D6" s="63">
        <v>4.5999999999999999E-3</v>
      </c>
      <c r="F6" s="62" t="s">
        <v>480</v>
      </c>
      <c r="G6" s="64">
        <v>39061</v>
      </c>
      <c r="H6" s="62"/>
      <c r="J6" s="49" t="s">
        <v>481</v>
      </c>
      <c r="K6" s="50">
        <f>LARGE((K8,K9),1)</f>
        <v>0.67236467236467234</v>
      </c>
      <c r="N6" s="50" t="s">
        <v>472</v>
      </c>
      <c r="W6" s="62">
        <v>5</v>
      </c>
      <c r="X6" s="62"/>
      <c r="Y6" s="65">
        <v>43075</v>
      </c>
      <c r="Z6" s="62" t="s">
        <v>528</v>
      </c>
      <c r="AA6" s="62" t="s">
        <v>501</v>
      </c>
      <c r="AB6" s="62">
        <v>9.4</v>
      </c>
      <c r="AC6" s="62" t="s">
        <v>505</v>
      </c>
      <c r="AD6" s="62">
        <v>64</v>
      </c>
    </row>
    <row r="7" spans="1:30" ht="17.25" customHeight="1" thickBot="1" x14ac:dyDescent="0.3">
      <c r="A7" s="62">
        <v>2</v>
      </c>
      <c r="B7" s="63">
        <v>3.5999999999999999E-3</v>
      </c>
      <c r="C7" s="63">
        <v>3.0000000000000001E-3</v>
      </c>
      <c r="D7" s="63">
        <v>3.3E-3</v>
      </c>
      <c r="F7" s="62" t="s">
        <v>482</v>
      </c>
      <c r="G7" s="64">
        <v>40690</v>
      </c>
      <c r="H7" s="62"/>
      <c r="J7" s="51" t="s">
        <v>483</v>
      </c>
      <c r="K7" s="50">
        <f>LARGE((K10,K11),1)</f>
        <v>0.57025316455696207</v>
      </c>
      <c r="N7" s="50" t="s">
        <v>471</v>
      </c>
      <c r="W7" s="62">
        <v>6</v>
      </c>
      <c r="X7" s="62"/>
      <c r="Y7" s="65">
        <v>43074</v>
      </c>
      <c r="Z7" s="62" t="s">
        <v>528</v>
      </c>
      <c r="AA7" s="62" t="s">
        <v>500</v>
      </c>
      <c r="AB7" s="62">
        <v>9.4</v>
      </c>
      <c r="AC7" s="62" t="s">
        <v>505</v>
      </c>
      <c r="AD7" s="62">
        <v>64</v>
      </c>
    </row>
    <row r="8" spans="1:30" ht="17.25" customHeight="1" thickBot="1" x14ac:dyDescent="0.35">
      <c r="A8" s="62">
        <v>3</v>
      </c>
      <c r="B8" s="63">
        <v>2.0999999999999999E-3</v>
      </c>
      <c r="C8" s="63">
        <v>2.8E-3</v>
      </c>
      <c r="D8" s="63">
        <v>2.3999999999999998E-3</v>
      </c>
      <c r="F8" s="62" t="s">
        <v>484</v>
      </c>
      <c r="G8" s="64">
        <v>38201</v>
      </c>
      <c r="H8" s="62"/>
      <c r="K8" s="52">
        <f>LARGE(B11:C11,1)/(B11+C11)</f>
        <v>0.67236467236467234</v>
      </c>
      <c r="W8" s="62">
        <v>7</v>
      </c>
      <c r="X8" s="62"/>
      <c r="Y8" s="65">
        <v>42769</v>
      </c>
      <c r="Z8" s="62" t="s">
        <v>529</v>
      </c>
      <c r="AA8" s="62" t="s">
        <v>503</v>
      </c>
      <c r="AB8" s="62">
        <v>9.4</v>
      </c>
      <c r="AC8" s="62" t="s">
        <v>505</v>
      </c>
      <c r="AD8" s="62">
        <v>61</v>
      </c>
    </row>
    <row r="9" spans="1:30" ht="17.25" customHeight="1" thickBot="1" x14ac:dyDescent="0.35">
      <c r="A9" s="62">
        <v>4</v>
      </c>
      <c r="B9" s="63">
        <v>2.7000000000000001E-3</v>
      </c>
      <c r="C9" s="63">
        <v>4.7999999999999996E-3</v>
      </c>
      <c r="D9" s="63">
        <v>3.7000000000000002E-3</v>
      </c>
      <c r="F9" s="62" t="s">
        <v>485</v>
      </c>
      <c r="G9" s="64">
        <v>38657</v>
      </c>
      <c r="H9" s="62"/>
      <c r="K9" s="52">
        <f>LARGE(B12:C12,1)/(B12+C12)</f>
        <v>0.65228215767634856</v>
      </c>
      <c r="W9" s="62">
        <v>8</v>
      </c>
      <c r="X9" s="62"/>
      <c r="Y9" s="65">
        <v>42983</v>
      </c>
      <c r="Z9" s="62" t="s">
        <v>529</v>
      </c>
      <c r="AA9" s="62" t="s">
        <v>500</v>
      </c>
      <c r="AB9" s="62">
        <v>9.4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v>6.6E-3</v>
      </c>
      <c r="C10" s="63">
        <v>1.6799999999999999E-2</v>
      </c>
      <c r="D10" s="63">
        <v>1.1599999999999999E-2</v>
      </c>
      <c r="F10" s="62" t="s">
        <v>486</v>
      </c>
      <c r="G10" s="64">
        <v>36245</v>
      </c>
      <c r="H10" s="62"/>
      <c r="K10" s="52">
        <f>LARGE(B20:C20,1)/(B20+C20)</f>
        <v>0.55129958960328318</v>
      </c>
      <c r="W10" s="62">
        <v>9</v>
      </c>
      <c r="X10" s="62"/>
      <c r="Y10" s="65">
        <v>43034</v>
      </c>
      <c r="Z10" s="62" t="s">
        <v>528</v>
      </c>
      <c r="AA10" s="62" t="s">
        <v>502</v>
      </c>
      <c r="AB10" s="62">
        <v>9.3000000000000007</v>
      </c>
      <c r="AC10" s="62" t="s">
        <v>505</v>
      </c>
      <c r="AD10" s="62">
        <v>66</v>
      </c>
    </row>
    <row r="11" spans="1:30" ht="17.25" customHeight="1" thickBot="1" x14ac:dyDescent="0.35">
      <c r="A11" s="62">
        <v>6</v>
      </c>
      <c r="B11" s="63">
        <v>2.3E-2</v>
      </c>
      <c r="C11" s="63">
        <v>4.7199999999999999E-2</v>
      </c>
      <c r="D11" s="63">
        <v>3.49E-2</v>
      </c>
      <c r="F11" s="62" t="s">
        <v>487</v>
      </c>
      <c r="G11" s="64">
        <v>35248</v>
      </c>
      <c r="H11" s="62"/>
      <c r="K11" s="52">
        <f>LARGE(B21:C21,1)/(B21+C21)</f>
        <v>0.57025316455696207</v>
      </c>
      <c r="W11" s="62">
        <v>10</v>
      </c>
      <c r="X11" s="62"/>
      <c r="Y11" s="65">
        <v>42979</v>
      </c>
      <c r="Z11" s="62" t="s">
        <v>529</v>
      </c>
      <c r="AA11" s="62" t="s">
        <v>503</v>
      </c>
      <c r="AB11" s="62">
        <v>9.3000000000000007</v>
      </c>
      <c r="AC11" s="62" t="s">
        <v>505</v>
      </c>
      <c r="AD11" s="62">
        <v>61</v>
      </c>
    </row>
    <row r="12" spans="1:30" ht="17.25" customHeight="1" thickBot="1" x14ac:dyDescent="0.3">
      <c r="A12" s="62">
        <v>7</v>
      </c>
      <c r="B12" s="63">
        <v>4.19E-2</v>
      </c>
      <c r="C12" s="63">
        <v>7.8600000000000003E-2</v>
      </c>
      <c r="D12" s="63">
        <v>0.06</v>
      </c>
      <c r="F12" s="62" t="s">
        <v>488</v>
      </c>
      <c r="G12" s="64">
        <v>37831</v>
      </c>
      <c r="H12" s="62"/>
      <c r="W12" s="62">
        <v>20</v>
      </c>
      <c r="X12" s="62"/>
      <c r="Y12" s="65">
        <v>42802</v>
      </c>
      <c r="Z12" s="62" t="s">
        <v>528</v>
      </c>
      <c r="AA12" s="62" t="s">
        <v>501</v>
      </c>
      <c r="AB12" s="62">
        <v>9.1999999999999993</v>
      </c>
      <c r="AC12" s="62" t="s">
        <v>505</v>
      </c>
      <c r="AD12" s="62">
        <v>64</v>
      </c>
    </row>
    <row r="13" spans="1:30" ht="17.25" customHeight="1" thickBot="1" x14ac:dyDescent="0.3">
      <c r="A13" s="62">
        <v>8</v>
      </c>
      <c r="B13" s="63">
        <v>4.5999999999999999E-2</v>
      </c>
      <c r="C13" s="63">
        <v>7.9000000000000001E-2</v>
      </c>
      <c r="D13" s="63">
        <v>6.2300000000000001E-2</v>
      </c>
      <c r="F13" s="62" t="s">
        <v>489</v>
      </c>
      <c r="G13" s="64">
        <v>35046</v>
      </c>
      <c r="H13" s="62"/>
      <c r="W13" s="62">
        <v>25</v>
      </c>
      <c r="X13" s="62"/>
      <c r="Y13" s="65">
        <v>42818</v>
      </c>
      <c r="Z13" s="62" t="s">
        <v>528</v>
      </c>
      <c r="AA13" s="62" t="s">
        <v>503</v>
      </c>
      <c r="AB13" s="62">
        <v>9.1</v>
      </c>
      <c r="AC13" s="62" t="s">
        <v>505</v>
      </c>
      <c r="AD13" s="62">
        <v>63</v>
      </c>
    </row>
    <row r="14" spans="1:30" ht="14.4" thickBot="1" x14ac:dyDescent="0.3">
      <c r="A14" s="62">
        <v>9</v>
      </c>
      <c r="B14" s="63">
        <v>4.7899999999999998E-2</v>
      </c>
      <c r="C14" s="63">
        <v>6.7400000000000002E-2</v>
      </c>
      <c r="D14" s="63">
        <v>5.7500000000000002E-2</v>
      </c>
      <c r="F14" s="62" t="s">
        <v>490</v>
      </c>
      <c r="G14" s="64">
        <v>39390</v>
      </c>
      <c r="H14" s="62"/>
      <c r="W14" s="62">
        <v>30</v>
      </c>
      <c r="X14" s="62"/>
      <c r="Y14" s="65">
        <v>43012</v>
      </c>
      <c r="Z14" s="62" t="s">
        <v>528</v>
      </c>
      <c r="AA14" s="62" t="s">
        <v>501</v>
      </c>
      <c r="AB14" s="62">
        <v>9.1</v>
      </c>
      <c r="AC14" s="62" t="s">
        <v>505</v>
      </c>
      <c r="AD14" s="62">
        <v>64</v>
      </c>
    </row>
    <row r="15" spans="1:30" ht="14.4" thickBot="1" x14ac:dyDescent="0.3">
      <c r="A15" s="62">
        <v>10</v>
      </c>
      <c r="B15" s="63">
        <v>5.1299999999999998E-2</v>
      </c>
      <c r="C15" s="63">
        <v>6.4100000000000004E-2</v>
      </c>
      <c r="D15" s="63">
        <v>5.7599999999999998E-2</v>
      </c>
      <c r="F15" s="62" t="s">
        <v>491</v>
      </c>
      <c r="G15" s="64">
        <v>39034</v>
      </c>
      <c r="H15" s="62"/>
      <c r="W15" s="62">
        <v>35</v>
      </c>
      <c r="X15" s="62"/>
      <c r="Y15" s="65">
        <v>42957</v>
      </c>
      <c r="Z15" s="62" t="s">
        <v>528</v>
      </c>
      <c r="AA15" s="62" t="s">
        <v>502</v>
      </c>
      <c r="AB15" s="62">
        <v>9.1</v>
      </c>
      <c r="AC15" s="62" t="s">
        <v>505</v>
      </c>
      <c r="AD15" s="62">
        <v>65</v>
      </c>
    </row>
    <row r="16" spans="1:30" ht="14.4" thickBot="1" x14ac:dyDescent="0.3">
      <c r="A16" s="62">
        <v>11</v>
      </c>
      <c r="B16" s="63">
        <v>5.8900000000000001E-2</v>
      </c>
      <c r="C16" s="63">
        <v>6.5600000000000006E-2</v>
      </c>
      <c r="D16" s="63">
        <v>6.2199999999999998E-2</v>
      </c>
      <c r="F16" s="62" t="s">
        <v>492</v>
      </c>
      <c r="G16" s="64">
        <v>38780</v>
      </c>
      <c r="H16" s="62"/>
      <c r="W16" s="62">
        <v>40</v>
      </c>
      <c r="X16" s="62"/>
      <c r="Y16" s="65">
        <v>42818</v>
      </c>
      <c r="Z16" s="62" t="s">
        <v>529</v>
      </c>
      <c r="AA16" s="62" t="s">
        <v>503</v>
      </c>
      <c r="AB16" s="62">
        <v>9.1</v>
      </c>
      <c r="AC16" s="62" t="s">
        <v>505</v>
      </c>
      <c r="AD16" s="62">
        <v>61</v>
      </c>
    </row>
    <row r="17" spans="1:30" ht="14.4" thickBot="1" x14ac:dyDescent="0.3">
      <c r="A17" s="62">
        <v>12</v>
      </c>
      <c r="B17" s="63">
        <v>6.5000000000000002E-2</v>
      </c>
      <c r="C17" s="63">
        <v>6.6699999999999995E-2</v>
      </c>
      <c r="D17" s="63">
        <v>6.59E-2</v>
      </c>
      <c r="W17" s="62">
        <v>45</v>
      </c>
      <c r="X17" s="62"/>
      <c r="Y17" s="65">
        <v>42874</v>
      </c>
      <c r="Z17" s="62" t="s">
        <v>529</v>
      </c>
      <c r="AA17" s="62" t="s">
        <v>503</v>
      </c>
      <c r="AB17" s="62">
        <v>9</v>
      </c>
      <c r="AC17" s="62" t="s">
        <v>505</v>
      </c>
      <c r="AD17" s="62">
        <v>61</v>
      </c>
    </row>
    <row r="18" spans="1:30" ht="14.4" thickBot="1" x14ac:dyDescent="0.3">
      <c r="A18" s="62">
        <v>13</v>
      </c>
      <c r="B18" s="63">
        <v>6.7599999999999993E-2</v>
      </c>
      <c r="C18" s="63">
        <v>6.6000000000000003E-2</v>
      </c>
      <c r="D18" s="63">
        <v>6.6799999999999998E-2</v>
      </c>
      <c r="W18" s="62">
        <v>50</v>
      </c>
      <c r="X18" s="62"/>
      <c r="Y18" s="65">
        <v>43038</v>
      </c>
      <c r="Z18" s="62" t="s">
        <v>528</v>
      </c>
      <c r="AA18" s="62" t="s">
        <v>499</v>
      </c>
      <c r="AB18" s="62">
        <v>9</v>
      </c>
      <c r="AC18" s="62" t="s">
        <v>505</v>
      </c>
      <c r="AD18" s="62">
        <v>66</v>
      </c>
    </row>
    <row r="19" spans="1:30" ht="17.25" customHeight="1" thickBot="1" x14ac:dyDescent="0.3">
      <c r="A19" s="62">
        <v>14</v>
      </c>
      <c r="B19" s="63">
        <v>7.3099999999999998E-2</v>
      </c>
      <c r="C19" s="63">
        <v>6.3600000000000004E-2</v>
      </c>
      <c r="D19" s="63">
        <v>6.8400000000000002E-2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42780</v>
      </c>
      <c r="Z19" s="62" t="s">
        <v>528</v>
      </c>
      <c r="AA19" s="62" t="s">
        <v>500</v>
      </c>
      <c r="AB19" s="62">
        <v>8.9</v>
      </c>
      <c r="AC19" s="62" t="s">
        <v>505</v>
      </c>
      <c r="AD19" s="62">
        <v>65</v>
      </c>
    </row>
    <row r="20" spans="1:30" ht="17.25" customHeight="1" thickBot="1" x14ac:dyDescent="0.3">
      <c r="A20" s="62">
        <v>15</v>
      </c>
      <c r="B20" s="63">
        <v>8.0600000000000005E-2</v>
      </c>
      <c r="C20" s="63">
        <v>6.5600000000000006E-2</v>
      </c>
      <c r="D20" s="63">
        <v>7.3200000000000001E-2</v>
      </c>
      <c r="F20" s="62" t="s">
        <v>495</v>
      </c>
      <c r="G20" s="64">
        <v>28084</v>
      </c>
      <c r="H20" s="62"/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43019</v>
      </c>
      <c r="Z20" s="62" t="s">
        <v>528</v>
      </c>
      <c r="AA20" s="62" t="s">
        <v>501</v>
      </c>
      <c r="AB20" s="62">
        <v>8.9</v>
      </c>
      <c r="AC20" s="62" t="s">
        <v>505</v>
      </c>
      <c r="AD20" s="62">
        <v>64</v>
      </c>
    </row>
    <row r="21" spans="1:30" ht="17.25" customHeight="1" thickBot="1" x14ac:dyDescent="0.3">
      <c r="A21" s="62">
        <v>16</v>
      </c>
      <c r="B21" s="63">
        <v>9.01E-2</v>
      </c>
      <c r="C21" s="63">
        <v>6.7900000000000002E-2</v>
      </c>
      <c r="D21" s="63">
        <v>7.9200000000000007E-2</v>
      </c>
      <c r="F21" s="62" t="s">
        <v>499</v>
      </c>
      <c r="G21" s="64">
        <v>38574</v>
      </c>
      <c r="H21" s="62"/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42807</v>
      </c>
      <c r="Z21" s="62" t="s">
        <v>528</v>
      </c>
      <c r="AA21" s="62" t="s">
        <v>499</v>
      </c>
      <c r="AB21" s="62">
        <v>8.8000000000000007</v>
      </c>
      <c r="AC21" s="62" t="s">
        <v>505</v>
      </c>
      <c r="AD21" s="62">
        <v>66</v>
      </c>
    </row>
    <row r="22" spans="1:30" ht="17.25" customHeight="1" thickBot="1" x14ac:dyDescent="0.3">
      <c r="A22" s="62">
        <v>17</v>
      </c>
      <c r="B22" s="63">
        <v>9.5799999999999996E-2</v>
      </c>
      <c r="C22" s="63">
        <v>6.8900000000000003E-2</v>
      </c>
      <c r="D22" s="63">
        <v>8.2600000000000007E-2</v>
      </c>
      <c r="F22" s="62" t="s">
        <v>500</v>
      </c>
      <c r="G22" s="64">
        <v>40313</v>
      </c>
      <c r="H22" s="62"/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42773</v>
      </c>
      <c r="Z22" s="62" t="s">
        <v>528</v>
      </c>
      <c r="AA22" s="62" t="s">
        <v>500</v>
      </c>
      <c r="AB22" s="62">
        <v>8.8000000000000007</v>
      </c>
      <c r="AC22" s="62" t="s">
        <v>505</v>
      </c>
      <c r="AD22" s="62">
        <v>66</v>
      </c>
    </row>
    <row r="23" spans="1:30" ht="17.25" customHeight="1" thickBot="1" x14ac:dyDescent="0.3">
      <c r="A23" s="62">
        <v>18</v>
      </c>
      <c r="B23" s="63">
        <v>7.1099999999999997E-2</v>
      </c>
      <c r="C23" s="63">
        <v>5.0900000000000001E-2</v>
      </c>
      <c r="D23" s="63">
        <v>6.1100000000000002E-2</v>
      </c>
      <c r="F23" s="62" t="s">
        <v>501</v>
      </c>
      <c r="G23" s="64">
        <v>40800</v>
      </c>
      <c r="H23" s="62"/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43081</v>
      </c>
      <c r="Z23" s="62" t="s">
        <v>529</v>
      </c>
      <c r="AA23" s="62" t="s">
        <v>500</v>
      </c>
      <c r="AB23" s="62">
        <v>8.6999999999999993</v>
      </c>
      <c r="AC23" s="62" t="s">
        <v>505</v>
      </c>
      <c r="AD23" s="62">
        <v>62</v>
      </c>
    </row>
    <row r="24" spans="1:30" ht="17.25" customHeight="1" thickBot="1" x14ac:dyDescent="0.3">
      <c r="A24" s="62">
        <v>19</v>
      </c>
      <c r="B24" s="63">
        <v>4.6699999999999998E-2</v>
      </c>
      <c r="C24" s="63">
        <v>3.6999999999999998E-2</v>
      </c>
      <c r="D24" s="63">
        <v>4.19E-2</v>
      </c>
      <c r="F24" s="62" t="s">
        <v>502</v>
      </c>
      <c r="G24" s="64">
        <v>40582</v>
      </c>
      <c r="H24" s="62"/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42864</v>
      </c>
      <c r="Z24" s="62" t="s">
        <v>529</v>
      </c>
      <c r="AA24" s="62" t="s">
        <v>500</v>
      </c>
      <c r="AB24" s="62">
        <v>8.6999999999999993</v>
      </c>
      <c r="AC24" s="62" t="s">
        <v>505</v>
      </c>
      <c r="AD24" s="62">
        <v>62</v>
      </c>
    </row>
    <row r="25" spans="1:30" ht="17.25" customHeight="1" thickBot="1" x14ac:dyDescent="0.3">
      <c r="A25" s="62">
        <v>20</v>
      </c>
      <c r="B25" s="63">
        <v>3.7600000000000001E-2</v>
      </c>
      <c r="C25" s="63">
        <v>2.76E-2</v>
      </c>
      <c r="D25" s="63">
        <v>3.27E-2</v>
      </c>
      <c r="F25" s="62" t="s">
        <v>503</v>
      </c>
      <c r="G25" s="64">
        <v>43017</v>
      </c>
      <c r="H25" s="62"/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3.4599999999999999E-2</v>
      </c>
      <c r="C26" s="63">
        <v>2.1700000000000001E-2</v>
      </c>
      <c r="D26" s="63">
        <v>2.8299999999999999E-2</v>
      </c>
      <c r="F26" s="62" t="s">
        <v>504</v>
      </c>
      <c r="G26" s="64">
        <v>34455</v>
      </c>
      <c r="H26" s="62"/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2.5399999999999999E-2</v>
      </c>
      <c r="C27" s="63">
        <v>1.5699999999999999E-2</v>
      </c>
      <c r="D27" s="63">
        <v>2.06E-2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1.49E-2</v>
      </c>
      <c r="C28" s="63">
        <v>9.2999999999999992E-3</v>
      </c>
      <c r="D28" s="63">
        <v>1.2200000000000001E-2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560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4600</v>
      </c>
      <c r="H2" s="43" t="s">
        <v>469</v>
      </c>
      <c r="W2" s="62">
        <v>1</v>
      </c>
      <c r="X2" s="62">
        <v>809</v>
      </c>
      <c r="Y2" s="65">
        <v>42743</v>
      </c>
      <c r="Z2" s="62" t="s">
        <v>537</v>
      </c>
      <c r="AA2" s="62" t="s">
        <v>495</v>
      </c>
      <c r="AB2" s="62">
        <v>17.600000000000001</v>
      </c>
      <c r="AC2" s="62" t="s">
        <v>471</v>
      </c>
      <c r="AD2" s="62">
        <v>56</v>
      </c>
    </row>
    <row r="3" spans="1:30" ht="14.4" thickBot="1" x14ac:dyDescent="0.3">
      <c r="W3" s="62">
        <v>2</v>
      </c>
      <c r="X3" s="62">
        <v>698</v>
      </c>
      <c r="Y3" s="65">
        <v>42825</v>
      </c>
      <c r="Z3" s="62" t="s">
        <v>543</v>
      </c>
      <c r="AA3" s="62" t="s">
        <v>503</v>
      </c>
      <c r="AB3" s="62">
        <v>15.2</v>
      </c>
      <c r="AC3" s="62" t="s">
        <v>472</v>
      </c>
      <c r="AD3" s="62">
        <v>51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648</v>
      </c>
      <c r="Y4" s="65">
        <v>42774</v>
      </c>
      <c r="Z4" s="62" t="s">
        <v>533</v>
      </c>
      <c r="AA4" s="62" t="s">
        <v>501</v>
      </c>
      <c r="AB4" s="62">
        <v>14.1</v>
      </c>
      <c r="AC4" s="62" t="s">
        <v>471</v>
      </c>
      <c r="AD4" s="62">
        <v>51</v>
      </c>
    </row>
    <row r="5" spans="1:30" ht="18.75" customHeight="1" thickBot="1" x14ac:dyDescent="0.3">
      <c r="A5" s="62">
        <v>0</v>
      </c>
      <c r="B5" s="63">
        <v>2.3E-3</v>
      </c>
      <c r="C5" s="63">
        <v>3.0000000000000001E-3</v>
      </c>
      <c r="D5" s="63">
        <v>2.7000000000000001E-3</v>
      </c>
      <c r="F5" s="62" t="s">
        <v>478</v>
      </c>
      <c r="G5" s="64">
        <v>5784</v>
      </c>
      <c r="H5" s="62">
        <v>1.26</v>
      </c>
      <c r="J5" s="91" t="s">
        <v>479</v>
      </c>
      <c r="K5" s="92"/>
      <c r="L5" s="92"/>
      <c r="M5" s="92"/>
      <c r="N5" s="93"/>
      <c r="W5" s="62">
        <v>4</v>
      </c>
      <c r="X5" s="62">
        <v>647</v>
      </c>
      <c r="Y5" s="65">
        <v>42808</v>
      </c>
      <c r="Z5" s="62" t="s">
        <v>535</v>
      </c>
      <c r="AA5" s="62" t="s">
        <v>500</v>
      </c>
      <c r="AB5" s="62">
        <v>14.1</v>
      </c>
      <c r="AC5" s="62" t="s">
        <v>471</v>
      </c>
      <c r="AD5" s="62">
        <v>51</v>
      </c>
    </row>
    <row r="6" spans="1:30" ht="17.25" customHeight="1" thickBot="1" x14ac:dyDescent="0.3">
      <c r="A6" s="62">
        <v>1</v>
      </c>
      <c r="B6" s="63">
        <v>1.8E-3</v>
      </c>
      <c r="C6" s="63">
        <v>1.8E-3</v>
      </c>
      <c r="D6" s="63">
        <v>1.8E-3</v>
      </c>
      <c r="F6" s="62" t="s">
        <v>480</v>
      </c>
      <c r="G6" s="64">
        <v>6426</v>
      </c>
      <c r="H6" s="62">
        <v>1.4</v>
      </c>
      <c r="J6" s="49" t="s">
        <v>481</v>
      </c>
      <c r="K6" s="50">
        <f>LARGE((K8,K9),1)</f>
        <v>0.68807339449541283</v>
      </c>
      <c r="N6" s="50" t="s">
        <v>506</v>
      </c>
      <c r="W6" s="62">
        <v>5</v>
      </c>
      <c r="X6" s="62">
        <v>646</v>
      </c>
      <c r="Y6" s="65">
        <v>42794</v>
      </c>
      <c r="Z6" s="62" t="s">
        <v>535</v>
      </c>
      <c r="AA6" s="62" t="s">
        <v>500</v>
      </c>
      <c r="AB6" s="62">
        <v>14</v>
      </c>
      <c r="AC6" s="62" t="s">
        <v>472</v>
      </c>
      <c r="AD6" s="62">
        <v>55</v>
      </c>
    </row>
    <row r="7" spans="1:30" ht="17.25" customHeight="1" thickBot="1" x14ac:dyDescent="0.3">
      <c r="A7" s="62">
        <v>2</v>
      </c>
      <c r="B7" s="63">
        <v>1.2999999999999999E-3</v>
      </c>
      <c r="C7" s="63">
        <v>1.2999999999999999E-3</v>
      </c>
      <c r="D7" s="63">
        <v>1.2999999999999999E-3</v>
      </c>
      <c r="F7" s="62" t="s">
        <v>482</v>
      </c>
      <c r="G7" s="64">
        <v>6325</v>
      </c>
      <c r="H7" s="62">
        <v>1.38</v>
      </c>
      <c r="J7" s="51" t="s">
        <v>483</v>
      </c>
      <c r="K7" s="50">
        <f>LARGE((K10,K11),1)</f>
        <v>0.53461063040791101</v>
      </c>
      <c r="N7" s="50" t="s">
        <v>505</v>
      </c>
      <c r="W7" s="62">
        <v>6</v>
      </c>
      <c r="X7" s="62">
        <v>644</v>
      </c>
      <c r="Y7" s="65">
        <v>42763</v>
      </c>
      <c r="Z7" s="62" t="s">
        <v>531</v>
      </c>
      <c r="AA7" s="62" t="s">
        <v>504</v>
      </c>
      <c r="AB7" s="62">
        <v>14</v>
      </c>
      <c r="AC7" s="62" t="s">
        <v>471</v>
      </c>
      <c r="AD7" s="62">
        <v>52</v>
      </c>
    </row>
    <row r="8" spans="1:30" ht="17.25" customHeight="1" thickBot="1" x14ac:dyDescent="0.35">
      <c r="A8" s="62">
        <v>3</v>
      </c>
      <c r="B8" s="63">
        <v>2.0999999999999999E-3</v>
      </c>
      <c r="C8" s="63">
        <v>1.1999999999999999E-3</v>
      </c>
      <c r="D8" s="63">
        <v>1.6000000000000001E-3</v>
      </c>
      <c r="F8" s="62" t="s">
        <v>484</v>
      </c>
      <c r="G8" s="64">
        <v>4973</v>
      </c>
      <c r="H8" s="62">
        <v>1.08</v>
      </c>
      <c r="K8" s="52">
        <f>LARGE(B11:C11,1)/(B11+C11)</f>
        <v>0.68807339449541283</v>
      </c>
      <c r="W8" s="62">
        <v>7</v>
      </c>
      <c r="X8" s="62">
        <v>643</v>
      </c>
      <c r="Y8" s="65">
        <v>42797</v>
      </c>
      <c r="Z8" s="62" t="s">
        <v>531</v>
      </c>
      <c r="AA8" s="62" t="s">
        <v>503</v>
      </c>
      <c r="AB8" s="62">
        <v>14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v>6.0000000000000001E-3</v>
      </c>
      <c r="C9" s="63">
        <v>2.7000000000000001E-3</v>
      </c>
      <c r="D9" s="63">
        <v>4.4000000000000003E-3</v>
      </c>
      <c r="F9" s="62" t="s">
        <v>485</v>
      </c>
      <c r="G9" s="64">
        <v>4065</v>
      </c>
      <c r="H9" s="62">
        <v>0.88</v>
      </c>
      <c r="K9" s="52">
        <f>LARGE(B12:C12,1)/(B12+C12)</f>
        <v>0.58633093525179858</v>
      </c>
      <c r="W9" s="62">
        <v>8</v>
      </c>
      <c r="X9" s="62">
        <v>640</v>
      </c>
      <c r="Y9" s="65">
        <v>42808</v>
      </c>
      <c r="Z9" s="62" t="s">
        <v>531</v>
      </c>
      <c r="AA9" s="62" t="s">
        <v>500</v>
      </c>
      <c r="AB9" s="62">
        <v>13.9</v>
      </c>
      <c r="AC9" s="62" t="s">
        <v>471</v>
      </c>
      <c r="AD9" s="62">
        <v>55</v>
      </c>
    </row>
    <row r="10" spans="1:30" ht="17.25" customHeight="1" thickBot="1" x14ac:dyDescent="0.35">
      <c r="A10" s="62">
        <v>5</v>
      </c>
      <c r="B10" s="63">
        <v>1.4999999999999999E-2</v>
      </c>
      <c r="C10" s="63">
        <v>5.7999999999999996E-3</v>
      </c>
      <c r="D10" s="63">
        <v>1.04E-2</v>
      </c>
      <c r="F10" s="62" t="s">
        <v>486</v>
      </c>
      <c r="G10" s="64">
        <v>3721</v>
      </c>
      <c r="H10" s="62">
        <v>0.81</v>
      </c>
      <c r="K10" s="52">
        <f>LARGE(B20:C20,1)/(B20+C20)</f>
        <v>0.53461063040791101</v>
      </c>
      <c r="W10" s="62">
        <v>9</v>
      </c>
      <c r="X10" s="62">
        <v>639</v>
      </c>
      <c r="Y10" s="65">
        <v>42797</v>
      </c>
      <c r="Z10" s="62" t="s">
        <v>530</v>
      </c>
      <c r="AA10" s="62" t="s">
        <v>503</v>
      </c>
      <c r="AB10" s="62">
        <v>13.9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v>0.03</v>
      </c>
      <c r="C11" s="63">
        <v>1.3599999999999999E-2</v>
      </c>
      <c r="D11" s="63">
        <v>2.18E-2</v>
      </c>
      <c r="F11" s="62" t="s">
        <v>487</v>
      </c>
      <c r="G11" s="64">
        <v>3563</v>
      </c>
      <c r="H11" s="62">
        <v>0.77</v>
      </c>
      <c r="K11" s="52">
        <f>LARGE(B21:C21,1)/(B21+C21)</f>
        <v>0.53021045485403939</v>
      </c>
      <c r="W11" s="62">
        <v>10</v>
      </c>
      <c r="X11" s="62">
        <v>637</v>
      </c>
      <c r="Y11" s="65">
        <v>42769</v>
      </c>
      <c r="Z11" s="62" t="s">
        <v>535</v>
      </c>
      <c r="AA11" s="62" t="s">
        <v>503</v>
      </c>
      <c r="AB11" s="62">
        <v>13.8</v>
      </c>
      <c r="AC11" s="62" t="s">
        <v>472</v>
      </c>
      <c r="AD11" s="62">
        <v>52</v>
      </c>
    </row>
    <row r="12" spans="1:30" ht="17.25" customHeight="1" thickBot="1" x14ac:dyDescent="0.3">
      <c r="A12" s="62">
        <v>7</v>
      </c>
      <c r="B12" s="63">
        <v>4.8899999999999999E-2</v>
      </c>
      <c r="C12" s="63">
        <v>3.4500000000000003E-2</v>
      </c>
      <c r="D12" s="63">
        <v>4.1700000000000001E-2</v>
      </c>
      <c r="F12" s="62" t="s">
        <v>488</v>
      </c>
      <c r="G12" s="64">
        <v>3341</v>
      </c>
      <c r="H12" s="62">
        <v>0.73</v>
      </c>
      <c r="W12" s="62">
        <v>20</v>
      </c>
      <c r="X12" s="62">
        <v>618</v>
      </c>
      <c r="Y12" s="65">
        <v>42776</v>
      </c>
      <c r="Z12" s="62" t="s">
        <v>531</v>
      </c>
      <c r="AA12" s="62" t="s">
        <v>503</v>
      </c>
      <c r="AB12" s="62">
        <v>13.4</v>
      </c>
      <c r="AC12" s="62" t="s">
        <v>472</v>
      </c>
      <c r="AD12" s="62">
        <v>53</v>
      </c>
    </row>
    <row r="13" spans="1:30" ht="17.25" customHeight="1" thickBot="1" x14ac:dyDescent="0.3">
      <c r="A13" s="62">
        <v>8</v>
      </c>
      <c r="B13" s="63">
        <v>7.3400000000000007E-2</v>
      </c>
      <c r="C13" s="63">
        <v>5.1499999999999997E-2</v>
      </c>
      <c r="D13" s="63">
        <v>6.2399999999999997E-2</v>
      </c>
      <c r="F13" s="62" t="s">
        <v>489</v>
      </c>
      <c r="G13" s="64">
        <v>3332</v>
      </c>
      <c r="H13" s="62">
        <v>0.72</v>
      </c>
      <c r="W13" s="62">
        <v>25</v>
      </c>
      <c r="X13" s="62">
        <v>614</v>
      </c>
      <c r="Y13" s="65">
        <v>42798</v>
      </c>
      <c r="Z13" s="62" t="s">
        <v>535</v>
      </c>
      <c r="AA13" s="62" t="s">
        <v>504</v>
      </c>
      <c r="AB13" s="62">
        <v>13.3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v>8.72E-2</v>
      </c>
      <c r="C14" s="63">
        <v>6.3799999999999996E-2</v>
      </c>
      <c r="D14" s="63">
        <v>7.5499999999999998E-2</v>
      </c>
      <c r="F14" s="62" t="s">
        <v>490</v>
      </c>
      <c r="G14" s="64">
        <v>3996</v>
      </c>
      <c r="H14" s="62">
        <v>0.87</v>
      </c>
      <c r="W14" s="62">
        <v>30</v>
      </c>
      <c r="X14" s="62">
        <v>611</v>
      </c>
      <c r="Y14" s="65">
        <v>42783</v>
      </c>
      <c r="Z14" s="62" t="s">
        <v>533</v>
      </c>
      <c r="AA14" s="62" t="s">
        <v>503</v>
      </c>
      <c r="AB14" s="62">
        <v>13.3</v>
      </c>
      <c r="AC14" s="62" t="s">
        <v>472</v>
      </c>
      <c r="AD14" s="62">
        <v>52</v>
      </c>
    </row>
    <row r="15" spans="1:30" ht="14.4" thickBot="1" x14ac:dyDescent="0.3">
      <c r="A15" s="62">
        <v>10</v>
      </c>
      <c r="B15" s="63">
        <v>8.72E-2</v>
      </c>
      <c r="C15" s="63">
        <v>7.4300000000000005E-2</v>
      </c>
      <c r="D15" s="63">
        <v>8.0600000000000005E-2</v>
      </c>
      <c r="F15" s="62" t="s">
        <v>491</v>
      </c>
      <c r="G15" s="64">
        <v>4517</v>
      </c>
      <c r="H15" s="62">
        <v>0.98</v>
      </c>
      <c r="W15" s="62">
        <v>35</v>
      </c>
      <c r="X15" s="62">
        <v>609</v>
      </c>
      <c r="Y15" s="65">
        <v>42803</v>
      </c>
      <c r="Z15" s="62" t="s">
        <v>531</v>
      </c>
      <c r="AA15" s="62" t="s">
        <v>502</v>
      </c>
      <c r="AB15" s="62">
        <v>13.2</v>
      </c>
      <c r="AC15" s="62" t="s">
        <v>472</v>
      </c>
      <c r="AD15" s="62">
        <v>51</v>
      </c>
    </row>
    <row r="16" spans="1:30" ht="14.4" thickBot="1" x14ac:dyDescent="0.3">
      <c r="A16" s="62">
        <v>11</v>
      </c>
      <c r="B16" s="63">
        <v>8.5500000000000007E-2</v>
      </c>
      <c r="C16" s="63">
        <v>8.9399999999999993E-2</v>
      </c>
      <c r="D16" s="63">
        <v>8.7400000000000005E-2</v>
      </c>
      <c r="F16" s="62" t="s">
        <v>492</v>
      </c>
      <c r="G16" s="64">
        <v>4966</v>
      </c>
      <c r="H16" s="62">
        <v>1.08</v>
      </c>
      <c r="W16" s="62">
        <v>40</v>
      </c>
      <c r="X16" s="62">
        <v>603</v>
      </c>
      <c r="Y16" s="65">
        <v>42774</v>
      </c>
      <c r="Z16" s="62" t="s">
        <v>531</v>
      </c>
      <c r="AA16" s="62" t="s">
        <v>501</v>
      </c>
      <c r="AB16" s="62">
        <v>13.1</v>
      </c>
      <c r="AC16" s="62" t="s">
        <v>472</v>
      </c>
      <c r="AD16" s="62">
        <v>54</v>
      </c>
    </row>
    <row r="17" spans="1:30" ht="14.4" thickBot="1" x14ac:dyDescent="0.3">
      <c r="A17" s="62">
        <v>12</v>
      </c>
      <c r="B17" s="63">
        <v>8.3900000000000002E-2</v>
      </c>
      <c r="C17" s="63">
        <v>9.2200000000000004E-2</v>
      </c>
      <c r="D17" s="63">
        <v>8.7900000000000006E-2</v>
      </c>
      <c r="W17" s="62">
        <v>45</v>
      </c>
      <c r="X17" s="62">
        <v>602</v>
      </c>
      <c r="Y17" s="65">
        <v>42784</v>
      </c>
      <c r="Z17" s="62" t="s">
        <v>531</v>
      </c>
      <c r="AA17" s="62" t="s">
        <v>504</v>
      </c>
      <c r="AB17" s="62">
        <v>13.1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v>8.1100000000000005E-2</v>
      </c>
      <c r="C18" s="63">
        <v>9.0399999999999994E-2</v>
      </c>
      <c r="D18" s="63">
        <v>8.5699999999999998E-2</v>
      </c>
      <c r="W18" s="62">
        <v>50</v>
      </c>
      <c r="X18" s="62">
        <v>597</v>
      </c>
      <c r="Y18" s="65">
        <v>42813</v>
      </c>
      <c r="Z18" s="62" t="s">
        <v>531</v>
      </c>
      <c r="AA18" s="62" t="s">
        <v>495</v>
      </c>
      <c r="AB18" s="62">
        <v>13</v>
      </c>
      <c r="AC18" s="62" t="s">
        <v>472</v>
      </c>
      <c r="AD18" s="62">
        <v>55</v>
      </c>
    </row>
    <row r="19" spans="1:30" ht="17.25" customHeight="1" thickBot="1" x14ac:dyDescent="0.3">
      <c r="A19" s="62">
        <v>14</v>
      </c>
      <c r="B19" s="63">
        <v>7.7899999999999997E-2</v>
      </c>
      <c r="C19" s="63">
        <v>8.8999999999999996E-2</v>
      </c>
      <c r="D19" s="63">
        <v>8.3400000000000002E-2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591</v>
      </c>
      <c r="Y19" s="65">
        <v>42800</v>
      </c>
      <c r="Z19" s="62" t="s">
        <v>533</v>
      </c>
      <c r="AA19" s="62" t="s">
        <v>499</v>
      </c>
      <c r="AB19" s="62">
        <v>12.8</v>
      </c>
      <c r="AC19" s="62" t="s">
        <v>472</v>
      </c>
      <c r="AD19" s="62">
        <v>51</v>
      </c>
    </row>
    <row r="20" spans="1:30" ht="17.25" customHeight="1" thickBot="1" x14ac:dyDescent="0.3">
      <c r="A20" s="62">
        <v>15</v>
      </c>
      <c r="B20" s="63">
        <v>7.5300000000000006E-2</v>
      </c>
      <c r="C20" s="63">
        <v>8.6499999999999994E-2</v>
      </c>
      <c r="D20" s="63">
        <v>8.09E-2</v>
      </c>
      <c r="F20" s="62" t="s">
        <v>495</v>
      </c>
      <c r="G20" s="64">
        <v>3959</v>
      </c>
      <c r="H20" s="62">
        <v>0.86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581</v>
      </c>
      <c r="Y20" s="65">
        <v>42748</v>
      </c>
      <c r="Z20" s="62" t="s">
        <v>532</v>
      </c>
      <c r="AA20" s="62" t="s">
        <v>503</v>
      </c>
      <c r="AB20" s="62">
        <v>12.6</v>
      </c>
      <c r="AC20" s="62" t="s">
        <v>471</v>
      </c>
      <c r="AD20" s="62">
        <v>51</v>
      </c>
    </row>
    <row r="21" spans="1:30" ht="17.25" customHeight="1" thickBot="1" x14ac:dyDescent="0.3">
      <c r="A21" s="62">
        <v>16</v>
      </c>
      <c r="B21" s="63">
        <v>6.9199999999999998E-2</v>
      </c>
      <c r="C21" s="63">
        <v>7.8100000000000003E-2</v>
      </c>
      <c r="D21" s="63">
        <v>7.3999999999999996E-2</v>
      </c>
      <c r="F21" s="62" t="s">
        <v>499</v>
      </c>
      <c r="G21" s="64">
        <v>4558</v>
      </c>
      <c r="H21" s="62">
        <v>0.99</v>
      </c>
      <c r="J21" s="48">
        <v>5</v>
      </c>
      <c r="K21" s="48">
        <f>X6</f>
        <v>646</v>
      </c>
      <c r="L21" s="54"/>
      <c r="M21" s="48"/>
      <c r="N21" s="59">
        <f>K21/$F$2</f>
        <v>0.14043478260869566</v>
      </c>
      <c r="W21" s="62">
        <v>125</v>
      </c>
      <c r="X21" s="62">
        <v>574</v>
      </c>
      <c r="Y21" s="65">
        <v>42755</v>
      </c>
      <c r="Z21" s="62" t="s">
        <v>530</v>
      </c>
      <c r="AA21" s="62" t="s">
        <v>503</v>
      </c>
      <c r="AB21" s="62">
        <v>12.5</v>
      </c>
      <c r="AC21" s="62" t="s">
        <v>472</v>
      </c>
      <c r="AD21" s="62">
        <v>56</v>
      </c>
    </row>
    <row r="22" spans="1:30" ht="17.25" customHeight="1" thickBot="1" x14ac:dyDescent="0.3">
      <c r="A22" s="62">
        <v>17</v>
      </c>
      <c r="B22" s="63">
        <v>5.8900000000000001E-2</v>
      </c>
      <c r="C22" s="63">
        <v>6.8199999999999997E-2</v>
      </c>
      <c r="D22" s="63">
        <v>6.3899999999999998E-2</v>
      </c>
      <c r="F22" s="62" t="s">
        <v>500</v>
      </c>
      <c r="G22" s="64">
        <v>4780</v>
      </c>
      <c r="H22" s="62">
        <v>1.04</v>
      </c>
      <c r="J22" s="48">
        <v>10</v>
      </c>
      <c r="K22" s="48">
        <f>X11</f>
        <v>637</v>
      </c>
      <c r="L22" s="54"/>
      <c r="M22" s="48"/>
      <c r="N22" s="59">
        <f t="shared" ref="N22:N28" si="0">K22/$F$2</f>
        <v>0.13847826086956522</v>
      </c>
      <c r="W22" s="62">
        <v>150</v>
      </c>
      <c r="X22" s="62">
        <v>567</v>
      </c>
      <c r="Y22" s="65">
        <v>42807</v>
      </c>
      <c r="Z22" s="62" t="s">
        <v>535</v>
      </c>
      <c r="AA22" s="62" t="s">
        <v>499</v>
      </c>
      <c r="AB22" s="62">
        <v>12.3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v>3.9800000000000002E-2</v>
      </c>
      <c r="C23" s="63">
        <v>5.16E-2</v>
      </c>
      <c r="D23" s="63">
        <v>4.5699999999999998E-2</v>
      </c>
      <c r="F23" s="62" t="s">
        <v>501</v>
      </c>
      <c r="G23" s="64">
        <v>4743</v>
      </c>
      <c r="H23" s="62">
        <v>1.03</v>
      </c>
      <c r="J23" s="48">
        <v>20</v>
      </c>
      <c r="K23" s="48">
        <f>X12</f>
        <v>618</v>
      </c>
      <c r="L23" s="54"/>
      <c r="M23" s="48"/>
      <c r="N23" s="59">
        <f t="shared" si="0"/>
        <v>0.13434782608695653</v>
      </c>
      <c r="W23" s="62">
        <v>175</v>
      </c>
      <c r="X23" s="62">
        <v>558</v>
      </c>
      <c r="Y23" s="65">
        <v>42769</v>
      </c>
      <c r="Z23" s="62" t="s">
        <v>530</v>
      </c>
      <c r="AA23" s="62" t="s">
        <v>503</v>
      </c>
      <c r="AB23" s="62">
        <v>12.1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v>2.9100000000000001E-2</v>
      </c>
      <c r="C24" s="63">
        <v>3.7499999999999999E-2</v>
      </c>
      <c r="D24" s="63">
        <v>3.32E-2</v>
      </c>
      <c r="F24" s="62" t="s">
        <v>502</v>
      </c>
      <c r="G24" s="64">
        <v>4751</v>
      </c>
      <c r="H24" s="62">
        <v>1.03</v>
      </c>
      <c r="J24" s="48">
        <v>30</v>
      </c>
      <c r="K24" s="48">
        <f>X14</f>
        <v>611</v>
      </c>
      <c r="L24" s="54"/>
      <c r="M24" s="48"/>
      <c r="N24" s="59">
        <f t="shared" si="0"/>
        <v>0.13282608695652173</v>
      </c>
      <c r="W24" s="62">
        <v>200</v>
      </c>
      <c r="X24" s="62">
        <v>554</v>
      </c>
      <c r="Y24" s="65">
        <v>42795</v>
      </c>
      <c r="Z24" s="62" t="s">
        <v>531</v>
      </c>
      <c r="AA24" s="62" t="s">
        <v>501</v>
      </c>
      <c r="AB24" s="62">
        <v>12</v>
      </c>
      <c r="AC24" s="62" t="s">
        <v>472</v>
      </c>
      <c r="AD24" s="62">
        <v>52</v>
      </c>
    </row>
    <row r="25" spans="1:30" ht="17.25" customHeight="1" thickBot="1" x14ac:dyDescent="0.3">
      <c r="A25" s="62">
        <v>20</v>
      </c>
      <c r="B25" s="63">
        <v>1.8800000000000001E-2</v>
      </c>
      <c r="C25" s="63">
        <v>2.9100000000000001E-2</v>
      </c>
      <c r="D25" s="63">
        <v>2.3900000000000001E-2</v>
      </c>
      <c r="F25" s="62" t="s">
        <v>503</v>
      </c>
      <c r="G25" s="64">
        <v>5009</v>
      </c>
      <c r="H25" s="62">
        <v>1.0900000000000001</v>
      </c>
      <c r="J25" s="48">
        <v>50</v>
      </c>
      <c r="K25" s="48">
        <f>X18</f>
        <v>597</v>
      </c>
      <c r="L25" s="54"/>
      <c r="M25" s="48"/>
      <c r="N25" s="59">
        <f t="shared" si="0"/>
        <v>0.12978260869565217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1.34E-2</v>
      </c>
      <c r="C26" s="63">
        <v>1.9E-2</v>
      </c>
      <c r="D26" s="63">
        <v>1.6199999999999999E-2</v>
      </c>
      <c r="F26" s="62" t="s">
        <v>504</v>
      </c>
      <c r="G26" s="64">
        <v>4349</v>
      </c>
      <c r="H26" s="62">
        <v>0.95</v>
      </c>
      <c r="J26" s="48">
        <v>100</v>
      </c>
      <c r="K26" s="48">
        <f>X20</f>
        <v>581</v>
      </c>
      <c r="L26" s="54"/>
      <c r="M26" s="48"/>
      <c r="N26" s="59">
        <f t="shared" si="0"/>
        <v>0.12630434782608696</v>
      </c>
    </row>
    <row r="27" spans="1:30" ht="17.25" customHeight="1" thickBot="1" x14ac:dyDescent="0.3">
      <c r="A27" s="62">
        <v>22</v>
      </c>
      <c r="B27" s="63">
        <v>7.7000000000000002E-3</v>
      </c>
      <c r="C27" s="63">
        <v>9.9000000000000008E-3</v>
      </c>
      <c r="D27" s="63">
        <v>8.8000000000000005E-3</v>
      </c>
      <c r="J27" s="48">
        <v>150</v>
      </c>
      <c r="K27" s="48">
        <f>X22</f>
        <v>567</v>
      </c>
      <c r="L27" s="54"/>
      <c r="M27" s="48"/>
      <c r="N27" s="59">
        <f t="shared" si="0"/>
        <v>0.1232608695652174</v>
      </c>
    </row>
    <row r="28" spans="1:30" ht="17.25" customHeight="1" thickBot="1" x14ac:dyDescent="0.3">
      <c r="A28" s="62">
        <v>23</v>
      </c>
      <c r="B28" s="63">
        <v>4.1000000000000003E-3</v>
      </c>
      <c r="C28" s="63">
        <v>5.7000000000000002E-3</v>
      </c>
      <c r="D28" s="63">
        <v>4.8999999999999998E-3</v>
      </c>
      <c r="J28" s="48">
        <v>200</v>
      </c>
      <c r="K28" s="48">
        <f>X24</f>
        <v>554</v>
      </c>
      <c r="L28" s="54"/>
      <c r="M28" s="48"/>
      <c r="N28" s="59">
        <f t="shared" si="0"/>
        <v>0.12043478260869565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561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24900</v>
      </c>
      <c r="H2" s="43" t="s">
        <v>469</v>
      </c>
      <c r="W2" s="62">
        <v>1</v>
      </c>
      <c r="X2" s="62">
        <v>5372</v>
      </c>
      <c r="Y2" s="65">
        <v>42948</v>
      </c>
      <c r="Z2" s="62" t="s">
        <v>562</v>
      </c>
      <c r="AA2" s="62" t="s">
        <v>500</v>
      </c>
      <c r="AB2" s="62">
        <v>21.6</v>
      </c>
      <c r="AC2" s="62" t="s">
        <v>472</v>
      </c>
      <c r="AD2" s="62">
        <v>68</v>
      </c>
    </row>
    <row r="3" spans="1:30" ht="14.4" thickBot="1" x14ac:dyDescent="0.3">
      <c r="W3" s="62">
        <v>2</v>
      </c>
      <c r="X3" s="62">
        <v>5082</v>
      </c>
      <c r="Y3" s="65">
        <v>42948</v>
      </c>
      <c r="Z3" s="62" t="s">
        <v>563</v>
      </c>
      <c r="AA3" s="62" t="s">
        <v>500</v>
      </c>
      <c r="AB3" s="62">
        <v>20.399999999999999</v>
      </c>
      <c r="AC3" s="62" t="s">
        <v>471</v>
      </c>
      <c r="AD3" s="62">
        <v>51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5017</v>
      </c>
      <c r="Y4" s="65">
        <v>42948</v>
      </c>
      <c r="Z4" s="62" t="s">
        <v>564</v>
      </c>
      <c r="AA4" s="62" t="s">
        <v>500</v>
      </c>
      <c r="AB4" s="62">
        <v>20.100000000000001</v>
      </c>
      <c r="AC4" s="62" t="s">
        <v>472</v>
      </c>
      <c r="AD4" s="62">
        <v>69</v>
      </c>
    </row>
    <row r="5" spans="1:30" ht="18.75" customHeight="1" thickBot="1" x14ac:dyDescent="0.3">
      <c r="A5" s="62">
        <v>0</v>
      </c>
      <c r="B5" s="63">
        <v>1.1299999999999999E-2</v>
      </c>
      <c r="C5" s="63">
        <v>9.1000000000000004E-3</v>
      </c>
      <c r="D5" s="63">
        <v>0.01</v>
      </c>
      <c r="F5" s="62" t="s">
        <v>478</v>
      </c>
      <c r="G5" s="64">
        <v>24009</v>
      </c>
      <c r="H5" s="66">
        <v>0.9794467458583821</v>
      </c>
      <c r="J5" s="91" t="s">
        <v>479</v>
      </c>
      <c r="K5" s="92"/>
      <c r="L5" s="92"/>
      <c r="M5" s="92"/>
      <c r="N5" s="93"/>
      <c r="W5" s="62">
        <v>4</v>
      </c>
      <c r="X5" s="62">
        <v>4970</v>
      </c>
      <c r="Y5" s="65">
        <v>42948</v>
      </c>
      <c r="Z5" s="62" t="s">
        <v>565</v>
      </c>
      <c r="AA5" s="62" t="s">
        <v>500</v>
      </c>
      <c r="AB5" s="62">
        <v>20</v>
      </c>
      <c r="AC5" s="62" t="s">
        <v>471</v>
      </c>
      <c r="AD5" s="62">
        <v>51</v>
      </c>
    </row>
    <row r="6" spans="1:30" ht="17.25" customHeight="1" thickBot="1" x14ac:dyDescent="0.3">
      <c r="A6" s="62">
        <v>1</v>
      </c>
      <c r="B6" s="63">
        <v>8.8000000000000005E-3</v>
      </c>
      <c r="C6" s="63">
        <v>7.7999999999999996E-3</v>
      </c>
      <c r="D6" s="63">
        <v>8.3000000000000001E-3</v>
      </c>
      <c r="F6" s="62" t="s">
        <v>480</v>
      </c>
      <c r="G6" s="64">
        <v>25746</v>
      </c>
      <c r="H6" s="66">
        <v>1.0503076312578576</v>
      </c>
      <c r="J6" s="49" t="s">
        <v>481</v>
      </c>
      <c r="K6" s="50">
        <f>LARGE((K8,K9),1)</f>
        <v>0.60433884297520668</v>
      </c>
      <c r="N6" s="50" t="s">
        <v>472</v>
      </c>
      <c r="W6" s="62">
        <v>5</v>
      </c>
      <c r="X6" s="62">
        <v>4761</v>
      </c>
      <c r="Y6" s="65">
        <v>42948</v>
      </c>
      <c r="Z6" s="62" t="s">
        <v>555</v>
      </c>
      <c r="AA6" s="62" t="s">
        <v>500</v>
      </c>
      <c r="AB6" s="62">
        <v>19.100000000000001</v>
      </c>
      <c r="AC6" s="62" t="s">
        <v>472</v>
      </c>
      <c r="AD6" s="62">
        <v>67</v>
      </c>
    </row>
    <row r="7" spans="1:30" ht="17.25" customHeight="1" thickBot="1" x14ac:dyDescent="0.3">
      <c r="A7" s="62">
        <v>2</v>
      </c>
      <c r="B7" s="63">
        <v>9.4999999999999998E-3</v>
      </c>
      <c r="C7" s="63">
        <v>8.3000000000000001E-3</v>
      </c>
      <c r="D7" s="63">
        <v>8.8000000000000005E-3</v>
      </c>
      <c r="F7" s="62" t="s">
        <v>482</v>
      </c>
      <c r="G7" s="64">
        <v>26567</v>
      </c>
      <c r="H7" s="66">
        <v>1.0838003122670514</v>
      </c>
      <c r="J7" s="51" t="s">
        <v>483</v>
      </c>
      <c r="K7" s="50">
        <f>LARGE((K10,K11),1)</f>
        <v>0.53673469387755102</v>
      </c>
      <c r="N7" s="50" t="s">
        <v>471</v>
      </c>
      <c r="W7" s="62">
        <v>6</v>
      </c>
      <c r="X7" s="62">
        <v>4608</v>
      </c>
      <c r="Y7" s="65">
        <v>42948</v>
      </c>
      <c r="Z7" s="62" t="s">
        <v>544</v>
      </c>
      <c r="AA7" s="62" t="s">
        <v>500</v>
      </c>
      <c r="AB7" s="62">
        <v>18.5</v>
      </c>
      <c r="AC7" s="62" t="s">
        <v>472</v>
      </c>
      <c r="AD7" s="62">
        <v>59</v>
      </c>
    </row>
    <row r="8" spans="1:30" ht="17.25" customHeight="1" thickBot="1" x14ac:dyDescent="0.35">
      <c r="A8" s="62">
        <v>3</v>
      </c>
      <c r="B8" s="63">
        <v>7.6E-3</v>
      </c>
      <c r="C8" s="63">
        <v>7.0000000000000001E-3</v>
      </c>
      <c r="D8" s="63">
        <v>7.3000000000000001E-3</v>
      </c>
      <c r="F8" s="62" t="s">
        <v>484</v>
      </c>
      <c r="G8" s="64">
        <v>25250</v>
      </c>
      <c r="H8" s="66">
        <v>1.0300733197102816</v>
      </c>
      <c r="K8" s="52">
        <f>LARGE(B11:C11,1)/(B11+C11)</f>
        <v>0.53822629969418967</v>
      </c>
      <c r="W8" s="62">
        <v>7</v>
      </c>
      <c r="X8" s="62">
        <v>4484</v>
      </c>
      <c r="Y8" s="65">
        <v>42948</v>
      </c>
      <c r="Z8" s="62" t="s">
        <v>566</v>
      </c>
      <c r="AA8" s="62" t="s">
        <v>500</v>
      </c>
      <c r="AB8" s="62">
        <v>18</v>
      </c>
      <c r="AC8" s="62" t="s">
        <v>472</v>
      </c>
      <c r="AD8" s="62">
        <v>67</v>
      </c>
    </row>
    <row r="9" spans="1:30" ht="17.25" customHeight="1" thickBot="1" x14ac:dyDescent="0.35">
      <c r="A9" s="62">
        <v>4</v>
      </c>
      <c r="B9" s="63">
        <v>9.7999999999999997E-3</v>
      </c>
      <c r="C9" s="63">
        <v>8.8999999999999999E-3</v>
      </c>
      <c r="D9" s="63">
        <v>9.2999999999999992E-3</v>
      </c>
      <c r="F9" s="62" t="s">
        <v>485</v>
      </c>
      <c r="G9" s="64">
        <v>24843</v>
      </c>
      <c r="H9" s="66">
        <v>1.0134697616460406</v>
      </c>
      <c r="K9" s="52">
        <f>LARGE(B12:C12,1)/(B12+C12)</f>
        <v>0.60433884297520668</v>
      </c>
      <c r="W9" s="62">
        <v>8</v>
      </c>
      <c r="X9" s="62">
        <v>3368</v>
      </c>
      <c r="Y9" s="65">
        <v>42948</v>
      </c>
      <c r="Z9" s="62" t="s">
        <v>538</v>
      </c>
      <c r="AA9" s="62" t="s">
        <v>500</v>
      </c>
      <c r="AB9" s="62">
        <v>13.5</v>
      </c>
      <c r="AC9" s="62" t="s">
        <v>471</v>
      </c>
      <c r="AD9" s="62">
        <v>51</v>
      </c>
    </row>
    <row r="10" spans="1:30" ht="17.25" customHeight="1" thickBot="1" x14ac:dyDescent="0.35">
      <c r="A10" s="62">
        <v>5</v>
      </c>
      <c r="B10" s="63">
        <v>1.6199999999999999E-2</v>
      </c>
      <c r="C10" s="63">
        <v>1.6899999999999998E-2</v>
      </c>
      <c r="D10" s="63">
        <v>1.66E-2</v>
      </c>
      <c r="F10" s="62" t="s">
        <v>486</v>
      </c>
      <c r="G10" s="64">
        <v>24914</v>
      </c>
      <c r="H10" s="66">
        <v>1.0163662054361169</v>
      </c>
      <c r="K10" s="52">
        <f>LARGE(B20:C20,1)/(B20+C20)</f>
        <v>0.5236768802228412</v>
      </c>
      <c r="W10" s="62">
        <v>9</v>
      </c>
      <c r="X10" s="62">
        <v>2791</v>
      </c>
      <c r="Y10" s="65">
        <v>42829</v>
      </c>
      <c r="Z10" s="62" t="s">
        <v>529</v>
      </c>
      <c r="AA10" s="62" t="s">
        <v>500</v>
      </c>
      <c r="AB10" s="62">
        <v>11.2</v>
      </c>
      <c r="AC10" s="62" t="s">
        <v>472</v>
      </c>
      <c r="AD10" s="62">
        <v>65</v>
      </c>
    </row>
    <row r="11" spans="1:30" ht="17.25" customHeight="1" thickBot="1" x14ac:dyDescent="0.35">
      <c r="A11" s="62">
        <v>6</v>
      </c>
      <c r="B11" s="63">
        <v>3.0200000000000001E-2</v>
      </c>
      <c r="C11" s="63">
        <v>3.5200000000000002E-2</v>
      </c>
      <c r="D11" s="63">
        <v>3.3099999999999997E-2</v>
      </c>
      <c r="F11" s="62" t="s">
        <v>487</v>
      </c>
      <c r="G11" s="64">
        <v>22858</v>
      </c>
      <c r="H11" s="66">
        <v>0.93249172047277684</v>
      </c>
      <c r="K11" s="52">
        <f>LARGE(B21:C21,1)/(B21+C21)</f>
        <v>0.53673469387755102</v>
      </c>
      <c r="W11" s="62">
        <v>10</v>
      </c>
      <c r="X11" s="62">
        <v>2692</v>
      </c>
      <c r="Y11" s="65">
        <v>42972</v>
      </c>
      <c r="Z11" s="62" t="s">
        <v>529</v>
      </c>
      <c r="AA11" s="62" t="s">
        <v>503</v>
      </c>
      <c r="AB11" s="62">
        <v>10.8</v>
      </c>
      <c r="AC11" s="62" t="s">
        <v>471</v>
      </c>
      <c r="AD11" s="62">
        <v>58</v>
      </c>
    </row>
    <row r="12" spans="1:30" ht="17.25" customHeight="1" thickBot="1" x14ac:dyDescent="0.3">
      <c r="A12" s="62">
        <v>7</v>
      </c>
      <c r="B12" s="63">
        <v>3.8300000000000001E-2</v>
      </c>
      <c r="C12" s="63">
        <v>5.8500000000000003E-2</v>
      </c>
      <c r="D12" s="63">
        <v>0.05</v>
      </c>
      <c r="F12" s="62" t="s">
        <v>488</v>
      </c>
      <c r="G12" s="64">
        <v>29799</v>
      </c>
      <c r="H12" s="66"/>
      <c r="W12" s="62">
        <v>20</v>
      </c>
      <c r="X12" s="62">
        <v>2472</v>
      </c>
      <c r="Y12" s="65">
        <v>42895</v>
      </c>
      <c r="Z12" s="62" t="s">
        <v>528</v>
      </c>
      <c r="AA12" s="62" t="s">
        <v>503</v>
      </c>
      <c r="AB12" s="62">
        <v>9.9</v>
      </c>
      <c r="AC12" s="62" t="s">
        <v>472</v>
      </c>
      <c r="AD12" s="62">
        <v>50</v>
      </c>
    </row>
    <row r="13" spans="1:30" ht="17.25" customHeight="1" thickBot="1" x14ac:dyDescent="0.3">
      <c r="A13" s="62">
        <v>8</v>
      </c>
      <c r="B13" s="63">
        <v>4.1500000000000002E-2</v>
      </c>
      <c r="C13" s="63">
        <v>6.5000000000000002E-2</v>
      </c>
      <c r="D13" s="63">
        <v>5.5100000000000003E-2</v>
      </c>
      <c r="F13" s="62" t="s">
        <v>489</v>
      </c>
      <c r="G13" s="64">
        <v>21729</v>
      </c>
      <c r="H13" s="66">
        <v>0.88643418471226565</v>
      </c>
      <c r="W13" s="62">
        <v>25</v>
      </c>
      <c r="X13" s="62">
        <v>2430</v>
      </c>
      <c r="Y13" s="65">
        <v>42776</v>
      </c>
      <c r="Z13" s="62" t="s">
        <v>529</v>
      </c>
      <c r="AA13" s="62" t="s">
        <v>503</v>
      </c>
      <c r="AB13" s="62">
        <v>9.8000000000000007</v>
      </c>
      <c r="AC13" s="62" t="s">
        <v>472</v>
      </c>
      <c r="AD13" s="62">
        <v>54</v>
      </c>
    </row>
    <row r="14" spans="1:30" ht="14.4" thickBot="1" x14ac:dyDescent="0.3">
      <c r="A14" s="62">
        <v>9</v>
      </c>
      <c r="B14" s="63">
        <v>4.7600000000000003E-2</v>
      </c>
      <c r="C14" s="63">
        <v>6.2E-2</v>
      </c>
      <c r="D14" s="63">
        <v>5.5899999999999998E-2</v>
      </c>
      <c r="F14" s="62" t="s">
        <v>490</v>
      </c>
      <c r="G14" s="64">
        <v>24912</v>
      </c>
      <c r="H14" s="66">
        <v>1.0162846154701994</v>
      </c>
      <c r="W14" s="62">
        <v>30</v>
      </c>
      <c r="X14" s="62">
        <v>2404</v>
      </c>
      <c r="Y14" s="65">
        <v>42790</v>
      </c>
      <c r="Z14" s="62" t="s">
        <v>528</v>
      </c>
      <c r="AA14" s="62" t="s">
        <v>503</v>
      </c>
      <c r="AB14" s="62">
        <v>9.6999999999999993</v>
      </c>
      <c r="AC14" s="62" t="s">
        <v>472</v>
      </c>
      <c r="AD14" s="62">
        <v>54</v>
      </c>
    </row>
    <row r="15" spans="1:30" ht="14.4" thickBot="1" x14ac:dyDescent="0.3">
      <c r="A15" s="62">
        <v>10</v>
      </c>
      <c r="B15" s="63">
        <v>5.4899999999999997E-2</v>
      </c>
      <c r="C15" s="63">
        <v>6.3E-2</v>
      </c>
      <c r="D15" s="63">
        <v>5.96E-2</v>
      </c>
      <c r="F15" s="62" t="s">
        <v>491</v>
      </c>
      <c r="G15" s="64">
        <v>24591</v>
      </c>
      <c r="H15" s="66">
        <v>1.003189425940417</v>
      </c>
      <c r="W15" s="62">
        <v>35</v>
      </c>
      <c r="X15" s="62">
        <v>2393</v>
      </c>
      <c r="Y15" s="65">
        <v>42856</v>
      </c>
      <c r="Z15" s="62" t="s">
        <v>528</v>
      </c>
      <c r="AA15" s="62" t="s">
        <v>499</v>
      </c>
      <c r="AB15" s="62">
        <v>9.6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v>6.2199999999999998E-2</v>
      </c>
      <c r="C16" s="63">
        <v>6.6600000000000006E-2</v>
      </c>
      <c r="D16" s="63">
        <v>6.4799999999999996E-2</v>
      </c>
      <c r="F16" s="62" t="s">
        <v>492</v>
      </c>
      <c r="G16" s="64">
        <v>24222</v>
      </c>
      <c r="H16" s="66">
        <v>0.98813607722861141</v>
      </c>
      <c r="W16" s="62">
        <v>40</v>
      </c>
      <c r="X16" s="62">
        <v>2377</v>
      </c>
      <c r="Y16" s="65">
        <v>42825</v>
      </c>
      <c r="Z16" s="62" t="s">
        <v>529</v>
      </c>
      <c r="AA16" s="62" t="s">
        <v>503</v>
      </c>
      <c r="AB16" s="62">
        <v>9.5</v>
      </c>
      <c r="AC16" s="62" t="s">
        <v>472</v>
      </c>
      <c r="AD16" s="62">
        <v>54</v>
      </c>
    </row>
    <row r="17" spans="1:30" ht="14.4" thickBot="1" x14ac:dyDescent="0.3">
      <c r="A17" s="62">
        <v>12</v>
      </c>
      <c r="B17" s="63">
        <v>6.93E-2</v>
      </c>
      <c r="C17" s="63">
        <v>7.1099999999999997E-2</v>
      </c>
      <c r="D17" s="63">
        <v>7.0300000000000001E-2</v>
      </c>
      <c r="W17" s="62">
        <v>45</v>
      </c>
      <c r="X17" s="62">
        <v>2348</v>
      </c>
      <c r="Y17" s="65">
        <v>42959</v>
      </c>
      <c r="Z17" s="62" t="s">
        <v>555</v>
      </c>
      <c r="AA17" s="62" t="s">
        <v>504</v>
      </c>
      <c r="AB17" s="62">
        <v>9.4</v>
      </c>
      <c r="AC17" s="62" t="s">
        <v>472</v>
      </c>
      <c r="AD17" s="62">
        <v>50</v>
      </c>
    </row>
    <row r="18" spans="1:30" ht="14.4" thickBot="1" x14ac:dyDescent="0.3">
      <c r="A18" s="62">
        <v>13</v>
      </c>
      <c r="B18" s="63">
        <v>7.0000000000000007E-2</v>
      </c>
      <c r="C18" s="63">
        <v>6.9699999999999998E-2</v>
      </c>
      <c r="D18" s="63">
        <v>6.9800000000000001E-2</v>
      </c>
      <c r="W18" s="62">
        <v>50</v>
      </c>
      <c r="X18" s="62">
        <v>2338</v>
      </c>
      <c r="Y18" s="65">
        <v>42768</v>
      </c>
      <c r="Z18" s="62" t="s">
        <v>528</v>
      </c>
      <c r="AA18" s="62" t="s">
        <v>502</v>
      </c>
      <c r="AB18" s="62">
        <v>9.4</v>
      </c>
      <c r="AC18" s="62" t="s">
        <v>472</v>
      </c>
      <c r="AD18" s="62">
        <v>50</v>
      </c>
    </row>
    <row r="19" spans="1:30" ht="17.25" customHeight="1" thickBot="1" x14ac:dyDescent="0.3">
      <c r="A19" s="62">
        <v>14</v>
      </c>
      <c r="B19" s="63">
        <v>7.1199999999999999E-2</v>
      </c>
      <c r="C19" s="63">
        <v>6.88E-2</v>
      </c>
      <c r="D19" s="63">
        <v>6.9800000000000001E-2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2310</v>
      </c>
      <c r="Y19" s="65">
        <v>43070</v>
      </c>
      <c r="Z19" s="62" t="s">
        <v>529</v>
      </c>
      <c r="AA19" s="62" t="s">
        <v>503</v>
      </c>
      <c r="AB19" s="62">
        <v>9.3000000000000007</v>
      </c>
      <c r="AC19" s="62" t="s">
        <v>472</v>
      </c>
      <c r="AD19" s="62">
        <v>54</v>
      </c>
    </row>
    <row r="20" spans="1:30" ht="17.25" customHeight="1" thickBot="1" x14ac:dyDescent="0.3">
      <c r="A20" s="62">
        <v>15</v>
      </c>
      <c r="B20" s="63">
        <v>7.5200000000000003E-2</v>
      </c>
      <c r="C20" s="63">
        <v>6.8400000000000002E-2</v>
      </c>
      <c r="D20" s="63">
        <v>7.1300000000000002E-2</v>
      </c>
      <c r="F20" s="62" t="s">
        <v>495</v>
      </c>
      <c r="G20" s="64">
        <v>16367</v>
      </c>
      <c r="H20" s="62">
        <v>0.65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2277</v>
      </c>
      <c r="Y20" s="65">
        <v>42860</v>
      </c>
      <c r="Z20" s="62" t="s">
        <v>529</v>
      </c>
      <c r="AA20" s="62" t="s">
        <v>503</v>
      </c>
      <c r="AB20" s="62">
        <v>9.1</v>
      </c>
      <c r="AC20" s="62" t="s">
        <v>472</v>
      </c>
      <c r="AD20" s="62">
        <v>54</v>
      </c>
    </row>
    <row r="21" spans="1:30" ht="17.25" customHeight="1" thickBot="1" x14ac:dyDescent="0.3">
      <c r="A21" s="62">
        <v>16</v>
      </c>
      <c r="B21" s="63">
        <v>7.8899999999999998E-2</v>
      </c>
      <c r="C21" s="63">
        <v>6.8099999999999994E-2</v>
      </c>
      <c r="D21" s="63">
        <v>7.2599999999999998E-2</v>
      </c>
      <c r="F21" s="62" t="s">
        <v>499</v>
      </c>
      <c r="G21" s="64">
        <v>25382</v>
      </c>
      <c r="H21" s="62">
        <v>1.01</v>
      </c>
      <c r="J21" s="48">
        <v>5</v>
      </c>
      <c r="K21" s="48">
        <f>X6</f>
        <v>4761</v>
      </c>
      <c r="L21" s="54"/>
      <c r="M21" s="48"/>
      <c r="N21" s="59">
        <f>K21/$F$2</f>
        <v>0.19120481927710845</v>
      </c>
      <c r="W21" s="62">
        <v>125</v>
      </c>
      <c r="X21" s="62">
        <v>2254</v>
      </c>
      <c r="Y21" s="65">
        <v>43081</v>
      </c>
      <c r="Z21" s="62" t="s">
        <v>528</v>
      </c>
      <c r="AA21" s="62" t="s">
        <v>500</v>
      </c>
      <c r="AB21" s="62">
        <v>9.1</v>
      </c>
      <c r="AC21" s="62" t="s">
        <v>472</v>
      </c>
      <c r="AD21" s="62">
        <v>51</v>
      </c>
    </row>
    <row r="22" spans="1:30" ht="17.25" customHeight="1" thickBot="1" x14ac:dyDescent="0.3">
      <c r="A22" s="62">
        <v>17</v>
      </c>
      <c r="B22" s="63">
        <v>8.1000000000000003E-2</v>
      </c>
      <c r="C22" s="63">
        <v>6.7500000000000004E-2</v>
      </c>
      <c r="D22" s="63">
        <v>7.3200000000000001E-2</v>
      </c>
      <c r="F22" s="62" t="s">
        <v>500</v>
      </c>
      <c r="G22" s="64">
        <v>27594</v>
      </c>
      <c r="H22" s="62">
        <v>1.1000000000000001</v>
      </c>
      <c r="J22" s="48">
        <v>10</v>
      </c>
      <c r="K22" s="48">
        <f>X11</f>
        <v>2692</v>
      </c>
      <c r="L22" s="54"/>
      <c r="M22" s="48"/>
      <c r="N22" s="59">
        <f t="shared" ref="N22:N28" si="0">K22/$F$2</f>
        <v>0.10811244979919679</v>
      </c>
      <c r="W22" s="62">
        <v>150</v>
      </c>
      <c r="X22" s="62">
        <v>2235</v>
      </c>
      <c r="Y22" s="65">
        <v>43020</v>
      </c>
      <c r="Z22" s="62" t="s">
        <v>528</v>
      </c>
      <c r="AA22" s="62" t="s">
        <v>502</v>
      </c>
      <c r="AB22" s="62">
        <v>9</v>
      </c>
      <c r="AC22" s="62" t="s">
        <v>472</v>
      </c>
      <c r="AD22" s="62">
        <v>51</v>
      </c>
    </row>
    <row r="23" spans="1:30" ht="17.25" customHeight="1" thickBot="1" x14ac:dyDescent="0.3">
      <c r="A23" s="62">
        <v>18</v>
      </c>
      <c r="B23" s="63">
        <v>6.1699999999999998E-2</v>
      </c>
      <c r="C23" s="63">
        <v>5.0999999999999997E-2</v>
      </c>
      <c r="D23" s="63">
        <v>5.5500000000000001E-2</v>
      </c>
      <c r="F23" s="62" t="s">
        <v>501</v>
      </c>
      <c r="G23" s="64">
        <v>27501</v>
      </c>
      <c r="H23" s="62">
        <v>1.1000000000000001</v>
      </c>
      <c r="J23" s="48">
        <v>20</v>
      </c>
      <c r="K23" s="48">
        <f>X12</f>
        <v>2472</v>
      </c>
      <c r="L23" s="54"/>
      <c r="M23" s="48"/>
      <c r="N23" s="59">
        <f t="shared" si="0"/>
        <v>9.927710843373494E-2</v>
      </c>
      <c r="W23" s="62">
        <v>175</v>
      </c>
      <c r="X23" s="62">
        <v>2213</v>
      </c>
      <c r="Y23" s="65">
        <v>43090</v>
      </c>
      <c r="Z23" s="62" t="s">
        <v>529</v>
      </c>
      <c r="AA23" s="62" t="s">
        <v>502</v>
      </c>
      <c r="AB23" s="62">
        <v>8.9</v>
      </c>
      <c r="AC23" s="62" t="s">
        <v>472</v>
      </c>
      <c r="AD23" s="62">
        <v>56</v>
      </c>
    </row>
    <row r="24" spans="1:30" ht="17.25" customHeight="1" thickBot="1" x14ac:dyDescent="0.3">
      <c r="A24" s="62">
        <v>19</v>
      </c>
      <c r="B24" s="63">
        <v>4.7500000000000001E-2</v>
      </c>
      <c r="C24" s="63">
        <v>4.0099999999999997E-2</v>
      </c>
      <c r="D24" s="63">
        <v>4.3200000000000002E-2</v>
      </c>
      <c r="F24" s="62" t="s">
        <v>502</v>
      </c>
      <c r="G24" s="64">
        <v>27131</v>
      </c>
      <c r="H24" s="62">
        <v>1.08</v>
      </c>
      <c r="J24" s="48">
        <v>30</v>
      </c>
      <c r="K24" s="48">
        <f>X14</f>
        <v>2404</v>
      </c>
      <c r="L24" s="54"/>
      <c r="M24" s="48"/>
      <c r="N24" s="59">
        <f t="shared" si="0"/>
        <v>9.654618473895582E-2</v>
      </c>
      <c r="W24" s="62">
        <v>200</v>
      </c>
      <c r="X24" s="62">
        <v>2196</v>
      </c>
      <c r="Y24" s="65">
        <v>42843</v>
      </c>
      <c r="Z24" s="62" t="s">
        <v>528</v>
      </c>
      <c r="AA24" s="62" t="s">
        <v>500</v>
      </c>
      <c r="AB24" s="62">
        <v>8.8000000000000007</v>
      </c>
      <c r="AC24" s="62" t="s">
        <v>472</v>
      </c>
      <c r="AD24" s="62">
        <v>52</v>
      </c>
    </row>
    <row r="25" spans="1:30" ht="17.25" customHeight="1" thickBot="1" x14ac:dyDescent="0.3">
      <c r="A25" s="62">
        <v>20</v>
      </c>
      <c r="B25" s="63">
        <v>3.7600000000000001E-2</v>
      </c>
      <c r="C25" s="63">
        <v>3.0800000000000001E-2</v>
      </c>
      <c r="D25" s="63">
        <v>3.3700000000000001E-2</v>
      </c>
      <c r="F25" s="62" t="s">
        <v>503</v>
      </c>
      <c r="G25" s="64">
        <v>29532</v>
      </c>
      <c r="H25" s="62">
        <v>1.18</v>
      </c>
      <c r="J25" s="48">
        <v>50</v>
      </c>
      <c r="K25" s="48">
        <f>X18</f>
        <v>2338</v>
      </c>
      <c r="L25" s="54"/>
      <c r="M25" s="48"/>
      <c r="N25" s="59">
        <f t="shared" si="0"/>
        <v>9.3895582329317273E-2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3.1199999999999999E-2</v>
      </c>
      <c r="C26" s="63">
        <v>2.52E-2</v>
      </c>
      <c r="D26" s="63">
        <v>2.7699999999999999E-2</v>
      </c>
      <c r="F26" s="62" t="s">
        <v>504</v>
      </c>
      <c r="G26" s="64">
        <v>21942</v>
      </c>
      <c r="H26" s="62">
        <v>0.88</v>
      </c>
      <c r="J26" s="48">
        <v>100</v>
      </c>
      <c r="K26" s="48">
        <f>X20</f>
        <v>2277</v>
      </c>
      <c r="L26" s="54"/>
      <c r="M26" s="48"/>
      <c r="N26" s="59">
        <f t="shared" si="0"/>
        <v>9.1445783132530115E-2</v>
      </c>
    </row>
    <row r="27" spans="1:30" ht="17.25" customHeight="1" thickBot="1" x14ac:dyDescent="0.3">
      <c r="A27" s="62">
        <v>22</v>
      </c>
      <c r="B27" s="63">
        <v>2.2100000000000002E-2</v>
      </c>
      <c r="C27" s="63">
        <v>1.8499999999999999E-2</v>
      </c>
      <c r="D27" s="63">
        <v>0.02</v>
      </c>
      <c r="J27" s="48">
        <v>150</v>
      </c>
      <c r="K27" s="48">
        <f>X22</f>
        <v>2235</v>
      </c>
      <c r="L27" s="54"/>
      <c r="M27" s="48"/>
      <c r="N27" s="59">
        <f t="shared" si="0"/>
        <v>8.9759036144578308E-2</v>
      </c>
    </row>
    <row r="28" spans="1:30" ht="17.25" customHeight="1" thickBot="1" x14ac:dyDescent="0.3">
      <c r="A28" s="62">
        <v>23</v>
      </c>
      <c r="B28" s="63">
        <v>1.6299999999999999E-2</v>
      </c>
      <c r="C28" s="63">
        <v>1.2500000000000001E-2</v>
      </c>
      <c r="D28" s="63">
        <v>1.41E-2</v>
      </c>
      <c r="J28" s="48">
        <v>200</v>
      </c>
      <c r="K28" s="48">
        <f>X24</f>
        <v>2196</v>
      </c>
      <c r="L28" s="54"/>
      <c r="M28" s="48"/>
      <c r="N28" s="59">
        <f t="shared" si="0"/>
        <v>8.8192771084337346E-2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567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13200</v>
      </c>
      <c r="H2" s="43" t="s">
        <v>469</v>
      </c>
      <c r="W2" s="62">
        <v>1</v>
      </c>
      <c r="X2" s="62">
        <v>1631</v>
      </c>
      <c r="Y2" s="65">
        <v>42802</v>
      </c>
      <c r="Z2" s="62" t="s">
        <v>528</v>
      </c>
      <c r="AA2" s="62" t="s">
        <v>501</v>
      </c>
      <c r="AB2" s="62">
        <v>12.4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>
        <v>1616</v>
      </c>
      <c r="Y3" s="65">
        <v>42767</v>
      </c>
      <c r="Z3" s="62" t="s">
        <v>528</v>
      </c>
      <c r="AA3" s="62" t="s">
        <v>501</v>
      </c>
      <c r="AB3" s="62">
        <v>12.2</v>
      </c>
      <c r="AC3" s="62" t="s">
        <v>472</v>
      </c>
      <c r="AD3" s="62">
        <v>56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1612</v>
      </c>
      <c r="Y4" s="65">
        <v>42754</v>
      </c>
      <c r="Z4" s="62" t="s">
        <v>528</v>
      </c>
      <c r="AA4" s="62" t="s">
        <v>502</v>
      </c>
      <c r="AB4" s="62">
        <v>12.2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v>6.4999999999999997E-3</v>
      </c>
      <c r="C5" s="63">
        <v>7.4999999999999997E-3</v>
      </c>
      <c r="D5" s="63">
        <v>7.0000000000000001E-3</v>
      </c>
      <c r="F5" s="62" t="s">
        <v>478</v>
      </c>
      <c r="G5" s="64">
        <v>16253</v>
      </c>
      <c r="H5" s="62">
        <v>1.23</v>
      </c>
      <c r="J5" s="91" t="s">
        <v>479</v>
      </c>
      <c r="K5" s="92"/>
      <c r="L5" s="92"/>
      <c r="M5" s="92"/>
      <c r="N5" s="93"/>
      <c r="W5" s="62">
        <v>4</v>
      </c>
      <c r="X5" s="62">
        <v>1608</v>
      </c>
      <c r="Y5" s="65">
        <v>42795</v>
      </c>
      <c r="Z5" s="62" t="s">
        <v>528</v>
      </c>
      <c r="AA5" s="62" t="s">
        <v>501</v>
      </c>
      <c r="AB5" s="62">
        <v>12.2</v>
      </c>
      <c r="AC5" s="62" t="s">
        <v>472</v>
      </c>
      <c r="AD5" s="62">
        <v>57</v>
      </c>
    </row>
    <row r="6" spans="1:30" ht="17.25" customHeight="1" thickBot="1" x14ac:dyDescent="0.3">
      <c r="A6" s="62">
        <v>1</v>
      </c>
      <c r="B6" s="63">
        <v>4.1999999999999997E-3</v>
      </c>
      <c r="C6" s="63">
        <v>5.7000000000000002E-3</v>
      </c>
      <c r="D6" s="63">
        <v>5.0000000000000001E-3</v>
      </c>
      <c r="F6" s="62" t="s">
        <v>480</v>
      </c>
      <c r="G6" s="64">
        <v>17633</v>
      </c>
      <c r="H6" s="62">
        <v>1.34</v>
      </c>
      <c r="J6" s="49" t="s">
        <v>481</v>
      </c>
      <c r="K6" s="50">
        <f>LARGE((K8,K9),1)</f>
        <v>0.51025641025641033</v>
      </c>
      <c r="N6" s="50" t="s">
        <v>471</v>
      </c>
      <c r="W6" s="62">
        <v>5</v>
      </c>
      <c r="X6" s="62">
        <v>1604</v>
      </c>
      <c r="Y6" s="65">
        <v>42775</v>
      </c>
      <c r="Z6" s="62" t="s">
        <v>528</v>
      </c>
      <c r="AA6" s="62" t="s">
        <v>502</v>
      </c>
      <c r="AB6" s="62">
        <v>12.2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v>3.3E-3</v>
      </c>
      <c r="C7" s="63">
        <v>5.1000000000000004E-3</v>
      </c>
      <c r="D7" s="63">
        <v>4.1999999999999997E-3</v>
      </c>
      <c r="F7" s="62" t="s">
        <v>482</v>
      </c>
      <c r="G7" s="64">
        <v>17495</v>
      </c>
      <c r="H7" s="62">
        <v>1.32</v>
      </c>
      <c r="J7" s="51" t="s">
        <v>483</v>
      </c>
      <c r="K7" s="50">
        <f>LARGE((K10,K11),1)</f>
        <v>0.50754852624011504</v>
      </c>
      <c r="N7" s="50" t="s">
        <v>472</v>
      </c>
      <c r="W7" s="62">
        <v>6</v>
      </c>
      <c r="X7" s="62">
        <v>1602</v>
      </c>
      <c r="Y7" s="65">
        <v>42768</v>
      </c>
      <c r="Z7" s="62" t="s">
        <v>528</v>
      </c>
      <c r="AA7" s="62" t="s">
        <v>502</v>
      </c>
      <c r="AB7" s="62">
        <v>12.1</v>
      </c>
      <c r="AC7" s="62" t="s">
        <v>472</v>
      </c>
      <c r="AD7" s="62">
        <v>56</v>
      </c>
    </row>
    <row r="8" spans="1:30" ht="17.25" customHeight="1" thickBot="1" x14ac:dyDescent="0.35">
      <c r="A8" s="62">
        <v>3</v>
      </c>
      <c r="B8" s="63">
        <v>2E-3</v>
      </c>
      <c r="C8" s="63">
        <v>3.0000000000000001E-3</v>
      </c>
      <c r="D8" s="63">
        <v>2.5000000000000001E-3</v>
      </c>
      <c r="F8" s="62" t="s">
        <v>484</v>
      </c>
      <c r="G8" s="64">
        <v>14463</v>
      </c>
      <c r="H8" s="62">
        <v>1.1000000000000001</v>
      </c>
      <c r="K8" s="52">
        <f>LARGE(B11:C11,1)/(B11+C11)</f>
        <v>0.5</v>
      </c>
      <c r="W8" s="62">
        <v>7</v>
      </c>
      <c r="X8" s="62">
        <v>1590</v>
      </c>
      <c r="Y8" s="65">
        <v>42741</v>
      </c>
      <c r="Z8" s="62" t="s">
        <v>528</v>
      </c>
      <c r="AA8" s="62" t="s">
        <v>503</v>
      </c>
      <c r="AB8" s="62">
        <v>12</v>
      </c>
      <c r="AC8" s="62" t="s">
        <v>472</v>
      </c>
      <c r="AD8" s="62">
        <v>51</v>
      </c>
    </row>
    <row r="9" spans="1:30" ht="17.25" customHeight="1" thickBot="1" x14ac:dyDescent="0.35">
      <c r="A9" s="62">
        <v>4</v>
      </c>
      <c r="B9" s="63">
        <v>3.3E-3</v>
      </c>
      <c r="C9" s="63">
        <v>3.5000000000000001E-3</v>
      </c>
      <c r="D9" s="63">
        <v>3.3999999999999998E-3</v>
      </c>
      <c r="F9" s="62" t="s">
        <v>485</v>
      </c>
      <c r="G9" s="64">
        <v>13353</v>
      </c>
      <c r="H9" s="62">
        <v>1.01</v>
      </c>
      <c r="K9" s="52">
        <f>LARGE(B12:C12,1)/(B12+C12)</f>
        <v>0.51025641025641033</v>
      </c>
      <c r="W9" s="62">
        <v>8</v>
      </c>
      <c r="X9" s="62">
        <v>1582</v>
      </c>
      <c r="Y9" s="65">
        <v>42773</v>
      </c>
      <c r="Z9" s="62" t="s">
        <v>528</v>
      </c>
      <c r="AA9" s="62" t="s">
        <v>500</v>
      </c>
      <c r="AB9" s="62">
        <v>12</v>
      </c>
      <c r="AC9" s="62" t="s">
        <v>472</v>
      </c>
      <c r="AD9" s="62">
        <v>55</v>
      </c>
    </row>
    <row r="10" spans="1:30" ht="17.25" customHeight="1" thickBot="1" x14ac:dyDescent="0.35">
      <c r="A10" s="62">
        <v>5</v>
      </c>
      <c r="B10" s="63">
        <v>8.8000000000000005E-3</v>
      </c>
      <c r="C10" s="63">
        <v>9.4999999999999998E-3</v>
      </c>
      <c r="D10" s="63">
        <v>9.1999999999999998E-3</v>
      </c>
      <c r="F10" s="62" t="s">
        <v>486</v>
      </c>
      <c r="G10" s="64">
        <v>12520</v>
      </c>
      <c r="H10" s="62">
        <v>0.95</v>
      </c>
      <c r="K10" s="52">
        <f>LARGE(B20:C20,1)/(B20+C20)</f>
        <v>0.50754852624011504</v>
      </c>
      <c r="W10" s="62">
        <v>9</v>
      </c>
      <c r="X10" s="62">
        <v>1575</v>
      </c>
      <c r="Y10" s="65">
        <v>42761</v>
      </c>
      <c r="Z10" s="62" t="s">
        <v>528</v>
      </c>
      <c r="AA10" s="62" t="s">
        <v>502</v>
      </c>
      <c r="AB10" s="62">
        <v>11.9</v>
      </c>
      <c r="AC10" s="62" t="s">
        <v>472</v>
      </c>
      <c r="AD10" s="62">
        <v>55</v>
      </c>
    </row>
    <row r="11" spans="1:30" ht="17.25" customHeight="1" thickBot="1" x14ac:dyDescent="0.35">
      <c r="A11" s="62">
        <v>6</v>
      </c>
      <c r="B11" s="63">
        <v>3.27E-2</v>
      </c>
      <c r="C11" s="63">
        <v>3.27E-2</v>
      </c>
      <c r="D11" s="63">
        <v>3.27E-2</v>
      </c>
      <c r="F11" s="62" t="s">
        <v>487</v>
      </c>
      <c r="G11" s="64">
        <v>11483</v>
      </c>
      <c r="H11" s="62">
        <v>0.87</v>
      </c>
      <c r="K11" s="52">
        <f>LARGE(B21:C21,1)/(B21+C21)</f>
        <v>0.5041854475209272</v>
      </c>
      <c r="W11" s="62">
        <v>10</v>
      </c>
      <c r="X11" s="62">
        <v>1575</v>
      </c>
      <c r="Y11" s="65">
        <v>42837</v>
      </c>
      <c r="Z11" s="62" t="s">
        <v>528</v>
      </c>
      <c r="AA11" s="62" t="s">
        <v>501</v>
      </c>
      <c r="AB11" s="62">
        <v>11.9</v>
      </c>
      <c r="AC11" s="62" t="s">
        <v>472</v>
      </c>
      <c r="AD11" s="62">
        <v>53</v>
      </c>
    </row>
    <row r="12" spans="1:30" ht="17.25" customHeight="1" thickBot="1" x14ac:dyDescent="0.3">
      <c r="A12" s="62">
        <v>7</v>
      </c>
      <c r="B12" s="63">
        <v>5.9700000000000003E-2</v>
      </c>
      <c r="C12" s="63">
        <v>5.7299999999999997E-2</v>
      </c>
      <c r="D12" s="63">
        <v>5.8500000000000003E-2</v>
      </c>
      <c r="F12" s="62" t="s">
        <v>488</v>
      </c>
      <c r="G12" s="64">
        <v>11575</v>
      </c>
      <c r="H12" s="62">
        <v>0.88</v>
      </c>
      <c r="W12" s="62">
        <v>20</v>
      </c>
      <c r="X12" s="62">
        <v>1554</v>
      </c>
      <c r="Y12" s="65">
        <v>42809</v>
      </c>
      <c r="Z12" s="62" t="s">
        <v>529</v>
      </c>
      <c r="AA12" s="62" t="s">
        <v>501</v>
      </c>
      <c r="AB12" s="62">
        <v>11.8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v>0.06</v>
      </c>
      <c r="C13" s="63">
        <v>5.7700000000000001E-2</v>
      </c>
      <c r="D13" s="63">
        <v>5.8799999999999998E-2</v>
      </c>
      <c r="F13" s="62" t="s">
        <v>489</v>
      </c>
      <c r="G13" s="64">
        <v>10296</v>
      </c>
      <c r="H13" s="62">
        <v>0.78</v>
      </c>
      <c r="W13" s="62">
        <v>25</v>
      </c>
      <c r="X13" s="62">
        <v>1551</v>
      </c>
      <c r="Y13" s="65">
        <v>42796</v>
      </c>
      <c r="Z13" s="62" t="s">
        <v>528</v>
      </c>
      <c r="AA13" s="62" t="s">
        <v>502</v>
      </c>
      <c r="AB13" s="62">
        <v>11.8</v>
      </c>
      <c r="AC13" s="62" t="s">
        <v>472</v>
      </c>
      <c r="AD13" s="62">
        <v>55</v>
      </c>
    </row>
    <row r="14" spans="1:30" ht="14.4" thickBot="1" x14ac:dyDescent="0.3">
      <c r="A14" s="62">
        <v>9</v>
      </c>
      <c r="B14" s="63">
        <v>5.8700000000000002E-2</v>
      </c>
      <c r="C14" s="63">
        <v>5.5300000000000002E-2</v>
      </c>
      <c r="D14" s="63">
        <v>5.6899999999999999E-2</v>
      </c>
      <c r="F14" s="62" t="s">
        <v>490</v>
      </c>
      <c r="G14" s="64">
        <v>9497</v>
      </c>
      <c r="H14" s="62">
        <v>0.72</v>
      </c>
      <c r="W14" s="62">
        <v>30</v>
      </c>
      <c r="X14" s="62">
        <v>1534</v>
      </c>
      <c r="Y14" s="65">
        <v>42816</v>
      </c>
      <c r="Z14" s="62" t="s">
        <v>528</v>
      </c>
      <c r="AA14" s="62" t="s">
        <v>501</v>
      </c>
      <c r="AB14" s="62">
        <v>11.6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v>6.1199999999999997E-2</v>
      </c>
      <c r="C15" s="63">
        <v>5.7599999999999998E-2</v>
      </c>
      <c r="D15" s="63">
        <v>5.9400000000000001E-2</v>
      </c>
      <c r="F15" s="62" t="s">
        <v>491</v>
      </c>
      <c r="G15" s="64">
        <v>11996</v>
      </c>
      <c r="H15" s="62">
        <v>0.91</v>
      </c>
      <c r="W15" s="62">
        <v>35</v>
      </c>
      <c r="X15" s="62">
        <v>1516</v>
      </c>
      <c r="Y15" s="65">
        <v>42781</v>
      </c>
      <c r="Z15" s="62" t="s">
        <v>528</v>
      </c>
      <c r="AA15" s="62" t="s">
        <v>501</v>
      </c>
      <c r="AB15" s="62">
        <v>11.5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v>6.4799999999999996E-2</v>
      </c>
      <c r="C16" s="63">
        <v>6.4100000000000004E-2</v>
      </c>
      <c r="D16" s="63">
        <v>6.4399999999999999E-2</v>
      </c>
      <c r="F16" s="62" t="s">
        <v>492</v>
      </c>
      <c r="G16" s="64">
        <v>12450</v>
      </c>
      <c r="H16" s="62">
        <v>0.94</v>
      </c>
      <c r="W16" s="62">
        <v>40</v>
      </c>
      <c r="X16" s="62">
        <v>1507</v>
      </c>
      <c r="Y16" s="65">
        <v>42797</v>
      </c>
      <c r="Z16" s="62" t="s">
        <v>528</v>
      </c>
      <c r="AA16" s="62" t="s">
        <v>503</v>
      </c>
      <c r="AB16" s="62">
        <v>11.4</v>
      </c>
      <c r="AC16" s="62" t="s">
        <v>472</v>
      </c>
      <c r="AD16" s="62">
        <v>53</v>
      </c>
    </row>
    <row r="17" spans="1:30" ht="14.4" thickBot="1" x14ac:dyDescent="0.3">
      <c r="A17" s="62">
        <v>12</v>
      </c>
      <c r="B17" s="63">
        <v>6.6900000000000001E-2</v>
      </c>
      <c r="C17" s="63">
        <v>6.6400000000000001E-2</v>
      </c>
      <c r="D17" s="63">
        <v>6.6600000000000006E-2</v>
      </c>
      <c r="W17" s="62">
        <v>45</v>
      </c>
      <c r="X17" s="62">
        <v>1503</v>
      </c>
      <c r="Y17" s="65">
        <v>42765</v>
      </c>
      <c r="Z17" s="62" t="s">
        <v>528</v>
      </c>
      <c r="AA17" s="62" t="s">
        <v>499</v>
      </c>
      <c r="AB17" s="62">
        <v>11.4</v>
      </c>
      <c r="AC17" s="62" t="s">
        <v>472</v>
      </c>
      <c r="AD17" s="62">
        <v>56</v>
      </c>
    </row>
    <row r="18" spans="1:30" ht="14.4" thickBot="1" x14ac:dyDescent="0.3">
      <c r="A18" s="62">
        <v>13</v>
      </c>
      <c r="B18" s="63">
        <v>6.7799999999999999E-2</v>
      </c>
      <c r="C18" s="63">
        <v>6.5699999999999995E-2</v>
      </c>
      <c r="D18" s="63">
        <v>6.6699999999999995E-2</v>
      </c>
      <c r="W18" s="62">
        <v>50</v>
      </c>
      <c r="X18" s="62">
        <v>1498</v>
      </c>
      <c r="Y18" s="65">
        <v>42776</v>
      </c>
      <c r="Z18" s="62" t="s">
        <v>529</v>
      </c>
      <c r="AA18" s="62" t="s">
        <v>503</v>
      </c>
      <c r="AB18" s="62">
        <v>11.3</v>
      </c>
      <c r="AC18" s="62" t="s">
        <v>472</v>
      </c>
      <c r="AD18" s="62">
        <v>52</v>
      </c>
    </row>
    <row r="19" spans="1:30" ht="17.25" customHeight="1" thickBot="1" x14ac:dyDescent="0.3">
      <c r="A19" s="62">
        <v>14</v>
      </c>
      <c r="B19" s="63">
        <v>6.59E-2</v>
      </c>
      <c r="C19" s="63">
        <v>6.7000000000000004E-2</v>
      </c>
      <c r="D19" s="63">
        <v>6.6500000000000004E-2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1449</v>
      </c>
      <c r="Y19" s="65">
        <v>42790</v>
      </c>
      <c r="Z19" s="62" t="s">
        <v>528</v>
      </c>
      <c r="AA19" s="62" t="s">
        <v>503</v>
      </c>
      <c r="AB19" s="62">
        <v>11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v>7.0599999999999996E-2</v>
      </c>
      <c r="C20" s="63">
        <v>6.8500000000000005E-2</v>
      </c>
      <c r="D20" s="63">
        <v>6.9500000000000006E-2</v>
      </c>
      <c r="F20" s="62" t="s">
        <v>495</v>
      </c>
      <c r="G20" s="64">
        <v>10766</v>
      </c>
      <c r="H20" s="62">
        <v>0.82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1414</v>
      </c>
      <c r="Y20" s="65">
        <v>42766</v>
      </c>
      <c r="Z20" s="62" t="s">
        <v>529</v>
      </c>
      <c r="AA20" s="62" t="s">
        <v>500</v>
      </c>
      <c r="AB20" s="62">
        <v>10.7</v>
      </c>
      <c r="AC20" s="62" t="s">
        <v>472</v>
      </c>
      <c r="AD20" s="62">
        <v>52</v>
      </c>
    </row>
    <row r="21" spans="1:30" ht="17.25" customHeight="1" thickBot="1" x14ac:dyDescent="0.3">
      <c r="A21" s="62">
        <v>16</v>
      </c>
      <c r="B21" s="63">
        <v>7.6999999999999999E-2</v>
      </c>
      <c r="C21" s="63">
        <v>7.8299999999999995E-2</v>
      </c>
      <c r="D21" s="63">
        <v>7.7700000000000005E-2</v>
      </c>
      <c r="F21" s="62" t="s">
        <v>499</v>
      </c>
      <c r="G21" s="64">
        <v>12707</v>
      </c>
      <c r="H21" s="62">
        <v>0.96</v>
      </c>
      <c r="J21" s="48">
        <v>5</v>
      </c>
      <c r="K21" s="48">
        <f>X6</f>
        <v>1604</v>
      </c>
      <c r="L21" s="54"/>
      <c r="M21" s="48"/>
      <c r="N21" s="59">
        <f>K21/$F$2</f>
        <v>0.12151515151515152</v>
      </c>
      <c r="W21" s="62">
        <v>125</v>
      </c>
      <c r="X21" s="62">
        <v>1387</v>
      </c>
      <c r="Y21" s="65">
        <v>42762</v>
      </c>
      <c r="Z21" s="62" t="s">
        <v>532</v>
      </c>
      <c r="AA21" s="62" t="s">
        <v>503</v>
      </c>
      <c r="AB21" s="62">
        <v>10.5</v>
      </c>
      <c r="AC21" s="62" t="s">
        <v>471</v>
      </c>
      <c r="AD21" s="62">
        <v>51</v>
      </c>
    </row>
    <row r="22" spans="1:30" ht="17.25" customHeight="1" thickBot="1" x14ac:dyDescent="0.3">
      <c r="A22" s="62">
        <v>17</v>
      </c>
      <c r="B22" s="63">
        <v>7.9500000000000001E-2</v>
      </c>
      <c r="C22" s="63">
        <v>8.8099999999999998E-2</v>
      </c>
      <c r="D22" s="63">
        <v>8.3900000000000002E-2</v>
      </c>
      <c r="F22" s="62" t="s">
        <v>500</v>
      </c>
      <c r="G22" s="64">
        <v>13729</v>
      </c>
      <c r="H22" s="62">
        <v>1.04</v>
      </c>
      <c r="J22" s="48">
        <v>10</v>
      </c>
      <c r="K22" s="48">
        <f>X11</f>
        <v>1575</v>
      </c>
      <c r="L22" s="54"/>
      <c r="M22" s="48"/>
      <c r="N22" s="59">
        <f t="shared" ref="N22:N28" si="0">K22/$F$2</f>
        <v>0.11931818181818182</v>
      </c>
      <c r="W22" s="62">
        <v>150</v>
      </c>
      <c r="X22" s="62">
        <v>1374</v>
      </c>
      <c r="Y22" s="65">
        <v>42895</v>
      </c>
      <c r="Z22" s="62" t="s">
        <v>528</v>
      </c>
      <c r="AA22" s="62" t="s">
        <v>503</v>
      </c>
      <c r="AB22" s="62">
        <v>10.4</v>
      </c>
      <c r="AC22" s="62" t="s">
        <v>472</v>
      </c>
      <c r="AD22" s="62">
        <v>52</v>
      </c>
    </row>
    <row r="23" spans="1:30" ht="17.25" customHeight="1" thickBot="1" x14ac:dyDescent="0.3">
      <c r="A23" s="62">
        <v>18</v>
      </c>
      <c r="B23" s="63">
        <v>6.4699999999999994E-2</v>
      </c>
      <c r="C23" s="63">
        <v>6.0100000000000001E-2</v>
      </c>
      <c r="D23" s="63">
        <v>6.2399999999999997E-2</v>
      </c>
      <c r="F23" s="62" t="s">
        <v>501</v>
      </c>
      <c r="G23" s="64">
        <v>13934</v>
      </c>
      <c r="H23" s="62">
        <v>1.06</v>
      </c>
      <c r="J23" s="48">
        <v>20</v>
      </c>
      <c r="K23" s="48">
        <f>X12</f>
        <v>1554</v>
      </c>
      <c r="L23" s="54"/>
      <c r="M23" s="48"/>
      <c r="N23" s="59">
        <f t="shared" si="0"/>
        <v>0.11772727272727272</v>
      </c>
      <c r="W23" s="62">
        <v>175</v>
      </c>
      <c r="X23" s="62">
        <v>1353</v>
      </c>
      <c r="Y23" s="65">
        <v>42807</v>
      </c>
      <c r="Z23" s="62" t="s">
        <v>532</v>
      </c>
      <c r="AA23" s="62" t="s">
        <v>499</v>
      </c>
      <c r="AB23" s="62">
        <v>10.3</v>
      </c>
      <c r="AC23" s="62" t="s">
        <v>472</v>
      </c>
      <c r="AD23" s="62">
        <v>50</v>
      </c>
    </row>
    <row r="24" spans="1:30" ht="17.25" customHeight="1" thickBot="1" x14ac:dyDescent="0.3">
      <c r="A24" s="62">
        <v>19</v>
      </c>
      <c r="B24" s="63">
        <v>4.8899999999999999E-2</v>
      </c>
      <c r="C24" s="63">
        <v>4.48E-2</v>
      </c>
      <c r="D24" s="63">
        <v>4.6800000000000001E-2</v>
      </c>
      <c r="F24" s="62" t="s">
        <v>502</v>
      </c>
      <c r="G24" s="64">
        <v>14008</v>
      </c>
      <c r="H24" s="62">
        <v>1.06</v>
      </c>
      <c r="J24" s="48">
        <v>30</v>
      </c>
      <c r="K24" s="48">
        <f>X14</f>
        <v>1534</v>
      </c>
      <c r="L24" s="54"/>
      <c r="M24" s="48"/>
      <c r="N24" s="59">
        <f t="shared" si="0"/>
        <v>0.11621212121212121</v>
      </c>
      <c r="W24" s="62">
        <v>200</v>
      </c>
      <c r="X24" s="62">
        <v>1339</v>
      </c>
      <c r="Y24" s="65">
        <v>42803</v>
      </c>
      <c r="Z24" s="62" t="s">
        <v>532</v>
      </c>
      <c r="AA24" s="62" t="s">
        <v>502</v>
      </c>
      <c r="AB24" s="62">
        <v>10.1</v>
      </c>
      <c r="AC24" s="62" t="s">
        <v>472</v>
      </c>
      <c r="AD24" s="62">
        <v>51</v>
      </c>
    </row>
    <row r="25" spans="1:30" ht="17.25" customHeight="1" thickBot="1" x14ac:dyDescent="0.3">
      <c r="A25" s="62">
        <v>20</v>
      </c>
      <c r="B25" s="63">
        <v>3.5200000000000002E-2</v>
      </c>
      <c r="C25" s="63">
        <v>3.7999999999999999E-2</v>
      </c>
      <c r="D25" s="63">
        <v>3.6600000000000001E-2</v>
      </c>
      <c r="F25" s="62" t="s">
        <v>503</v>
      </c>
      <c r="G25" s="64">
        <v>14766</v>
      </c>
      <c r="H25" s="62">
        <v>1.1200000000000001</v>
      </c>
      <c r="J25" s="48">
        <v>50</v>
      </c>
      <c r="K25" s="48">
        <f>X18</f>
        <v>1498</v>
      </c>
      <c r="L25" s="54"/>
      <c r="M25" s="48"/>
      <c r="N25" s="59">
        <f t="shared" si="0"/>
        <v>0.11348484848484848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2.7300000000000001E-2</v>
      </c>
      <c r="C26" s="63">
        <v>3.0800000000000001E-2</v>
      </c>
      <c r="D26" s="63">
        <v>2.9100000000000001E-2</v>
      </c>
      <c r="F26" s="62" t="s">
        <v>504</v>
      </c>
      <c r="G26" s="64">
        <v>12467</v>
      </c>
      <c r="H26" s="62">
        <v>0.94</v>
      </c>
      <c r="J26" s="48">
        <v>100</v>
      </c>
      <c r="K26" s="48">
        <f>X20</f>
        <v>1414</v>
      </c>
      <c r="L26" s="54"/>
      <c r="M26" s="48"/>
      <c r="N26" s="59">
        <f t="shared" si="0"/>
        <v>0.10712121212121212</v>
      </c>
    </row>
    <row r="27" spans="1:30" ht="17.25" customHeight="1" thickBot="1" x14ac:dyDescent="0.3">
      <c r="A27" s="62">
        <v>22</v>
      </c>
      <c r="B27" s="63">
        <v>1.9099999999999999E-2</v>
      </c>
      <c r="C27" s="63">
        <v>2.1399999999999999E-2</v>
      </c>
      <c r="D27" s="63">
        <v>2.0199999999999999E-2</v>
      </c>
      <c r="J27" s="48">
        <v>150</v>
      </c>
      <c r="K27" s="48">
        <f>X22</f>
        <v>1374</v>
      </c>
      <c r="L27" s="54"/>
      <c r="M27" s="48"/>
      <c r="N27" s="59">
        <f t="shared" si="0"/>
        <v>0.1040909090909091</v>
      </c>
    </row>
    <row r="28" spans="1:30" ht="17.25" customHeight="1" thickBot="1" x14ac:dyDescent="0.3">
      <c r="A28" s="62">
        <v>23</v>
      </c>
      <c r="B28" s="63">
        <v>1.2E-2</v>
      </c>
      <c r="C28" s="63">
        <v>1.21E-2</v>
      </c>
      <c r="D28" s="63">
        <v>1.2E-2</v>
      </c>
      <c r="J28" s="48">
        <v>200</v>
      </c>
      <c r="K28" s="48">
        <f>X24</f>
        <v>1339</v>
      </c>
      <c r="L28" s="54"/>
      <c r="M28" s="48"/>
      <c r="N28" s="59">
        <f t="shared" si="0"/>
        <v>0.10143939393939394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48300</v>
      </c>
      <c r="H2" s="43" t="s">
        <v>469</v>
      </c>
      <c r="W2" s="62">
        <v>1</v>
      </c>
      <c r="X2" s="62">
        <v>7667</v>
      </c>
      <c r="Y2" s="65">
        <v>42882</v>
      </c>
      <c r="Z2" s="62" t="s">
        <v>539</v>
      </c>
      <c r="AA2" s="62" t="s">
        <v>504</v>
      </c>
      <c r="AB2" s="62">
        <v>15.9</v>
      </c>
      <c r="AC2" s="62" t="s">
        <v>505</v>
      </c>
      <c r="AD2" s="62">
        <v>74</v>
      </c>
    </row>
    <row r="3" spans="1:30" ht="14.4" thickBot="1" x14ac:dyDescent="0.3">
      <c r="W3" s="62">
        <v>2</v>
      </c>
      <c r="X3" s="62">
        <v>6925</v>
      </c>
      <c r="Y3" s="65">
        <v>42855</v>
      </c>
      <c r="Z3" s="62" t="s">
        <v>542</v>
      </c>
      <c r="AA3" s="62" t="s">
        <v>495</v>
      </c>
      <c r="AB3" s="62">
        <v>14.3</v>
      </c>
      <c r="AC3" s="62" t="s">
        <v>506</v>
      </c>
      <c r="AD3" s="62">
        <v>62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5268</v>
      </c>
      <c r="Y4" s="65">
        <v>42882</v>
      </c>
      <c r="Z4" s="62" t="s">
        <v>531</v>
      </c>
      <c r="AA4" s="62" t="s">
        <v>504</v>
      </c>
      <c r="AB4" s="62">
        <v>10.9</v>
      </c>
      <c r="AC4" s="62" t="s">
        <v>506</v>
      </c>
      <c r="AD4" s="62">
        <v>54</v>
      </c>
    </row>
    <row r="5" spans="1:30" ht="18.75" customHeight="1" thickBot="1" x14ac:dyDescent="0.3">
      <c r="A5" s="62">
        <v>0</v>
      </c>
      <c r="B5" s="63">
        <f>[48]Sheet2!C1</f>
        <v>5.7000000000000002E-3</v>
      </c>
      <c r="C5" s="63">
        <f>[48]Sheet2!D1</f>
        <v>7.4999999999999997E-3</v>
      </c>
      <c r="D5" s="63">
        <f>[48]Sheet2!E1</f>
        <v>6.6E-3</v>
      </c>
      <c r="F5" s="62" t="s">
        <v>478</v>
      </c>
      <c r="G5" s="64">
        <v>51353</v>
      </c>
      <c r="H5" s="62">
        <v>1.07</v>
      </c>
      <c r="J5" s="91" t="s">
        <v>479</v>
      </c>
      <c r="K5" s="92"/>
      <c r="L5" s="92"/>
      <c r="M5" s="92"/>
      <c r="N5" s="93"/>
      <c r="W5" s="62">
        <v>4</v>
      </c>
      <c r="X5" s="62">
        <v>5193</v>
      </c>
      <c r="Y5" s="65">
        <v>42855</v>
      </c>
      <c r="Z5" s="62" t="s">
        <v>537</v>
      </c>
      <c r="AA5" s="62" t="s">
        <v>495</v>
      </c>
      <c r="AB5" s="62">
        <v>10.8</v>
      </c>
      <c r="AC5" s="62" t="s">
        <v>506</v>
      </c>
      <c r="AD5" s="62">
        <v>59</v>
      </c>
    </row>
    <row r="6" spans="1:30" ht="17.25" customHeight="1" thickBot="1" x14ac:dyDescent="0.3">
      <c r="A6" s="62">
        <v>1</v>
      </c>
      <c r="B6" s="63">
        <f>[48]Sheet2!C2</f>
        <v>3.5000000000000001E-3</v>
      </c>
      <c r="C6" s="63">
        <f>[48]Sheet2!D2</f>
        <v>4.1999999999999997E-3</v>
      </c>
      <c r="D6" s="63">
        <f>[48]Sheet2!E2</f>
        <v>3.8E-3</v>
      </c>
      <c r="F6" s="62" t="s">
        <v>480</v>
      </c>
      <c r="G6" s="64">
        <v>54649</v>
      </c>
      <c r="H6" s="62">
        <v>1.1399999999999999</v>
      </c>
      <c r="J6" s="49" t="s">
        <v>481</v>
      </c>
      <c r="K6" s="50">
        <f>LARGE((K8,K9),1)</f>
        <v>0.5954323001631322</v>
      </c>
      <c r="N6" s="50" t="s">
        <v>506</v>
      </c>
      <c r="W6" s="62">
        <v>5</v>
      </c>
      <c r="X6" s="62">
        <v>5150</v>
      </c>
      <c r="Y6" s="65">
        <v>42883</v>
      </c>
      <c r="Z6" s="62" t="s">
        <v>536</v>
      </c>
      <c r="AA6" s="62" t="s">
        <v>495</v>
      </c>
      <c r="AB6" s="62">
        <v>10.7</v>
      </c>
      <c r="AC6" s="62" t="s">
        <v>506</v>
      </c>
      <c r="AD6" s="62">
        <v>51</v>
      </c>
    </row>
    <row r="7" spans="1:30" ht="17.25" customHeight="1" thickBot="1" x14ac:dyDescent="0.3">
      <c r="A7" s="62">
        <v>2</v>
      </c>
      <c r="B7" s="63">
        <f>[48]Sheet2!C3</f>
        <v>3.0999999999999999E-3</v>
      </c>
      <c r="C7" s="63">
        <f>[48]Sheet2!D3</f>
        <v>2.8E-3</v>
      </c>
      <c r="D7" s="63">
        <f>[48]Sheet2!E3</f>
        <v>3.0000000000000001E-3</v>
      </c>
      <c r="F7" s="62" t="s">
        <v>482</v>
      </c>
      <c r="G7" s="64">
        <v>55896</v>
      </c>
      <c r="H7" s="62">
        <v>1.1599999999999999</v>
      </c>
      <c r="J7" s="51" t="s">
        <v>483</v>
      </c>
      <c r="K7" s="50">
        <f>LARGE((K10,K11),1)</f>
        <v>0.50573162508428859</v>
      </c>
      <c r="N7" s="50" t="s">
        <v>505</v>
      </c>
      <c r="W7" s="62">
        <v>6</v>
      </c>
      <c r="X7" s="62">
        <v>5018</v>
      </c>
      <c r="Y7" s="65">
        <v>42882</v>
      </c>
      <c r="Z7" s="62" t="s">
        <v>537</v>
      </c>
      <c r="AA7" s="62" t="s">
        <v>504</v>
      </c>
      <c r="AB7" s="62">
        <v>10.4</v>
      </c>
      <c r="AC7" s="62" t="s">
        <v>505</v>
      </c>
      <c r="AD7" s="62">
        <v>61</v>
      </c>
    </row>
    <row r="8" spans="1:30" ht="17.25" customHeight="1" thickBot="1" x14ac:dyDescent="0.35">
      <c r="A8" s="62">
        <v>3</v>
      </c>
      <c r="B8" s="63">
        <f>[48]Sheet2!C4</f>
        <v>3.5999999999999999E-3</v>
      </c>
      <c r="C8" s="63">
        <f>[48]Sheet2!D4</f>
        <v>2.8999999999999998E-3</v>
      </c>
      <c r="D8" s="63">
        <f>[48]Sheet2!E4</f>
        <v>3.2000000000000002E-3</v>
      </c>
      <c r="F8" s="62" t="s">
        <v>484</v>
      </c>
      <c r="G8" s="64">
        <v>49503</v>
      </c>
      <c r="H8" s="62">
        <v>1.03</v>
      </c>
      <c r="K8" s="52">
        <f>LARGE(B11:C11,1)/(B11+C11)</f>
        <v>0.5954323001631322</v>
      </c>
      <c r="W8" s="62">
        <v>7</v>
      </c>
      <c r="X8" s="62">
        <v>4918</v>
      </c>
      <c r="Y8" s="65">
        <v>42759</v>
      </c>
      <c r="Z8" s="62" t="s">
        <v>528</v>
      </c>
      <c r="AA8" s="62" t="s">
        <v>500</v>
      </c>
      <c r="AB8" s="62">
        <v>10.199999999999999</v>
      </c>
      <c r="AC8" s="62" t="s">
        <v>506</v>
      </c>
      <c r="AD8" s="62">
        <v>52</v>
      </c>
    </row>
    <row r="9" spans="1:30" ht="17.25" customHeight="1" thickBot="1" x14ac:dyDescent="0.35">
      <c r="A9" s="62">
        <v>4</v>
      </c>
      <c r="B9" s="63">
        <f>[48]Sheet2!C5</f>
        <v>6.7000000000000002E-3</v>
      </c>
      <c r="C9" s="63">
        <f>[48]Sheet2!D5</f>
        <v>3.8E-3</v>
      </c>
      <c r="D9" s="63">
        <f>[48]Sheet2!E5</f>
        <v>5.1999999999999998E-3</v>
      </c>
      <c r="F9" s="62" t="s">
        <v>485</v>
      </c>
      <c r="G9" s="64">
        <v>46896</v>
      </c>
      <c r="H9" s="62">
        <v>0.97</v>
      </c>
      <c r="K9" s="52">
        <f>LARGE(B12:C12,1)/(B12+C12)</f>
        <v>0.51338873499538318</v>
      </c>
      <c r="W9" s="62">
        <v>8</v>
      </c>
      <c r="X9" s="62">
        <v>4884</v>
      </c>
      <c r="Y9" s="65">
        <v>42745</v>
      </c>
      <c r="Z9" s="62" t="s">
        <v>528</v>
      </c>
      <c r="AA9" s="62" t="s">
        <v>500</v>
      </c>
      <c r="AB9" s="62">
        <v>10.1</v>
      </c>
      <c r="AC9" s="62" t="s">
        <v>506</v>
      </c>
      <c r="AD9" s="62">
        <v>51</v>
      </c>
    </row>
    <row r="10" spans="1:30" ht="17.25" customHeight="1" thickBot="1" x14ac:dyDescent="0.35">
      <c r="A10" s="62">
        <v>5</v>
      </c>
      <c r="B10" s="63">
        <f>[48]Sheet2!C6</f>
        <v>1.3899999999999999E-2</v>
      </c>
      <c r="C10" s="63">
        <f>[48]Sheet2!D6</f>
        <v>8.3999999999999995E-3</v>
      </c>
      <c r="D10" s="63">
        <f>[48]Sheet2!E6</f>
        <v>1.11E-2</v>
      </c>
      <c r="F10" s="62" t="s">
        <v>486</v>
      </c>
      <c r="G10" s="64">
        <v>45699</v>
      </c>
      <c r="H10" s="62">
        <v>0.95</v>
      </c>
      <c r="K10" s="52">
        <f>LARGE(B20:C20,1)/(B20+C20)</f>
        <v>0.50573162508428859</v>
      </c>
      <c r="W10" s="62">
        <v>9</v>
      </c>
      <c r="X10" s="62">
        <v>4866</v>
      </c>
      <c r="Y10" s="65">
        <v>42767</v>
      </c>
      <c r="Z10" s="62" t="s">
        <v>528</v>
      </c>
      <c r="AA10" s="62" t="s">
        <v>501</v>
      </c>
      <c r="AB10" s="62">
        <v>10.1</v>
      </c>
      <c r="AC10" s="62" t="s">
        <v>506</v>
      </c>
      <c r="AD10" s="62">
        <v>52</v>
      </c>
    </row>
    <row r="11" spans="1:30" ht="17.25" customHeight="1" thickBot="1" x14ac:dyDescent="0.35">
      <c r="A11" s="62">
        <v>6</v>
      </c>
      <c r="B11" s="63">
        <f>[48]Sheet2!C7</f>
        <v>3.6499999999999998E-2</v>
      </c>
      <c r="C11" s="63">
        <f>[48]Sheet2!D7</f>
        <v>2.4799999999999999E-2</v>
      </c>
      <c r="D11" s="63">
        <f>[48]Sheet2!E7</f>
        <v>3.0499999999999999E-2</v>
      </c>
      <c r="F11" s="62" t="s">
        <v>487</v>
      </c>
      <c r="G11" s="64">
        <v>43057</v>
      </c>
      <c r="H11" s="62">
        <v>0.89</v>
      </c>
      <c r="K11" s="52">
        <f>LARGE(B21:C21,1)/(B21+C21)</f>
        <v>0.50033311125916047</v>
      </c>
      <c r="W11" s="62">
        <v>10</v>
      </c>
      <c r="X11" s="62">
        <v>4845</v>
      </c>
      <c r="Y11" s="65">
        <v>42774</v>
      </c>
      <c r="Z11" s="62" t="s">
        <v>528</v>
      </c>
      <c r="AA11" s="62" t="s">
        <v>501</v>
      </c>
      <c r="AB11" s="62">
        <v>10</v>
      </c>
      <c r="AC11" s="62" t="s">
        <v>506</v>
      </c>
      <c r="AD11" s="62">
        <v>51</v>
      </c>
    </row>
    <row r="12" spans="1:30" ht="17.25" customHeight="1" thickBot="1" x14ac:dyDescent="0.3">
      <c r="A12" s="62">
        <v>7</v>
      </c>
      <c r="B12" s="63">
        <f>[48]Sheet2!C8</f>
        <v>5.5599999999999997E-2</v>
      </c>
      <c r="C12" s="63">
        <f>[48]Sheet2!D8</f>
        <v>5.2699999999999997E-2</v>
      </c>
      <c r="D12" s="63">
        <f>[48]Sheet2!E8</f>
        <v>5.4199999999999998E-2</v>
      </c>
      <c r="F12" s="62" t="s">
        <v>488</v>
      </c>
      <c r="G12" s="64">
        <v>45913</v>
      </c>
      <c r="H12" s="62">
        <v>0.95</v>
      </c>
      <c r="W12" s="62">
        <v>20</v>
      </c>
      <c r="X12" s="62">
        <v>4764</v>
      </c>
      <c r="Y12" s="65">
        <v>42780</v>
      </c>
      <c r="Z12" s="62" t="s">
        <v>528</v>
      </c>
      <c r="AA12" s="62" t="s">
        <v>500</v>
      </c>
      <c r="AB12" s="62">
        <v>9.9</v>
      </c>
      <c r="AC12" s="62" t="s">
        <v>506</v>
      </c>
      <c r="AD12" s="62">
        <v>51</v>
      </c>
    </row>
    <row r="13" spans="1:30" ht="17.25" customHeight="1" thickBot="1" x14ac:dyDescent="0.3">
      <c r="A13" s="62">
        <v>8</v>
      </c>
      <c r="B13" s="63">
        <f>[48]Sheet2!C9</f>
        <v>5.67E-2</v>
      </c>
      <c r="C13" s="63">
        <f>[48]Sheet2!D9</f>
        <v>6.1600000000000002E-2</v>
      </c>
      <c r="D13" s="63">
        <f>[48]Sheet2!E9</f>
        <v>5.9200000000000003E-2</v>
      </c>
      <c r="F13" s="62" t="s">
        <v>489</v>
      </c>
      <c r="G13" s="64">
        <v>38871</v>
      </c>
      <c r="H13" s="62">
        <v>0.81</v>
      </c>
      <c r="W13" s="62">
        <v>25</v>
      </c>
      <c r="X13" s="62">
        <v>4718</v>
      </c>
      <c r="Y13" s="65">
        <v>42789</v>
      </c>
      <c r="Z13" s="62" t="s">
        <v>528</v>
      </c>
      <c r="AA13" s="62" t="s">
        <v>502</v>
      </c>
      <c r="AB13" s="62">
        <v>9.8000000000000007</v>
      </c>
      <c r="AC13" s="62" t="s">
        <v>506</v>
      </c>
      <c r="AD13" s="62">
        <v>52</v>
      </c>
    </row>
    <row r="14" spans="1:30" ht="14.4" thickBot="1" x14ac:dyDescent="0.3">
      <c r="A14" s="62">
        <v>9</v>
      </c>
      <c r="B14" s="63">
        <f>[48]Sheet2!C10</f>
        <v>5.3999999999999999E-2</v>
      </c>
      <c r="C14" s="63">
        <f>[48]Sheet2!D10</f>
        <v>5.9700000000000003E-2</v>
      </c>
      <c r="D14" s="63">
        <f>[48]Sheet2!E10</f>
        <v>5.6899999999999999E-2</v>
      </c>
      <c r="F14" s="62" t="s">
        <v>490</v>
      </c>
      <c r="G14" s="64">
        <v>50269</v>
      </c>
      <c r="H14" s="62">
        <v>1.04</v>
      </c>
      <c r="W14" s="62">
        <v>30</v>
      </c>
      <c r="X14" s="62">
        <v>4702</v>
      </c>
      <c r="Y14" s="65">
        <v>42808</v>
      </c>
      <c r="Z14" s="62" t="s">
        <v>529</v>
      </c>
      <c r="AA14" s="62" t="s">
        <v>500</v>
      </c>
      <c r="AB14" s="62">
        <v>9.6999999999999993</v>
      </c>
      <c r="AC14" s="62" t="s">
        <v>506</v>
      </c>
      <c r="AD14" s="62">
        <v>50</v>
      </c>
    </row>
    <row r="15" spans="1:30" ht="14.4" thickBot="1" x14ac:dyDescent="0.3">
      <c r="A15" s="62">
        <v>10</v>
      </c>
      <c r="B15" s="63">
        <f>[48]Sheet2!C11</f>
        <v>5.8500000000000003E-2</v>
      </c>
      <c r="C15" s="63">
        <f>[48]Sheet2!D11</f>
        <v>6.4299999999999996E-2</v>
      </c>
      <c r="D15" s="63">
        <f>[48]Sheet2!E11</f>
        <v>6.1400000000000003E-2</v>
      </c>
      <c r="F15" s="62" t="s">
        <v>491</v>
      </c>
      <c r="G15" s="64">
        <v>49765</v>
      </c>
      <c r="H15" s="62">
        <v>1.03</v>
      </c>
      <c r="W15" s="62">
        <v>35</v>
      </c>
      <c r="X15" s="62">
        <v>4667</v>
      </c>
      <c r="Y15" s="65">
        <v>42779</v>
      </c>
      <c r="Z15" s="62" t="s">
        <v>529</v>
      </c>
      <c r="AA15" s="62" t="s">
        <v>499</v>
      </c>
      <c r="AB15" s="62">
        <v>9.6999999999999993</v>
      </c>
      <c r="AC15" s="62" t="s">
        <v>505</v>
      </c>
      <c r="AD15" s="62">
        <v>52</v>
      </c>
    </row>
    <row r="16" spans="1:30" ht="14.4" thickBot="1" x14ac:dyDescent="0.3">
      <c r="A16" s="62">
        <v>11</v>
      </c>
      <c r="B16" s="63">
        <f>[48]Sheet2!C12</f>
        <v>6.4000000000000001E-2</v>
      </c>
      <c r="C16" s="63">
        <f>[48]Sheet2!D12</f>
        <v>7.1199999999999999E-2</v>
      </c>
      <c r="D16" s="63">
        <f>[48]Sheet2!E12</f>
        <v>6.7599999999999993E-2</v>
      </c>
      <c r="F16" s="62" t="s">
        <v>492</v>
      </c>
      <c r="G16" s="64">
        <v>49630</v>
      </c>
      <c r="H16" s="62">
        <v>1.03</v>
      </c>
      <c r="W16" s="62">
        <v>40</v>
      </c>
      <c r="X16" s="62">
        <v>4645</v>
      </c>
      <c r="Y16" s="65">
        <v>43040</v>
      </c>
      <c r="Z16" s="62" t="s">
        <v>529</v>
      </c>
      <c r="AA16" s="62" t="s">
        <v>501</v>
      </c>
      <c r="AB16" s="62">
        <v>9.6</v>
      </c>
      <c r="AC16" s="62" t="s">
        <v>506</v>
      </c>
      <c r="AD16" s="62">
        <v>55</v>
      </c>
    </row>
    <row r="17" spans="1:30" ht="14.4" thickBot="1" x14ac:dyDescent="0.3">
      <c r="A17" s="62">
        <v>12</v>
      </c>
      <c r="B17" s="63">
        <f>[48]Sheet2!C13</f>
        <v>7.1300000000000002E-2</v>
      </c>
      <c r="C17" s="63">
        <f>[48]Sheet2!D13</f>
        <v>7.6300000000000007E-2</v>
      </c>
      <c r="D17" s="63">
        <f>[48]Sheet2!E13</f>
        <v>7.3899999999999993E-2</v>
      </c>
      <c r="W17" s="62">
        <v>45</v>
      </c>
      <c r="X17" s="62">
        <v>4636</v>
      </c>
      <c r="Y17" s="65">
        <v>42776</v>
      </c>
      <c r="Z17" s="62" t="s">
        <v>530</v>
      </c>
      <c r="AA17" s="62" t="s">
        <v>503</v>
      </c>
      <c r="AB17" s="62">
        <v>9.6</v>
      </c>
      <c r="AC17" s="62" t="s">
        <v>505</v>
      </c>
      <c r="AD17" s="62">
        <v>50</v>
      </c>
    </row>
    <row r="18" spans="1:30" ht="14.4" thickBot="1" x14ac:dyDescent="0.3">
      <c r="A18" s="62">
        <v>13</v>
      </c>
      <c r="B18" s="63">
        <f>[48]Sheet2!C14</f>
        <v>7.2999999999999995E-2</v>
      </c>
      <c r="C18" s="63">
        <f>[48]Sheet2!D14</f>
        <v>7.1400000000000005E-2</v>
      </c>
      <c r="D18" s="63">
        <f>[48]Sheet2!E14</f>
        <v>7.22E-2</v>
      </c>
      <c r="W18" s="62">
        <v>50</v>
      </c>
      <c r="X18" s="62">
        <v>4625</v>
      </c>
      <c r="Y18" s="65">
        <v>43047</v>
      </c>
      <c r="Z18" s="62" t="s">
        <v>528</v>
      </c>
      <c r="AA18" s="62" t="s">
        <v>501</v>
      </c>
      <c r="AB18" s="62">
        <v>9.6</v>
      </c>
      <c r="AC18" s="62" t="s">
        <v>506</v>
      </c>
      <c r="AD18" s="62">
        <v>54</v>
      </c>
    </row>
    <row r="19" spans="1:30" ht="17.25" customHeight="1" thickBot="1" x14ac:dyDescent="0.3">
      <c r="A19" s="62">
        <v>14</v>
      </c>
      <c r="B19" s="63">
        <f>[48]Sheet2!C15</f>
        <v>7.3400000000000007E-2</v>
      </c>
      <c r="C19" s="63">
        <f>[48]Sheet2!D15</f>
        <v>6.9199999999999998E-2</v>
      </c>
      <c r="D19" s="63">
        <f>[48]Sheet2!E15</f>
        <v>7.1300000000000002E-2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4581</v>
      </c>
      <c r="Y19" s="65">
        <v>42760</v>
      </c>
      <c r="Z19" s="62" t="s">
        <v>530</v>
      </c>
      <c r="AA19" s="62" t="s">
        <v>501</v>
      </c>
      <c r="AB19" s="62">
        <v>9.5</v>
      </c>
      <c r="AC19" s="62" t="s">
        <v>506</v>
      </c>
      <c r="AD19" s="62">
        <v>50</v>
      </c>
    </row>
    <row r="20" spans="1:30" ht="17.25" customHeight="1" thickBot="1" x14ac:dyDescent="0.3">
      <c r="A20" s="62">
        <v>15</v>
      </c>
      <c r="B20" s="63">
        <f>[48]Sheet2!C16</f>
        <v>7.4999999999999997E-2</v>
      </c>
      <c r="C20" s="63">
        <f>[48]Sheet2!D16</f>
        <v>7.3300000000000004E-2</v>
      </c>
      <c r="D20" s="63">
        <f>[48]Sheet2!E16</f>
        <v>7.4200000000000002E-2</v>
      </c>
      <c r="F20" s="62" t="s">
        <v>495</v>
      </c>
      <c r="G20" s="64">
        <v>32263</v>
      </c>
      <c r="H20" s="62">
        <v>0.67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4550</v>
      </c>
      <c r="Y20" s="65">
        <v>42775</v>
      </c>
      <c r="Z20" s="62" t="s">
        <v>529</v>
      </c>
      <c r="AA20" s="62" t="s">
        <v>502</v>
      </c>
      <c r="AB20" s="62">
        <v>9.4</v>
      </c>
      <c r="AC20" s="62" t="s">
        <v>505</v>
      </c>
      <c r="AD20" s="62">
        <v>51</v>
      </c>
    </row>
    <row r="21" spans="1:30" ht="17.25" customHeight="1" thickBot="1" x14ac:dyDescent="0.3">
      <c r="A21" s="62">
        <v>16</v>
      </c>
      <c r="B21" s="63">
        <f>[48]Sheet2!C17</f>
        <v>7.51E-2</v>
      </c>
      <c r="C21" s="63">
        <f>[48]Sheet2!D17</f>
        <v>7.4999999999999997E-2</v>
      </c>
      <c r="D21" s="63">
        <f>[48]Sheet2!E17</f>
        <v>7.51E-2</v>
      </c>
      <c r="F21" s="62" t="s">
        <v>499</v>
      </c>
      <c r="G21" s="64">
        <v>47986</v>
      </c>
      <c r="H21" s="62">
        <v>1</v>
      </c>
      <c r="J21" s="48">
        <v>5</v>
      </c>
      <c r="K21" s="48">
        <f>X6</f>
        <v>5150</v>
      </c>
      <c r="L21" s="54"/>
      <c r="M21" s="48"/>
      <c r="N21" s="59">
        <f>K21/$F$2</f>
        <v>0.10662525879917184</v>
      </c>
      <c r="W21" s="62">
        <v>125</v>
      </c>
      <c r="X21" s="62">
        <v>4512</v>
      </c>
      <c r="Y21" s="65">
        <v>42768</v>
      </c>
      <c r="Z21" s="62" t="s">
        <v>528</v>
      </c>
      <c r="AA21" s="62" t="s">
        <v>502</v>
      </c>
      <c r="AB21" s="62">
        <v>9.3000000000000007</v>
      </c>
      <c r="AC21" s="62" t="s">
        <v>506</v>
      </c>
      <c r="AD21" s="62">
        <v>55</v>
      </c>
    </row>
    <row r="22" spans="1:30" ht="17.25" customHeight="1" thickBot="1" x14ac:dyDescent="0.3">
      <c r="A22" s="62">
        <v>17</v>
      </c>
      <c r="B22" s="63">
        <f>[48]Sheet2!C18</f>
        <v>7.2999999999999995E-2</v>
      </c>
      <c r="C22" s="63">
        <f>[48]Sheet2!D18</f>
        <v>7.9699999999999993E-2</v>
      </c>
      <c r="D22" s="63">
        <f>[48]Sheet2!E18</f>
        <v>7.6399999999999996E-2</v>
      </c>
      <c r="F22" s="62" t="s">
        <v>500</v>
      </c>
      <c r="G22" s="64">
        <v>53151</v>
      </c>
      <c r="H22" s="62">
        <v>1.1000000000000001</v>
      </c>
      <c r="J22" s="48">
        <v>10</v>
      </c>
      <c r="K22" s="48">
        <f>X11</f>
        <v>4845</v>
      </c>
      <c r="L22" s="54"/>
      <c r="M22" s="48"/>
      <c r="N22" s="59">
        <f t="shared" ref="N22:N28" si="0">K22/$F$2</f>
        <v>0.10031055900621118</v>
      </c>
      <c r="W22" s="62">
        <v>150</v>
      </c>
      <c r="X22" s="62">
        <v>4472</v>
      </c>
      <c r="Y22" s="65">
        <v>42829</v>
      </c>
      <c r="Z22" s="62" t="s">
        <v>528</v>
      </c>
      <c r="AA22" s="62" t="s">
        <v>500</v>
      </c>
      <c r="AB22" s="62">
        <v>9.3000000000000007</v>
      </c>
      <c r="AC22" s="62" t="s">
        <v>506</v>
      </c>
      <c r="AD22" s="62">
        <v>52</v>
      </c>
    </row>
    <row r="23" spans="1:30" ht="17.25" customHeight="1" thickBot="1" x14ac:dyDescent="0.3">
      <c r="A23" s="62">
        <v>18</v>
      </c>
      <c r="B23" s="63">
        <f>[48]Sheet2!C19</f>
        <v>5.6599999999999998E-2</v>
      </c>
      <c r="C23" s="63">
        <f>[48]Sheet2!D19</f>
        <v>6.0999999999999999E-2</v>
      </c>
      <c r="D23" s="63">
        <f>[48]Sheet2!E19</f>
        <v>5.8799999999999998E-2</v>
      </c>
      <c r="F23" s="62" t="s">
        <v>501</v>
      </c>
      <c r="G23" s="64">
        <v>53958</v>
      </c>
      <c r="H23" s="62">
        <v>1.1200000000000001</v>
      </c>
      <c r="J23" s="48">
        <v>20</v>
      </c>
      <c r="K23" s="48">
        <f>X12</f>
        <v>4764</v>
      </c>
      <c r="L23" s="54"/>
      <c r="M23" s="48"/>
      <c r="N23" s="59">
        <f t="shared" si="0"/>
        <v>9.8633540372670803E-2</v>
      </c>
      <c r="W23" s="62">
        <v>175</v>
      </c>
      <c r="X23" s="62">
        <v>4426</v>
      </c>
      <c r="Y23" s="65">
        <v>42758</v>
      </c>
      <c r="Z23" s="62" t="s">
        <v>530</v>
      </c>
      <c r="AA23" s="62" t="s">
        <v>499</v>
      </c>
      <c r="AB23" s="62">
        <v>9.1999999999999993</v>
      </c>
      <c r="AC23" s="62" t="s">
        <v>505</v>
      </c>
      <c r="AD23" s="62">
        <v>52</v>
      </c>
    </row>
    <row r="24" spans="1:30" ht="17.25" customHeight="1" thickBot="1" x14ac:dyDescent="0.3">
      <c r="A24" s="62">
        <v>19</v>
      </c>
      <c r="B24" s="63">
        <f>[48]Sheet2!C20</f>
        <v>4.4400000000000002E-2</v>
      </c>
      <c r="C24" s="63">
        <f>[48]Sheet2!D20</f>
        <v>4.4699999999999997E-2</v>
      </c>
      <c r="D24" s="63">
        <f>[48]Sheet2!E20</f>
        <v>4.4499999999999998E-2</v>
      </c>
      <c r="F24" s="62" t="s">
        <v>502</v>
      </c>
      <c r="G24" s="64">
        <v>53220</v>
      </c>
      <c r="H24" s="62">
        <v>1.1100000000000001</v>
      </c>
      <c r="J24" s="48">
        <v>30</v>
      </c>
      <c r="K24" s="48">
        <f>X14</f>
        <v>4702</v>
      </c>
      <c r="L24" s="54"/>
      <c r="M24" s="48"/>
      <c r="N24" s="59">
        <f t="shared" si="0"/>
        <v>9.7349896480331266E-2</v>
      </c>
      <c r="W24" s="62">
        <v>200</v>
      </c>
      <c r="X24" s="62">
        <v>4404</v>
      </c>
      <c r="Y24" s="65">
        <v>43070</v>
      </c>
      <c r="Z24" s="62" t="s">
        <v>529</v>
      </c>
      <c r="AA24" s="62" t="s">
        <v>503</v>
      </c>
      <c r="AB24" s="62">
        <v>9.1</v>
      </c>
      <c r="AC24" s="62" t="s">
        <v>506</v>
      </c>
      <c r="AD24" s="62">
        <v>52</v>
      </c>
    </row>
    <row r="25" spans="1:30" ht="17.25" customHeight="1" thickBot="1" x14ac:dyDescent="0.3">
      <c r="A25" s="62">
        <v>20</v>
      </c>
      <c r="B25" s="63">
        <f>[48]Sheet2!C21</f>
        <v>3.7400000000000003E-2</v>
      </c>
      <c r="C25" s="63">
        <f>[48]Sheet2!D21</f>
        <v>3.2399999999999998E-2</v>
      </c>
      <c r="D25" s="63">
        <f>[48]Sheet2!E21</f>
        <v>3.4799999999999998E-2</v>
      </c>
      <c r="F25" s="62" t="s">
        <v>503</v>
      </c>
      <c r="G25" s="64">
        <v>54479</v>
      </c>
      <c r="H25" s="62">
        <v>1.1299999999999999</v>
      </c>
      <c r="J25" s="48">
        <v>50</v>
      </c>
      <c r="K25" s="48">
        <f>X18</f>
        <v>4625</v>
      </c>
      <c r="L25" s="54"/>
      <c r="M25" s="48"/>
      <c r="N25" s="59">
        <f t="shared" si="0"/>
        <v>9.5755693581780543E-2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[48]Sheet2!C22</f>
        <v>2.87E-2</v>
      </c>
      <c r="C26" s="63">
        <f>[48]Sheet2!D22</f>
        <v>2.3900000000000001E-2</v>
      </c>
      <c r="D26" s="63">
        <f>[48]Sheet2!E22</f>
        <v>2.63E-2</v>
      </c>
      <c r="F26" s="62" t="s">
        <v>504</v>
      </c>
      <c r="G26" s="64">
        <v>41381</v>
      </c>
      <c r="H26" s="62">
        <v>0.86</v>
      </c>
      <c r="J26" s="48">
        <v>100</v>
      </c>
      <c r="K26" s="48">
        <f>X20</f>
        <v>4550</v>
      </c>
      <c r="L26" s="54"/>
      <c r="M26" s="48"/>
      <c r="N26" s="59">
        <f t="shared" si="0"/>
        <v>9.420289855072464E-2</v>
      </c>
    </row>
    <row r="27" spans="1:30" ht="17.25" customHeight="1" thickBot="1" x14ac:dyDescent="0.3">
      <c r="A27" s="62">
        <v>22</v>
      </c>
      <c r="B27" s="63">
        <f>[48]Sheet2!C23</f>
        <v>1.9599999999999999E-2</v>
      </c>
      <c r="C27" s="63">
        <f>[48]Sheet2!D23</f>
        <v>1.7500000000000002E-2</v>
      </c>
      <c r="D27" s="63">
        <f>[48]Sheet2!E23</f>
        <v>1.8499999999999999E-2</v>
      </c>
      <c r="J27" s="48">
        <v>150</v>
      </c>
      <c r="K27" s="48">
        <f>X22</f>
        <v>4472</v>
      </c>
      <c r="L27" s="54"/>
      <c r="M27" s="48"/>
      <c r="N27" s="59">
        <f t="shared" si="0"/>
        <v>9.2587991718426507E-2</v>
      </c>
    </row>
    <row r="28" spans="1:30" ht="17.25" customHeight="1" thickBot="1" x14ac:dyDescent="0.3">
      <c r="A28" s="62">
        <v>23</v>
      </c>
      <c r="B28" s="63">
        <f>[48]Sheet2!C24</f>
        <v>1.0699999999999999E-2</v>
      </c>
      <c r="C28" s="63">
        <f>[48]Sheet2!D24</f>
        <v>1.17E-2</v>
      </c>
      <c r="D28" s="63">
        <f>[48]Sheet2!E24</f>
        <v>1.12E-2</v>
      </c>
      <c r="J28" s="48">
        <v>200</v>
      </c>
      <c r="K28" s="48">
        <f>X24</f>
        <v>4404</v>
      </c>
      <c r="L28" s="54"/>
      <c r="M28" s="48"/>
      <c r="N28" s="59">
        <f t="shared" si="0"/>
        <v>9.1180124223602485E-2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568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21300</v>
      </c>
      <c r="H2" s="43" t="s">
        <v>469</v>
      </c>
      <c r="W2" s="62">
        <v>1</v>
      </c>
      <c r="X2" s="62">
        <v>2591</v>
      </c>
      <c r="Y2" s="65">
        <v>42794</v>
      </c>
      <c r="Z2" s="62" t="s">
        <v>528</v>
      </c>
      <c r="AA2" s="62" t="s">
        <v>500</v>
      </c>
      <c r="AB2" s="62">
        <v>12.2</v>
      </c>
      <c r="AC2" s="62" t="s">
        <v>506</v>
      </c>
      <c r="AD2" s="62">
        <v>69</v>
      </c>
    </row>
    <row r="3" spans="1:30" ht="14.4" thickBot="1" x14ac:dyDescent="0.3">
      <c r="W3" s="62">
        <v>2</v>
      </c>
      <c r="X3" s="62">
        <v>2425</v>
      </c>
      <c r="Y3" s="65">
        <v>42857</v>
      </c>
      <c r="Z3" s="62" t="s">
        <v>528</v>
      </c>
      <c r="AA3" s="62" t="s">
        <v>500</v>
      </c>
      <c r="AB3" s="62">
        <v>11.4</v>
      </c>
      <c r="AC3" s="62" t="s">
        <v>506</v>
      </c>
      <c r="AD3" s="62">
        <v>71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2289</v>
      </c>
      <c r="Y4" s="65">
        <v>42809</v>
      </c>
      <c r="Z4" s="62" t="s">
        <v>528</v>
      </c>
      <c r="AA4" s="62" t="s">
        <v>501</v>
      </c>
      <c r="AB4" s="62">
        <v>10.7</v>
      </c>
      <c r="AC4" s="62" t="s">
        <v>506</v>
      </c>
      <c r="AD4" s="62">
        <v>66</v>
      </c>
    </row>
    <row r="5" spans="1:30" ht="18.75" customHeight="1" thickBot="1" x14ac:dyDescent="0.3">
      <c r="A5" s="62">
        <v>0</v>
      </c>
      <c r="B5" s="63">
        <f>[50]Sheet2!C1</f>
        <v>6.3E-3</v>
      </c>
      <c r="C5" s="63">
        <f>[50]Sheet2!D1</f>
        <v>8.6999999999999994E-3</v>
      </c>
      <c r="D5" s="63">
        <f>[50]Sheet2!E1</f>
        <v>7.4999999999999997E-3</v>
      </c>
      <c r="F5" s="62" t="s">
        <v>478</v>
      </c>
      <c r="G5" s="64">
        <v>21149</v>
      </c>
      <c r="H5" s="67">
        <v>0.9948257208711605</v>
      </c>
      <c r="J5" s="91" t="s">
        <v>479</v>
      </c>
      <c r="K5" s="92"/>
      <c r="L5" s="92"/>
      <c r="M5" s="92"/>
      <c r="N5" s="93"/>
      <c r="W5" s="62">
        <v>4</v>
      </c>
      <c r="X5" s="62">
        <v>2278</v>
      </c>
      <c r="Y5" s="65">
        <v>42851</v>
      </c>
      <c r="Z5" s="62" t="s">
        <v>528</v>
      </c>
      <c r="AA5" s="62" t="s">
        <v>501</v>
      </c>
      <c r="AB5" s="62">
        <v>10.7</v>
      </c>
      <c r="AC5" s="62" t="s">
        <v>506</v>
      </c>
      <c r="AD5" s="62">
        <v>69</v>
      </c>
    </row>
    <row r="6" spans="1:30" ht="17.25" customHeight="1" thickBot="1" x14ac:dyDescent="0.3">
      <c r="A6" s="62">
        <v>1</v>
      </c>
      <c r="B6" s="63">
        <f>[50]Sheet2!C2</f>
        <v>4.0000000000000001E-3</v>
      </c>
      <c r="C6" s="63">
        <f>[50]Sheet2!D2</f>
        <v>6.1999999999999998E-3</v>
      </c>
      <c r="D6" s="63">
        <f>[50]Sheet2!E2</f>
        <v>5.1999999999999998E-3</v>
      </c>
      <c r="F6" s="62" t="s">
        <v>480</v>
      </c>
      <c r="G6" s="64">
        <v>22594</v>
      </c>
      <c r="H6" s="67">
        <v>1.0627969330636435</v>
      </c>
      <c r="J6" s="49" t="s">
        <v>481</v>
      </c>
      <c r="K6" s="50">
        <f>LARGE((K8,K9),1)</f>
        <v>0.69314868804664731</v>
      </c>
      <c r="N6" s="50" t="s">
        <v>506</v>
      </c>
      <c r="W6" s="62">
        <v>5</v>
      </c>
      <c r="X6" s="62">
        <v>2275</v>
      </c>
      <c r="Y6" s="65">
        <v>42797</v>
      </c>
      <c r="Z6" s="62" t="s">
        <v>528</v>
      </c>
      <c r="AA6" s="62" t="s">
        <v>503</v>
      </c>
      <c r="AB6" s="62">
        <v>10.7</v>
      </c>
      <c r="AC6" s="62" t="s">
        <v>506</v>
      </c>
      <c r="AD6" s="62">
        <v>65</v>
      </c>
    </row>
    <row r="7" spans="1:30" ht="17.25" customHeight="1" thickBot="1" x14ac:dyDescent="0.3">
      <c r="A7" s="62">
        <v>2</v>
      </c>
      <c r="B7" s="63">
        <f>[50]Sheet2!C3</f>
        <v>3.3999999999999998E-3</v>
      </c>
      <c r="C7" s="63">
        <f>[50]Sheet2!D3</f>
        <v>5.1000000000000004E-3</v>
      </c>
      <c r="D7" s="63">
        <f>[50]Sheet2!E3</f>
        <v>4.3E-3</v>
      </c>
      <c r="F7" s="62" t="s">
        <v>482</v>
      </c>
      <c r="G7" s="64">
        <v>23007</v>
      </c>
      <c r="H7" s="67">
        <v>1.0822239992473777</v>
      </c>
      <c r="J7" s="51" t="s">
        <v>483</v>
      </c>
      <c r="K7" s="50">
        <f>LARGE((K10,K11),1)</f>
        <v>0.60582524271844662</v>
      </c>
      <c r="N7" s="50" t="s">
        <v>505</v>
      </c>
      <c r="W7" s="62">
        <v>6</v>
      </c>
      <c r="X7" s="62">
        <v>2259</v>
      </c>
      <c r="Y7" s="65">
        <v>43054</v>
      </c>
      <c r="Z7" s="62" t="s">
        <v>528</v>
      </c>
      <c r="AA7" s="62" t="s">
        <v>501</v>
      </c>
      <c r="AB7" s="62">
        <v>10.6</v>
      </c>
      <c r="AC7" s="62" t="s">
        <v>506</v>
      </c>
      <c r="AD7" s="62">
        <v>67</v>
      </c>
    </row>
    <row r="8" spans="1:30" ht="17.25" customHeight="1" thickBot="1" x14ac:dyDescent="0.35">
      <c r="A8" s="62">
        <v>3</v>
      </c>
      <c r="B8" s="63">
        <f>[50]Sheet2!C4</f>
        <v>4.8999999999999998E-3</v>
      </c>
      <c r="C8" s="63">
        <f>[50]Sheet2!D4</f>
        <v>3.5999999999999999E-3</v>
      </c>
      <c r="D8" s="63">
        <f>[50]Sheet2!E4</f>
        <v>4.3E-3</v>
      </c>
      <c r="F8" s="62" t="s">
        <v>484</v>
      </c>
      <c r="G8" s="64">
        <v>21561</v>
      </c>
      <c r="H8" s="67">
        <v>1.0142057481537232</v>
      </c>
      <c r="K8" s="52">
        <f>LARGE(B11:C11,1)/(B11+C11)</f>
        <v>0.68705402650356773</v>
      </c>
      <c r="W8" s="62">
        <v>7</v>
      </c>
      <c r="X8" s="62">
        <v>2254</v>
      </c>
      <c r="Y8" s="65">
        <v>43075</v>
      </c>
      <c r="Z8" s="62" t="s">
        <v>528</v>
      </c>
      <c r="AA8" s="62" t="s">
        <v>501</v>
      </c>
      <c r="AB8" s="62">
        <v>10.6</v>
      </c>
      <c r="AC8" s="62" t="s">
        <v>506</v>
      </c>
      <c r="AD8" s="62">
        <v>67</v>
      </c>
    </row>
    <row r="9" spans="1:30" ht="17.25" customHeight="1" thickBot="1" x14ac:dyDescent="0.35">
      <c r="A9" s="62">
        <v>4</v>
      </c>
      <c r="B9" s="63">
        <f>[50]Sheet2!C5</f>
        <v>1.17E-2</v>
      </c>
      <c r="C9" s="63">
        <f>[50]Sheet2!D5</f>
        <v>4.8999999999999998E-3</v>
      </c>
      <c r="D9" s="63">
        <f>[50]Sheet2!E5</f>
        <v>8.2000000000000007E-3</v>
      </c>
      <c r="F9" s="62" t="s">
        <v>485</v>
      </c>
      <c r="G9" s="64">
        <v>22078</v>
      </c>
      <c r="H9" s="67">
        <v>1.0385248600592689</v>
      </c>
      <c r="K9" s="52">
        <f>LARGE(B12:C12,1)/(B12+C12)</f>
        <v>0.69314868804664731</v>
      </c>
      <c r="W9" s="62">
        <v>8</v>
      </c>
      <c r="X9" s="62">
        <v>2247</v>
      </c>
      <c r="Y9" s="65">
        <v>42829</v>
      </c>
      <c r="Z9" s="62" t="s">
        <v>528</v>
      </c>
      <c r="AA9" s="62" t="s">
        <v>500</v>
      </c>
      <c r="AB9" s="62">
        <v>10.5</v>
      </c>
      <c r="AC9" s="62" t="s">
        <v>506</v>
      </c>
      <c r="AD9" s="62">
        <v>66</v>
      </c>
    </row>
    <row r="10" spans="1:30" ht="17.25" customHeight="1" thickBot="1" x14ac:dyDescent="0.35">
      <c r="A10" s="62">
        <v>5</v>
      </c>
      <c r="B10" s="63">
        <f>[50]Sheet2!C6</f>
        <v>2.8000000000000001E-2</v>
      </c>
      <c r="C10" s="63">
        <f>[50]Sheet2!D6</f>
        <v>1.17E-2</v>
      </c>
      <c r="D10" s="63">
        <f>[50]Sheet2!E6</f>
        <v>1.95E-2</v>
      </c>
      <c r="F10" s="62" t="s">
        <v>486</v>
      </c>
      <c r="G10" s="64">
        <v>20879</v>
      </c>
      <c r="H10" s="67">
        <v>0.98212521755491788</v>
      </c>
      <c r="K10" s="52">
        <f>LARGE(B20:C20,1)/(B20+C20)</f>
        <v>0.57011331444759217</v>
      </c>
      <c r="W10" s="62">
        <v>9</v>
      </c>
      <c r="X10" s="62">
        <v>2242</v>
      </c>
      <c r="Y10" s="65">
        <v>43076</v>
      </c>
      <c r="Z10" s="62" t="s">
        <v>528</v>
      </c>
      <c r="AA10" s="62" t="s">
        <v>502</v>
      </c>
      <c r="AB10" s="62">
        <v>10.5</v>
      </c>
      <c r="AC10" s="62" t="s">
        <v>506</v>
      </c>
      <c r="AD10" s="62">
        <v>66</v>
      </c>
    </row>
    <row r="11" spans="1:30" ht="17.25" customHeight="1" thickBot="1" x14ac:dyDescent="0.35">
      <c r="A11" s="62">
        <v>6</v>
      </c>
      <c r="B11" s="63">
        <f>[50]Sheet2!C7</f>
        <v>6.7400000000000002E-2</v>
      </c>
      <c r="C11" s="63">
        <f>[50]Sheet2!D7</f>
        <v>3.0700000000000002E-2</v>
      </c>
      <c r="D11" s="63">
        <f>[50]Sheet2!E7</f>
        <v>4.82E-2</v>
      </c>
      <c r="F11" s="62" t="s">
        <v>487</v>
      </c>
      <c r="G11" s="64">
        <v>27493</v>
      </c>
      <c r="H11" s="67">
        <v>0.94077802342537276</v>
      </c>
      <c r="K11" s="52">
        <f>LARGE(B21:C21,1)/(B21+C21)</f>
        <v>0.60582524271844662</v>
      </c>
      <c r="W11" s="62">
        <v>10</v>
      </c>
      <c r="X11" s="62">
        <v>2234</v>
      </c>
      <c r="Y11" s="65">
        <v>42789</v>
      </c>
      <c r="Z11" s="62" t="s">
        <v>528</v>
      </c>
      <c r="AA11" s="62" t="s">
        <v>502</v>
      </c>
      <c r="AB11" s="62">
        <v>10.5</v>
      </c>
      <c r="AC11" s="62" t="s">
        <v>506</v>
      </c>
      <c r="AD11" s="62">
        <v>66</v>
      </c>
    </row>
    <row r="12" spans="1:30" ht="17.25" customHeight="1" thickBot="1" x14ac:dyDescent="0.3">
      <c r="A12" s="62">
        <v>7</v>
      </c>
      <c r="B12" s="63">
        <f>[50]Sheet2!C8</f>
        <v>9.5100000000000004E-2</v>
      </c>
      <c r="C12" s="63">
        <f>[50]Sheet2!D8</f>
        <v>4.2099999999999999E-2</v>
      </c>
      <c r="D12" s="63">
        <f>[50]Sheet2!E8</f>
        <v>6.7299999999999999E-2</v>
      </c>
      <c r="F12" s="62" t="s">
        <v>488</v>
      </c>
      <c r="G12" s="64">
        <v>20842</v>
      </c>
      <c r="H12" s="67">
        <v>0.98038477821158099</v>
      </c>
      <c r="W12" s="62">
        <v>20</v>
      </c>
      <c r="X12" s="62">
        <v>2221</v>
      </c>
      <c r="Y12" s="65">
        <v>42831</v>
      </c>
      <c r="Z12" s="62" t="s">
        <v>528</v>
      </c>
      <c r="AA12" s="62" t="s">
        <v>502</v>
      </c>
      <c r="AB12" s="62">
        <v>10.4</v>
      </c>
      <c r="AC12" s="62" t="s">
        <v>506</v>
      </c>
      <c r="AD12" s="62">
        <v>68</v>
      </c>
    </row>
    <row r="13" spans="1:30" ht="17.25" customHeight="1" thickBot="1" x14ac:dyDescent="0.3">
      <c r="A13" s="62">
        <v>8</v>
      </c>
      <c r="B13" s="63">
        <f>[50]Sheet2!C9</f>
        <v>7.85E-2</v>
      </c>
      <c r="C13" s="63">
        <f>[50]Sheet2!D9</f>
        <v>4.2900000000000001E-2</v>
      </c>
      <c r="D13" s="63">
        <f>[50]Sheet2!E9</f>
        <v>5.9799999999999999E-2</v>
      </c>
      <c r="F13" s="62" t="s">
        <v>489</v>
      </c>
      <c r="G13" s="64">
        <v>18784</v>
      </c>
      <c r="H13" s="67">
        <v>0.88357871960111012</v>
      </c>
      <c r="W13" s="62">
        <v>25</v>
      </c>
      <c r="X13" s="62">
        <v>2209</v>
      </c>
      <c r="Y13" s="65">
        <v>42804</v>
      </c>
      <c r="Z13" s="62" t="s">
        <v>528</v>
      </c>
      <c r="AA13" s="62" t="s">
        <v>503</v>
      </c>
      <c r="AB13" s="62">
        <v>10.4</v>
      </c>
      <c r="AC13" s="62" t="s">
        <v>506</v>
      </c>
      <c r="AD13" s="62">
        <v>67</v>
      </c>
    </row>
    <row r="14" spans="1:30" ht="14.4" thickBot="1" x14ac:dyDescent="0.3">
      <c r="A14" s="62">
        <v>9</v>
      </c>
      <c r="B14" s="63">
        <f>[50]Sheet2!C10</f>
        <v>6.2100000000000002E-2</v>
      </c>
      <c r="C14" s="63">
        <f>[50]Sheet2!D10</f>
        <v>4.2900000000000001E-2</v>
      </c>
      <c r="D14" s="63">
        <f>[50]Sheet2!E10</f>
        <v>5.1999999999999998E-2</v>
      </c>
      <c r="F14" s="62" t="s">
        <v>490</v>
      </c>
      <c r="G14" s="64">
        <v>21619</v>
      </c>
      <c r="H14" s="67">
        <v>1.0169340044216566</v>
      </c>
      <c r="W14" s="62">
        <v>30</v>
      </c>
      <c r="X14" s="62">
        <v>2205</v>
      </c>
      <c r="Y14" s="65">
        <v>42858</v>
      </c>
      <c r="Z14" s="62" t="s">
        <v>528</v>
      </c>
      <c r="AA14" s="62" t="s">
        <v>501</v>
      </c>
      <c r="AB14" s="62">
        <v>10.4</v>
      </c>
      <c r="AC14" s="62" t="s">
        <v>506</v>
      </c>
      <c r="AD14" s="62">
        <v>71</v>
      </c>
    </row>
    <row r="15" spans="1:30" ht="14.4" thickBot="1" x14ac:dyDescent="0.3">
      <c r="A15" s="62">
        <v>10</v>
      </c>
      <c r="B15" s="63">
        <f>[50]Sheet2!C11</f>
        <v>5.8799999999999998E-2</v>
      </c>
      <c r="C15" s="63">
        <f>[50]Sheet2!D11</f>
        <v>4.7300000000000002E-2</v>
      </c>
      <c r="D15" s="63">
        <f>[50]Sheet2!E11</f>
        <v>5.28E-2</v>
      </c>
      <c r="F15" s="62" t="s">
        <v>491</v>
      </c>
      <c r="G15" s="64">
        <v>21512</v>
      </c>
      <c r="H15" s="67">
        <v>1.0119008419963309</v>
      </c>
      <c r="W15" s="62">
        <v>35</v>
      </c>
      <c r="X15" s="62">
        <v>2198</v>
      </c>
      <c r="Y15" s="65">
        <v>42977</v>
      </c>
      <c r="Z15" s="62" t="s">
        <v>528</v>
      </c>
      <c r="AA15" s="62" t="s">
        <v>501</v>
      </c>
      <c r="AB15" s="62">
        <v>10.3</v>
      </c>
      <c r="AC15" s="62" t="s">
        <v>506</v>
      </c>
      <c r="AD15" s="62">
        <v>69</v>
      </c>
    </row>
    <row r="16" spans="1:30" ht="14.4" thickBot="1" x14ac:dyDescent="0.3">
      <c r="A16" s="62">
        <v>11</v>
      </c>
      <c r="B16" s="63">
        <f>[50]Sheet2!C12</f>
        <v>5.8099999999999999E-2</v>
      </c>
      <c r="C16" s="63">
        <f>[50]Sheet2!D12</f>
        <v>5.3900000000000003E-2</v>
      </c>
      <c r="D16" s="63">
        <f>[50]Sheet2!E12</f>
        <v>5.5899999999999998E-2</v>
      </c>
      <c r="F16" s="62" t="s">
        <v>492</v>
      </c>
      <c r="G16" s="64">
        <v>21083</v>
      </c>
      <c r="H16" s="67">
        <v>0.99172115339385669</v>
      </c>
      <c r="W16" s="62">
        <v>40</v>
      </c>
      <c r="X16" s="62">
        <v>2192</v>
      </c>
      <c r="Y16" s="65">
        <v>42845</v>
      </c>
      <c r="Z16" s="62" t="s">
        <v>528</v>
      </c>
      <c r="AA16" s="62" t="s">
        <v>502</v>
      </c>
      <c r="AB16" s="62">
        <v>10.3</v>
      </c>
      <c r="AC16" s="62" t="s">
        <v>506</v>
      </c>
      <c r="AD16" s="62">
        <v>67</v>
      </c>
    </row>
    <row r="17" spans="1:30" ht="14.4" thickBot="1" x14ac:dyDescent="0.3">
      <c r="A17" s="62">
        <v>12</v>
      </c>
      <c r="B17" s="63">
        <f>[50]Sheet2!C13</f>
        <v>0.06</v>
      </c>
      <c r="C17" s="63">
        <f>[50]Sheet2!D13</f>
        <v>6.1100000000000002E-2</v>
      </c>
      <c r="D17" s="63">
        <f>[50]Sheet2!E13</f>
        <v>6.0600000000000001E-2</v>
      </c>
      <c r="W17" s="62">
        <v>45</v>
      </c>
      <c r="X17" s="62">
        <v>2185</v>
      </c>
      <c r="Y17" s="65">
        <v>42830</v>
      </c>
      <c r="Z17" s="62" t="s">
        <v>528</v>
      </c>
      <c r="AA17" s="62" t="s">
        <v>501</v>
      </c>
      <c r="AB17" s="62">
        <v>10.3</v>
      </c>
      <c r="AC17" s="62" t="s">
        <v>506</v>
      </c>
      <c r="AD17" s="62">
        <v>67</v>
      </c>
    </row>
    <row r="18" spans="1:30" ht="14.4" thickBot="1" x14ac:dyDescent="0.3">
      <c r="A18" s="62">
        <v>13</v>
      </c>
      <c r="B18" s="63">
        <f>[50]Sheet2!C14</f>
        <v>6.13E-2</v>
      </c>
      <c r="C18" s="63">
        <f>[50]Sheet2!D14</f>
        <v>6.3500000000000001E-2</v>
      </c>
      <c r="D18" s="63">
        <f>[50]Sheet2!E14</f>
        <v>6.2399999999999997E-2</v>
      </c>
      <c r="W18" s="62">
        <v>50</v>
      </c>
      <c r="X18" s="62">
        <v>2175</v>
      </c>
      <c r="Y18" s="65">
        <v>42745</v>
      </c>
      <c r="Z18" s="62" t="s">
        <v>528</v>
      </c>
      <c r="AA18" s="62" t="s">
        <v>500</v>
      </c>
      <c r="AB18" s="62">
        <v>10.199999999999999</v>
      </c>
      <c r="AC18" s="62" t="s">
        <v>506</v>
      </c>
      <c r="AD18" s="62">
        <v>69</v>
      </c>
    </row>
    <row r="19" spans="1:30" ht="17.25" customHeight="1" thickBot="1" x14ac:dyDescent="0.3">
      <c r="A19" s="62">
        <v>14</v>
      </c>
      <c r="B19" s="63">
        <f>[50]Sheet2!C15</f>
        <v>6.08E-2</v>
      </c>
      <c r="C19" s="63">
        <f>[50]Sheet2!D15</f>
        <v>6.9599999999999995E-2</v>
      </c>
      <c r="D19" s="63">
        <f>[50]Sheet2!E15</f>
        <v>6.54E-2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2149</v>
      </c>
      <c r="Y19" s="65">
        <v>43069</v>
      </c>
      <c r="Z19" s="62" t="s">
        <v>528</v>
      </c>
      <c r="AA19" s="62" t="s">
        <v>502</v>
      </c>
      <c r="AB19" s="62">
        <v>10.1</v>
      </c>
      <c r="AC19" s="62" t="s">
        <v>506</v>
      </c>
      <c r="AD19" s="62">
        <v>68</v>
      </c>
    </row>
    <row r="20" spans="1:30" ht="17.25" customHeight="1" thickBot="1" x14ac:dyDescent="0.3">
      <c r="A20" s="62">
        <v>15</v>
      </c>
      <c r="B20" s="63">
        <f>[50]Sheet2!C16</f>
        <v>6.0699999999999997E-2</v>
      </c>
      <c r="C20" s="63">
        <f>[50]Sheet2!D16</f>
        <v>8.0500000000000002E-2</v>
      </c>
      <c r="D20" s="63">
        <f>[50]Sheet2!E16</f>
        <v>7.1099999999999997E-2</v>
      </c>
      <c r="F20" s="62" t="s">
        <v>495</v>
      </c>
      <c r="G20" s="64">
        <v>13817</v>
      </c>
      <c r="H20" s="62">
        <v>0.65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2119</v>
      </c>
      <c r="Y20" s="65">
        <v>42789</v>
      </c>
      <c r="Z20" s="62" t="s">
        <v>529</v>
      </c>
      <c r="AA20" s="62" t="s">
        <v>502</v>
      </c>
      <c r="AB20" s="62">
        <v>9.9</v>
      </c>
      <c r="AC20" s="62" t="s">
        <v>506</v>
      </c>
      <c r="AD20" s="62">
        <v>64</v>
      </c>
    </row>
    <row r="21" spans="1:30" ht="17.25" customHeight="1" thickBot="1" x14ac:dyDescent="0.3">
      <c r="A21" s="62">
        <v>16</v>
      </c>
      <c r="B21" s="63">
        <f>[50]Sheet2!C17</f>
        <v>6.0900000000000003E-2</v>
      </c>
      <c r="C21" s="63">
        <f>[50]Sheet2!D17</f>
        <v>9.3600000000000003E-2</v>
      </c>
      <c r="D21" s="63">
        <f>[50]Sheet2!E17</f>
        <v>7.8100000000000003E-2</v>
      </c>
      <c r="F21" s="62" t="s">
        <v>499</v>
      </c>
      <c r="G21" s="64">
        <v>21847</v>
      </c>
      <c r="H21" s="62">
        <v>1.02</v>
      </c>
      <c r="J21" s="48">
        <v>5</v>
      </c>
      <c r="K21" s="48">
        <f>X6</f>
        <v>2275</v>
      </c>
      <c r="L21" s="54"/>
      <c r="M21" s="48"/>
      <c r="N21" s="59">
        <f>K21/$F$2</f>
        <v>0.1068075117370892</v>
      </c>
      <c r="W21" s="62">
        <v>125</v>
      </c>
      <c r="X21" s="62">
        <v>2097</v>
      </c>
      <c r="Y21" s="65">
        <v>43011</v>
      </c>
      <c r="Z21" s="62" t="s">
        <v>528</v>
      </c>
      <c r="AA21" s="62" t="s">
        <v>500</v>
      </c>
      <c r="AB21" s="62">
        <v>9.8000000000000007</v>
      </c>
      <c r="AC21" s="62" t="s">
        <v>506</v>
      </c>
      <c r="AD21" s="62">
        <v>66</v>
      </c>
    </row>
    <row r="22" spans="1:30" ht="17.25" customHeight="1" thickBot="1" x14ac:dyDescent="0.3">
      <c r="A22" s="62">
        <v>17</v>
      </c>
      <c r="B22" s="63">
        <f>[50]Sheet2!C18</f>
        <v>5.8999999999999997E-2</v>
      </c>
      <c r="C22" s="63">
        <f>[50]Sheet2!D18</f>
        <v>0.1026</v>
      </c>
      <c r="D22" s="63">
        <f>[50]Sheet2!E18</f>
        <v>8.1900000000000001E-2</v>
      </c>
      <c r="F22" s="62" t="s">
        <v>500</v>
      </c>
      <c r="G22" s="64">
        <v>23747</v>
      </c>
      <c r="H22" s="62">
        <v>1.1100000000000001</v>
      </c>
      <c r="J22" s="48">
        <v>10</v>
      </c>
      <c r="K22" s="48">
        <f>X11</f>
        <v>2234</v>
      </c>
      <c r="L22" s="54"/>
      <c r="M22" s="48"/>
      <c r="N22" s="59">
        <f t="shared" ref="N22:N28" si="0">K22/$F$2</f>
        <v>0.10488262910798123</v>
      </c>
      <c r="W22" s="62">
        <v>150</v>
      </c>
      <c r="X22" s="62">
        <v>2073</v>
      </c>
      <c r="Y22" s="65">
        <v>43045</v>
      </c>
      <c r="Z22" s="62" t="s">
        <v>528</v>
      </c>
      <c r="AA22" s="62" t="s">
        <v>499</v>
      </c>
      <c r="AB22" s="62">
        <v>9.6999999999999993</v>
      </c>
      <c r="AC22" s="62" t="s">
        <v>506</v>
      </c>
      <c r="AD22" s="62">
        <v>67</v>
      </c>
    </row>
    <row r="23" spans="1:30" ht="17.25" customHeight="1" thickBot="1" x14ac:dyDescent="0.3">
      <c r="A23" s="62">
        <v>18</v>
      </c>
      <c r="B23" s="63">
        <f>[50]Sheet2!C19</f>
        <v>4.82E-2</v>
      </c>
      <c r="C23" s="63">
        <f>[50]Sheet2!D19</f>
        <v>7.4200000000000002E-2</v>
      </c>
      <c r="D23" s="63">
        <f>[50]Sheet2!E19</f>
        <v>6.1800000000000001E-2</v>
      </c>
      <c r="F23" s="62" t="s">
        <v>501</v>
      </c>
      <c r="G23" s="64">
        <v>23786</v>
      </c>
      <c r="H23" s="62">
        <v>1.1100000000000001</v>
      </c>
      <c r="J23" s="48">
        <v>20</v>
      </c>
      <c r="K23" s="48">
        <f>X12</f>
        <v>2221</v>
      </c>
      <c r="L23" s="54"/>
      <c r="M23" s="48"/>
      <c r="N23" s="59">
        <f t="shared" si="0"/>
        <v>0.10427230046948356</v>
      </c>
      <c r="W23" s="62">
        <v>175</v>
      </c>
      <c r="X23" s="62">
        <v>2055</v>
      </c>
      <c r="Y23" s="65">
        <v>42878</v>
      </c>
      <c r="Z23" s="62" t="s">
        <v>528</v>
      </c>
      <c r="AA23" s="62" t="s">
        <v>500</v>
      </c>
      <c r="AB23" s="62">
        <v>9.6</v>
      </c>
      <c r="AC23" s="62" t="s">
        <v>506</v>
      </c>
      <c r="AD23" s="62">
        <v>70</v>
      </c>
    </row>
    <row r="24" spans="1:30" ht="17.25" customHeight="1" thickBot="1" x14ac:dyDescent="0.3">
      <c r="A24" s="62">
        <v>19</v>
      </c>
      <c r="B24" s="63">
        <f>[50]Sheet2!C20</f>
        <v>3.5999999999999997E-2</v>
      </c>
      <c r="C24" s="63">
        <f>[50]Sheet2!D20</f>
        <v>0.05</v>
      </c>
      <c r="D24" s="63">
        <f>[50]Sheet2!E20</f>
        <v>4.3299999999999998E-2</v>
      </c>
      <c r="F24" s="62" t="s">
        <v>502</v>
      </c>
      <c r="G24" s="64">
        <v>23663</v>
      </c>
      <c r="H24" s="62">
        <v>1.1100000000000001</v>
      </c>
      <c r="J24" s="48">
        <v>30</v>
      </c>
      <c r="K24" s="48">
        <f>X14</f>
        <v>2205</v>
      </c>
      <c r="L24" s="54"/>
      <c r="M24" s="48"/>
      <c r="N24" s="59">
        <f t="shared" si="0"/>
        <v>0.10352112676056338</v>
      </c>
      <c r="W24" s="62">
        <v>200</v>
      </c>
      <c r="X24" s="62">
        <v>2037</v>
      </c>
      <c r="Y24" s="65">
        <v>42965</v>
      </c>
      <c r="Z24" s="62" t="s">
        <v>528</v>
      </c>
      <c r="AA24" s="62" t="s">
        <v>503</v>
      </c>
      <c r="AB24" s="62">
        <v>9.6</v>
      </c>
      <c r="AC24" s="62" t="s">
        <v>506</v>
      </c>
      <c r="AD24" s="62">
        <v>68</v>
      </c>
    </row>
    <row r="25" spans="1:30" ht="17.25" customHeight="1" thickBot="1" x14ac:dyDescent="0.3">
      <c r="A25" s="62">
        <v>20</v>
      </c>
      <c r="B25" s="63">
        <f>[50]Sheet2!C21</f>
        <v>2.76E-2</v>
      </c>
      <c r="C25" s="63">
        <f>[50]Sheet2!D21</f>
        <v>3.8199999999999998E-2</v>
      </c>
      <c r="D25" s="63">
        <f>[50]Sheet2!E21</f>
        <v>3.32E-2</v>
      </c>
      <c r="F25" s="62" t="s">
        <v>503</v>
      </c>
      <c r="G25" s="64">
        <v>24615</v>
      </c>
      <c r="H25" s="62">
        <v>1.1499999999999999</v>
      </c>
      <c r="J25" s="48">
        <v>50</v>
      </c>
      <c r="K25" s="48">
        <f>X18</f>
        <v>2175</v>
      </c>
      <c r="L25" s="54"/>
      <c r="M25" s="48"/>
      <c r="N25" s="59">
        <f t="shared" si="0"/>
        <v>0.10211267605633803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[50]Sheet2!C22</f>
        <v>2.1999999999999999E-2</v>
      </c>
      <c r="C26" s="63">
        <f>[50]Sheet2!D22</f>
        <v>3.0499999999999999E-2</v>
      </c>
      <c r="D26" s="63">
        <f>[50]Sheet2!E22</f>
        <v>2.6499999999999999E-2</v>
      </c>
      <c r="F26" s="62" t="s">
        <v>504</v>
      </c>
      <c r="G26" s="64">
        <v>17725</v>
      </c>
      <c r="H26" s="62">
        <v>0.83</v>
      </c>
      <c r="J26" s="48">
        <v>100</v>
      </c>
      <c r="K26" s="48">
        <f>X20</f>
        <v>2119</v>
      </c>
      <c r="L26" s="54"/>
      <c r="M26" s="48"/>
      <c r="N26" s="59">
        <f t="shared" si="0"/>
        <v>9.9483568075117365E-2</v>
      </c>
    </row>
    <row r="27" spans="1:30" ht="17.25" customHeight="1" thickBot="1" x14ac:dyDescent="0.3">
      <c r="A27" s="62">
        <v>22</v>
      </c>
      <c r="B27" s="63">
        <f>[50]Sheet2!C23</f>
        <v>1.52E-2</v>
      </c>
      <c r="C27" s="63">
        <f>[50]Sheet2!D23</f>
        <v>2.1999999999999999E-2</v>
      </c>
      <c r="D27" s="63">
        <f>[50]Sheet2!E23</f>
        <v>1.8700000000000001E-2</v>
      </c>
      <c r="J27" s="48">
        <v>150</v>
      </c>
      <c r="K27" s="48">
        <f>X22</f>
        <v>2073</v>
      </c>
      <c r="L27" s="54"/>
      <c r="M27" s="48"/>
      <c r="N27" s="59">
        <f t="shared" si="0"/>
        <v>9.7323943661971835E-2</v>
      </c>
    </row>
    <row r="28" spans="1:30" ht="17.25" customHeight="1" thickBot="1" x14ac:dyDescent="0.3">
      <c r="A28" s="62">
        <v>23</v>
      </c>
      <c r="B28" s="63">
        <f>[50]Sheet2!C24</f>
        <v>0.01</v>
      </c>
      <c r="C28" s="63">
        <f>[50]Sheet2!D24</f>
        <v>1.4E-2</v>
      </c>
      <c r="D28" s="63">
        <f>[50]Sheet2!E24</f>
        <v>1.21E-2</v>
      </c>
      <c r="J28" s="48">
        <v>200</v>
      </c>
      <c r="K28" s="48">
        <f>X24</f>
        <v>2037</v>
      </c>
      <c r="L28" s="54"/>
      <c r="M28" s="48"/>
      <c r="N28" s="59">
        <f t="shared" si="0"/>
        <v>9.5633802816901411E-2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569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32700</v>
      </c>
      <c r="H2" s="43" t="s">
        <v>469</v>
      </c>
      <c r="W2" s="62">
        <v>1</v>
      </c>
      <c r="X2" s="62">
        <v>3749</v>
      </c>
      <c r="Y2" s="65">
        <v>43046</v>
      </c>
      <c r="Z2" s="62" t="s">
        <v>528</v>
      </c>
      <c r="AA2" s="62" t="s">
        <v>500</v>
      </c>
      <c r="AB2" s="62">
        <v>11.5</v>
      </c>
      <c r="AC2" s="62" t="s">
        <v>471</v>
      </c>
      <c r="AD2" s="62">
        <v>53</v>
      </c>
    </row>
    <row r="3" spans="1:30" ht="14.4" thickBot="1" x14ac:dyDescent="0.3">
      <c r="W3" s="62">
        <v>2</v>
      </c>
      <c r="X3" s="62">
        <v>3720</v>
      </c>
      <c r="Y3" s="65">
        <v>43019</v>
      </c>
      <c r="Z3" s="62" t="s">
        <v>528</v>
      </c>
      <c r="AA3" s="62" t="s">
        <v>501</v>
      </c>
      <c r="AB3" s="62">
        <v>11.4</v>
      </c>
      <c r="AC3" s="62" t="s">
        <v>471</v>
      </c>
      <c r="AD3" s="62">
        <v>53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3639</v>
      </c>
      <c r="Y4" s="65">
        <v>43025</v>
      </c>
      <c r="Z4" s="62" t="s">
        <v>528</v>
      </c>
      <c r="AA4" s="62" t="s">
        <v>500</v>
      </c>
      <c r="AB4" s="62">
        <v>11.1</v>
      </c>
      <c r="AC4" s="62" t="s">
        <v>471</v>
      </c>
      <c r="AD4" s="62">
        <v>52</v>
      </c>
    </row>
    <row r="5" spans="1:30" ht="18.75" customHeight="1" thickBot="1" x14ac:dyDescent="0.3">
      <c r="A5" s="62">
        <v>0</v>
      </c>
      <c r="B5" s="63">
        <f>[52]Sheet2!C1</f>
        <v>6.7999999999999996E-3</v>
      </c>
      <c r="C5" s="63">
        <f>[52]Sheet2!D1</f>
        <v>5.3E-3</v>
      </c>
      <c r="D5" s="63">
        <f>[52]Sheet2!E1</f>
        <v>6.0000000000000001E-3</v>
      </c>
      <c r="F5" s="62" t="s">
        <v>478</v>
      </c>
      <c r="G5" s="64">
        <v>21149</v>
      </c>
      <c r="H5" s="67"/>
      <c r="J5" s="91" t="s">
        <v>479</v>
      </c>
      <c r="K5" s="92"/>
      <c r="L5" s="92"/>
      <c r="M5" s="92"/>
      <c r="N5" s="93"/>
      <c r="W5" s="62">
        <v>4</v>
      </c>
      <c r="X5" s="62">
        <v>3632</v>
      </c>
      <c r="Y5" s="65">
        <v>43047</v>
      </c>
      <c r="Z5" s="62" t="s">
        <v>528</v>
      </c>
      <c r="AA5" s="62" t="s">
        <v>501</v>
      </c>
      <c r="AB5" s="62">
        <v>11.1</v>
      </c>
      <c r="AC5" s="62" t="s">
        <v>471</v>
      </c>
      <c r="AD5" s="62">
        <v>55</v>
      </c>
    </row>
    <row r="6" spans="1:30" ht="17.25" customHeight="1" thickBot="1" x14ac:dyDescent="0.3">
      <c r="A6" s="62">
        <v>1</v>
      </c>
      <c r="B6" s="63">
        <f>[52]Sheet2!C2</f>
        <v>4.4000000000000003E-3</v>
      </c>
      <c r="C6" s="63">
        <f>[52]Sheet2!D2</f>
        <v>3.7000000000000002E-3</v>
      </c>
      <c r="D6" s="63">
        <f>[52]Sheet2!E2</f>
        <v>4.0000000000000001E-3</v>
      </c>
      <c r="F6" s="62" t="s">
        <v>480</v>
      </c>
      <c r="G6" s="64">
        <v>22594</v>
      </c>
      <c r="H6" s="67"/>
      <c r="J6" s="49" t="s">
        <v>481</v>
      </c>
      <c r="K6" s="50">
        <f>LARGE((K8,K9),1)</f>
        <v>0.61066235864297258</v>
      </c>
      <c r="N6" s="50" t="s">
        <v>472</v>
      </c>
      <c r="W6" s="62">
        <v>5</v>
      </c>
      <c r="X6" s="62">
        <v>3620</v>
      </c>
      <c r="Y6" s="65">
        <v>42810</v>
      </c>
      <c r="Z6" s="62" t="s">
        <v>528</v>
      </c>
      <c r="AA6" s="62" t="s">
        <v>502</v>
      </c>
      <c r="AB6" s="62">
        <v>11.1</v>
      </c>
      <c r="AC6" s="62" t="s">
        <v>471</v>
      </c>
      <c r="AD6" s="62">
        <v>55</v>
      </c>
    </row>
    <row r="7" spans="1:30" ht="17.25" customHeight="1" thickBot="1" x14ac:dyDescent="0.3">
      <c r="A7" s="62">
        <v>2</v>
      </c>
      <c r="B7" s="63">
        <f>[52]Sheet2!C3</f>
        <v>3.3999999999999998E-3</v>
      </c>
      <c r="C7" s="63">
        <f>[52]Sheet2!D3</f>
        <v>3.0000000000000001E-3</v>
      </c>
      <c r="D7" s="63">
        <f>[52]Sheet2!E3</f>
        <v>3.2000000000000002E-3</v>
      </c>
      <c r="F7" s="62" t="s">
        <v>482</v>
      </c>
      <c r="G7" s="64">
        <v>36641</v>
      </c>
      <c r="H7" s="62">
        <v>1.1299999999999999</v>
      </c>
      <c r="J7" s="51" t="s">
        <v>483</v>
      </c>
      <c r="K7" s="50">
        <f>LARGE((K10,K11),1)</f>
        <v>0.55077120822622105</v>
      </c>
      <c r="N7" s="50" t="s">
        <v>471</v>
      </c>
      <c r="W7" s="62">
        <v>6</v>
      </c>
      <c r="X7" s="62">
        <v>3620</v>
      </c>
      <c r="Y7" s="65">
        <v>43018</v>
      </c>
      <c r="Z7" s="62" t="s">
        <v>528</v>
      </c>
      <c r="AA7" s="62" t="s">
        <v>500</v>
      </c>
      <c r="AB7" s="62">
        <v>11.1</v>
      </c>
      <c r="AC7" s="62" t="s">
        <v>471</v>
      </c>
      <c r="AD7" s="62">
        <v>53</v>
      </c>
    </row>
    <row r="8" spans="1:30" ht="17.25" customHeight="1" thickBot="1" x14ac:dyDescent="0.35">
      <c r="A8" s="62">
        <v>3</v>
      </c>
      <c r="B8" s="63">
        <f>[52]Sheet2!C4</f>
        <v>2.3E-3</v>
      </c>
      <c r="C8" s="63">
        <f>[52]Sheet2!D4</f>
        <v>2.7000000000000001E-3</v>
      </c>
      <c r="D8" s="63">
        <f>[52]Sheet2!E4</f>
        <v>2.5000000000000001E-3</v>
      </c>
      <c r="F8" s="62" t="s">
        <v>484</v>
      </c>
      <c r="G8" s="64">
        <v>34215</v>
      </c>
      <c r="H8" s="62">
        <v>1.05</v>
      </c>
      <c r="K8" s="52">
        <f>LARGE(B11:C11,1)/(B11+C11)</f>
        <v>0.61066235864297258</v>
      </c>
      <c r="W8" s="62">
        <v>7</v>
      </c>
      <c r="X8" s="62">
        <v>3618</v>
      </c>
      <c r="Y8" s="65">
        <v>42816</v>
      </c>
      <c r="Z8" s="62" t="s">
        <v>528</v>
      </c>
      <c r="AA8" s="62" t="s">
        <v>501</v>
      </c>
      <c r="AB8" s="62">
        <v>11.1</v>
      </c>
      <c r="AC8" s="62" t="s">
        <v>471</v>
      </c>
      <c r="AD8" s="62">
        <v>54</v>
      </c>
    </row>
    <row r="9" spans="1:30" ht="17.25" customHeight="1" thickBot="1" x14ac:dyDescent="0.35">
      <c r="A9" s="62">
        <v>4</v>
      </c>
      <c r="B9" s="63">
        <f>[52]Sheet2!C5</f>
        <v>3.2000000000000002E-3</v>
      </c>
      <c r="C9" s="63">
        <f>[52]Sheet2!D5</f>
        <v>4.4000000000000003E-3</v>
      </c>
      <c r="D9" s="63">
        <f>[52]Sheet2!E5</f>
        <v>3.8E-3</v>
      </c>
      <c r="F9" s="62" t="s">
        <v>485</v>
      </c>
      <c r="G9" s="64">
        <v>32881</v>
      </c>
      <c r="H9" s="62">
        <v>1.01</v>
      </c>
      <c r="K9" s="52">
        <f>LARGE(B12:C12,1)/(B12+C12)</f>
        <v>0.55812036273701571</v>
      </c>
      <c r="W9" s="62">
        <v>8</v>
      </c>
      <c r="X9" s="62">
        <v>3594</v>
      </c>
      <c r="Y9" s="65">
        <v>43012</v>
      </c>
      <c r="Z9" s="62" t="s">
        <v>528</v>
      </c>
      <c r="AA9" s="62" t="s">
        <v>501</v>
      </c>
      <c r="AB9" s="62">
        <v>11</v>
      </c>
      <c r="AC9" s="62" t="s">
        <v>471</v>
      </c>
      <c r="AD9" s="62">
        <v>55</v>
      </c>
    </row>
    <row r="10" spans="1:30" ht="17.25" customHeight="1" thickBot="1" x14ac:dyDescent="0.35">
      <c r="A10" s="62">
        <v>5</v>
      </c>
      <c r="B10" s="63">
        <f>[52]Sheet2!C6</f>
        <v>7.1999999999999998E-3</v>
      </c>
      <c r="C10" s="63">
        <f>[52]Sheet2!D6</f>
        <v>1.21E-2</v>
      </c>
      <c r="D10" s="63">
        <f>[52]Sheet2!E6</f>
        <v>9.5999999999999992E-3</v>
      </c>
      <c r="F10" s="62" t="s">
        <v>486</v>
      </c>
      <c r="G10" s="64">
        <v>30518</v>
      </c>
      <c r="H10" s="62">
        <v>0.94</v>
      </c>
      <c r="K10" s="52">
        <f>LARGE(B20:C20,1)/(B20+C20)</f>
        <v>0.52544613350958369</v>
      </c>
      <c r="W10" s="62">
        <v>9</v>
      </c>
      <c r="X10" s="62">
        <v>3583</v>
      </c>
      <c r="Y10" s="65">
        <v>42822</v>
      </c>
      <c r="Z10" s="62" t="s">
        <v>528</v>
      </c>
      <c r="AA10" s="62" t="s">
        <v>500</v>
      </c>
      <c r="AB10" s="62">
        <v>11</v>
      </c>
      <c r="AC10" s="62" t="s">
        <v>471</v>
      </c>
      <c r="AD10" s="62">
        <v>54</v>
      </c>
    </row>
    <row r="11" spans="1:30" ht="17.25" customHeight="1" thickBot="1" x14ac:dyDescent="0.35">
      <c r="A11" s="62">
        <v>6</v>
      </c>
      <c r="B11" s="63">
        <f>[52]Sheet2!C7</f>
        <v>2.41E-2</v>
      </c>
      <c r="C11" s="63">
        <f>[52]Sheet2!D7</f>
        <v>3.78E-2</v>
      </c>
      <c r="D11" s="63">
        <f>[52]Sheet2!E7</f>
        <v>3.0800000000000001E-2</v>
      </c>
      <c r="F11" s="62" t="s">
        <v>487</v>
      </c>
      <c r="G11" s="64">
        <v>28986</v>
      </c>
      <c r="H11" s="62">
        <v>0.89</v>
      </c>
      <c r="K11" s="52">
        <f>LARGE(B21:C21,1)/(B21+C21)</f>
        <v>0.55077120822622105</v>
      </c>
      <c r="W11" s="62">
        <v>10</v>
      </c>
      <c r="X11" s="62">
        <v>3572</v>
      </c>
      <c r="Y11" s="65">
        <v>43004</v>
      </c>
      <c r="Z11" s="62" t="s">
        <v>528</v>
      </c>
      <c r="AA11" s="62" t="s">
        <v>500</v>
      </c>
      <c r="AB11" s="62">
        <v>10.9</v>
      </c>
      <c r="AC11" s="62" t="s">
        <v>471</v>
      </c>
      <c r="AD11" s="62">
        <v>53</v>
      </c>
    </row>
    <row r="12" spans="1:30" ht="17.25" customHeight="1" thickBot="1" x14ac:dyDescent="0.3">
      <c r="A12" s="62">
        <v>7</v>
      </c>
      <c r="B12" s="63">
        <f>[52]Sheet2!C8</f>
        <v>5.3600000000000002E-2</v>
      </c>
      <c r="C12" s="63">
        <f>[52]Sheet2!D8</f>
        <v>6.7699999999999996E-2</v>
      </c>
      <c r="D12" s="63">
        <f>[52]Sheet2!E8</f>
        <v>6.0499999999999998E-2</v>
      </c>
      <c r="F12" s="62" t="s">
        <v>488</v>
      </c>
      <c r="G12" s="64">
        <v>31326</v>
      </c>
      <c r="H12" s="62">
        <v>0.96</v>
      </c>
      <c r="W12" s="62">
        <v>20</v>
      </c>
      <c r="X12" s="62">
        <v>3534</v>
      </c>
      <c r="Y12" s="65">
        <v>43013</v>
      </c>
      <c r="Z12" s="62" t="s">
        <v>528</v>
      </c>
      <c r="AA12" s="62" t="s">
        <v>502</v>
      </c>
      <c r="AB12" s="62">
        <v>10.8</v>
      </c>
      <c r="AC12" s="62" t="s">
        <v>471</v>
      </c>
      <c r="AD12" s="62">
        <v>52</v>
      </c>
    </row>
    <row r="13" spans="1:30" ht="17.25" customHeight="1" thickBot="1" x14ac:dyDescent="0.3">
      <c r="A13" s="62">
        <v>8</v>
      </c>
      <c r="B13" s="63">
        <f>[52]Sheet2!C9</f>
        <v>5.91E-2</v>
      </c>
      <c r="C13" s="63">
        <f>[52]Sheet2!D9</f>
        <v>7.4499999999999997E-2</v>
      </c>
      <c r="D13" s="63">
        <f>[52]Sheet2!E9</f>
        <v>6.6600000000000006E-2</v>
      </c>
      <c r="F13" s="62" t="s">
        <v>489</v>
      </c>
      <c r="G13" s="64">
        <v>28693</v>
      </c>
      <c r="H13" s="62">
        <v>0.88</v>
      </c>
      <c r="W13" s="62">
        <v>25</v>
      </c>
      <c r="X13" s="62">
        <v>3505</v>
      </c>
      <c r="Y13" s="65">
        <v>42844</v>
      </c>
      <c r="Z13" s="62" t="s">
        <v>528</v>
      </c>
      <c r="AA13" s="62" t="s">
        <v>501</v>
      </c>
      <c r="AB13" s="62">
        <v>10.7</v>
      </c>
      <c r="AC13" s="62" t="s">
        <v>471</v>
      </c>
      <c r="AD13" s="62">
        <v>54</v>
      </c>
    </row>
    <row r="14" spans="1:30" ht="14.4" thickBot="1" x14ac:dyDescent="0.3">
      <c r="A14" s="62">
        <v>9</v>
      </c>
      <c r="B14" s="63">
        <f>[52]Sheet2!C10</f>
        <v>5.62E-2</v>
      </c>
      <c r="C14" s="63">
        <f>[52]Sheet2!D10</f>
        <v>6.6299999999999998E-2</v>
      </c>
      <c r="D14" s="63">
        <f>[52]Sheet2!E10</f>
        <v>6.1100000000000002E-2</v>
      </c>
      <c r="F14" s="62" t="s">
        <v>490</v>
      </c>
      <c r="G14" s="64">
        <v>35231</v>
      </c>
      <c r="H14" s="62">
        <v>1.0900000000000001</v>
      </c>
      <c r="W14" s="62">
        <v>30</v>
      </c>
      <c r="X14" s="62">
        <v>3493</v>
      </c>
      <c r="Y14" s="65">
        <v>42983</v>
      </c>
      <c r="Z14" s="62" t="s">
        <v>528</v>
      </c>
      <c r="AA14" s="62" t="s">
        <v>500</v>
      </c>
      <c r="AB14" s="62">
        <v>10.7</v>
      </c>
      <c r="AC14" s="62" t="s">
        <v>471</v>
      </c>
      <c r="AD14" s="62">
        <v>53</v>
      </c>
    </row>
    <row r="15" spans="1:30" ht="14.4" thickBot="1" x14ac:dyDescent="0.3">
      <c r="A15" s="62">
        <v>10</v>
      </c>
      <c r="B15" s="63">
        <f>[52]Sheet2!C11</f>
        <v>5.91E-2</v>
      </c>
      <c r="C15" s="63">
        <f>[52]Sheet2!D11</f>
        <v>6.5600000000000006E-2</v>
      </c>
      <c r="D15" s="63">
        <f>[52]Sheet2!E11</f>
        <v>6.2300000000000001E-2</v>
      </c>
      <c r="F15" s="62" t="s">
        <v>491</v>
      </c>
      <c r="G15" s="64">
        <v>35689</v>
      </c>
      <c r="H15" s="62">
        <v>1.1000000000000001</v>
      </c>
      <c r="W15" s="62">
        <v>35</v>
      </c>
      <c r="X15" s="62">
        <v>3475</v>
      </c>
      <c r="Y15" s="65">
        <v>42817</v>
      </c>
      <c r="Z15" s="62" t="s">
        <v>528</v>
      </c>
      <c r="AA15" s="62" t="s">
        <v>502</v>
      </c>
      <c r="AB15" s="62">
        <v>10.6</v>
      </c>
      <c r="AC15" s="62" t="s">
        <v>471</v>
      </c>
      <c r="AD15" s="62">
        <v>55</v>
      </c>
    </row>
    <row r="16" spans="1:30" ht="14.4" thickBot="1" x14ac:dyDescent="0.3">
      <c r="A16" s="62">
        <v>11</v>
      </c>
      <c r="B16" s="63">
        <f>[52]Sheet2!C12</f>
        <v>6.3899999999999998E-2</v>
      </c>
      <c r="C16" s="63">
        <f>[52]Sheet2!D12</f>
        <v>6.5199999999999994E-2</v>
      </c>
      <c r="D16" s="63">
        <f>[52]Sheet2!E12</f>
        <v>6.4500000000000002E-2</v>
      </c>
      <c r="F16" s="62" t="s">
        <v>492</v>
      </c>
      <c r="G16" s="64">
        <v>21083</v>
      </c>
      <c r="H16" s="67"/>
      <c r="W16" s="62">
        <v>40</v>
      </c>
      <c r="X16" s="62">
        <v>3464</v>
      </c>
      <c r="Y16" s="65">
        <v>43027</v>
      </c>
      <c r="Z16" s="62" t="s">
        <v>528</v>
      </c>
      <c r="AA16" s="62" t="s">
        <v>502</v>
      </c>
      <c r="AB16" s="62">
        <v>10.6</v>
      </c>
      <c r="AC16" s="62" t="s">
        <v>471</v>
      </c>
      <c r="AD16" s="62">
        <v>54</v>
      </c>
    </row>
    <row r="17" spans="1:30" ht="14.4" thickBot="1" x14ac:dyDescent="0.3">
      <c r="A17" s="62">
        <v>12</v>
      </c>
      <c r="B17" s="63">
        <f>[52]Sheet2!C13</f>
        <v>7.0099999999999996E-2</v>
      </c>
      <c r="C17" s="63">
        <f>[52]Sheet2!D13</f>
        <v>7.0199999999999999E-2</v>
      </c>
      <c r="D17" s="63">
        <f>[52]Sheet2!E13</f>
        <v>7.0199999999999999E-2</v>
      </c>
      <c r="W17" s="62">
        <v>45</v>
      </c>
      <c r="X17" s="62">
        <v>3439</v>
      </c>
      <c r="Y17" s="65">
        <v>43003</v>
      </c>
      <c r="Z17" s="62" t="s">
        <v>528</v>
      </c>
      <c r="AA17" s="62" t="s">
        <v>499</v>
      </c>
      <c r="AB17" s="62">
        <v>10.5</v>
      </c>
      <c r="AC17" s="62" t="s">
        <v>471</v>
      </c>
      <c r="AD17" s="62">
        <v>51</v>
      </c>
    </row>
    <row r="18" spans="1:30" ht="14.4" thickBot="1" x14ac:dyDescent="0.3">
      <c r="A18" s="62">
        <v>13</v>
      </c>
      <c r="B18" s="63">
        <f>[52]Sheet2!C14</f>
        <v>6.9500000000000006E-2</v>
      </c>
      <c r="C18" s="63">
        <f>[52]Sheet2!D14</f>
        <v>6.8900000000000003E-2</v>
      </c>
      <c r="D18" s="63">
        <f>[52]Sheet2!E14</f>
        <v>6.9199999999999998E-2</v>
      </c>
      <c r="W18" s="62">
        <v>50</v>
      </c>
      <c r="X18" s="62">
        <v>3424</v>
      </c>
      <c r="Y18" s="65">
        <v>43039</v>
      </c>
      <c r="Z18" s="62" t="s">
        <v>528</v>
      </c>
      <c r="AA18" s="62" t="s">
        <v>500</v>
      </c>
      <c r="AB18" s="62">
        <v>10.5</v>
      </c>
      <c r="AC18" s="62" t="s">
        <v>471</v>
      </c>
      <c r="AD18" s="62">
        <v>54</v>
      </c>
    </row>
    <row r="19" spans="1:30" ht="17.25" customHeight="1" thickBot="1" x14ac:dyDescent="0.3">
      <c r="A19" s="62">
        <v>14</v>
      </c>
      <c r="B19" s="63">
        <f>[52]Sheet2!C15</f>
        <v>7.4200000000000002E-2</v>
      </c>
      <c r="C19" s="63">
        <f>[52]Sheet2!D15</f>
        <v>7.0300000000000001E-2</v>
      </c>
      <c r="D19" s="63">
        <f>[52]Sheet2!E15</f>
        <v>7.2300000000000003E-2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3288</v>
      </c>
      <c r="Y19" s="65">
        <v>43039</v>
      </c>
      <c r="Z19" s="62" t="s">
        <v>529</v>
      </c>
      <c r="AA19" s="62" t="s">
        <v>500</v>
      </c>
      <c r="AB19" s="62">
        <v>10.1</v>
      </c>
      <c r="AC19" s="62" t="s">
        <v>471</v>
      </c>
      <c r="AD19" s="62">
        <v>57</v>
      </c>
    </row>
    <row r="20" spans="1:30" ht="17.25" customHeight="1" thickBot="1" x14ac:dyDescent="0.3">
      <c r="A20" s="62">
        <v>15</v>
      </c>
      <c r="B20" s="63">
        <f>[52]Sheet2!C16</f>
        <v>7.9500000000000001E-2</v>
      </c>
      <c r="C20" s="63">
        <f>[52]Sheet2!D16</f>
        <v>7.1800000000000003E-2</v>
      </c>
      <c r="D20" s="63">
        <f>[52]Sheet2!E16</f>
        <v>7.5700000000000003E-2</v>
      </c>
      <c r="F20" s="62" t="s">
        <v>495</v>
      </c>
      <c r="G20" s="64">
        <v>19093</v>
      </c>
      <c r="H20" s="62">
        <v>0.59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3237</v>
      </c>
      <c r="Y20" s="65">
        <v>43010</v>
      </c>
      <c r="Z20" s="62" t="s">
        <v>530</v>
      </c>
      <c r="AA20" s="62" t="s">
        <v>499</v>
      </c>
      <c r="AB20" s="62">
        <v>9.9</v>
      </c>
      <c r="AC20" s="62" t="s">
        <v>471</v>
      </c>
      <c r="AD20" s="62">
        <v>54</v>
      </c>
    </row>
    <row r="21" spans="1:30" ht="17.25" customHeight="1" thickBot="1" x14ac:dyDescent="0.3">
      <c r="A21" s="62">
        <v>16</v>
      </c>
      <c r="B21" s="63">
        <f>[52]Sheet2!C17</f>
        <v>8.5699999999999998E-2</v>
      </c>
      <c r="C21" s="63">
        <f>[52]Sheet2!D17</f>
        <v>6.9900000000000004E-2</v>
      </c>
      <c r="D21" s="63">
        <f>[52]Sheet2!E17</f>
        <v>7.8E-2</v>
      </c>
      <c r="F21" s="62" t="s">
        <v>499</v>
      </c>
      <c r="G21" s="64">
        <v>35521</v>
      </c>
      <c r="H21" s="62">
        <v>1.0900000000000001</v>
      </c>
      <c r="J21" s="48">
        <v>5</v>
      </c>
      <c r="K21" s="48">
        <f>X6</f>
        <v>3620</v>
      </c>
      <c r="L21" s="54"/>
      <c r="M21" s="48"/>
      <c r="N21" s="59">
        <f>K21/$F$2</f>
        <v>0.11070336391437309</v>
      </c>
      <c r="W21" s="62">
        <v>125</v>
      </c>
      <c r="X21" s="62">
        <v>3205</v>
      </c>
      <c r="Y21" s="65">
        <v>42950</v>
      </c>
      <c r="Z21" s="62" t="s">
        <v>528</v>
      </c>
      <c r="AA21" s="62" t="s">
        <v>502</v>
      </c>
      <c r="AB21" s="62">
        <v>9.8000000000000007</v>
      </c>
      <c r="AC21" s="62" t="s">
        <v>471</v>
      </c>
      <c r="AD21" s="62">
        <v>55</v>
      </c>
    </row>
    <row r="22" spans="1:30" ht="17.25" customHeight="1" thickBot="1" x14ac:dyDescent="0.3">
      <c r="A22" s="62">
        <v>17</v>
      </c>
      <c r="B22" s="63">
        <f>[52]Sheet2!C18</f>
        <v>8.4699999999999998E-2</v>
      </c>
      <c r="C22" s="63">
        <f>[52]Sheet2!D18</f>
        <v>7.51E-2</v>
      </c>
      <c r="D22" s="63">
        <f>[52]Sheet2!E18</f>
        <v>0.08</v>
      </c>
      <c r="F22" s="62" t="s">
        <v>500</v>
      </c>
      <c r="G22" s="64">
        <v>37882</v>
      </c>
      <c r="H22" s="62">
        <v>1.17</v>
      </c>
      <c r="J22" s="48">
        <v>10</v>
      </c>
      <c r="K22" s="48">
        <f>X11</f>
        <v>3572</v>
      </c>
      <c r="L22" s="54"/>
      <c r="M22" s="48"/>
      <c r="N22" s="59">
        <f t="shared" ref="N22:N28" si="0">K22/$F$2</f>
        <v>0.1092354740061162</v>
      </c>
      <c r="W22" s="62">
        <v>150</v>
      </c>
      <c r="X22" s="62">
        <v>3163</v>
      </c>
      <c r="Y22" s="65">
        <v>42816</v>
      </c>
      <c r="Z22" s="62" t="s">
        <v>530</v>
      </c>
      <c r="AA22" s="62" t="s">
        <v>501</v>
      </c>
      <c r="AB22" s="62">
        <v>9.6999999999999993</v>
      </c>
      <c r="AC22" s="62" t="s">
        <v>471</v>
      </c>
      <c r="AD22" s="62">
        <v>54</v>
      </c>
    </row>
    <row r="23" spans="1:30" ht="17.25" customHeight="1" thickBot="1" x14ac:dyDescent="0.3">
      <c r="A23" s="62">
        <v>18</v>
      </c>
      <c r="B23" s="63">
        <f>[52]Sheet2!C19</f>
        <v>5.5899999999999998E-2</v>
      </c>
      <c r="C23" s="63">
        <f>[52]Sheet2!D19</f>
        <v>5.1999999999999998E-2</v>
      </c>
      <c r="D23" s="63">
        <f>[52]Sheet2!E19</f>
        <v>5.3999999999999999E-2</v>
      </c>
      <c r="F23" s="62" t="s">
        <v>501</v>
      </c>
      <c r="G23" s="64">
        <v>38131</v>
      </c>
      <c r="H23" s="62">
        <v>1.17</v>
      </c>
      <c r="J23" s="48">
        <v>20</v>
      </c>
      <c r="K23" s="48">
        <f>X12</f>
        <v>3534</v>
      </c>
      <c r="L23" s="54"/>
      <c r="M23" s="48"/>
      <c r="N23" s="59">
        <f t="shared" si="0"/>
        <v>0.10807339449541284</v>
      </c>
      <c r="W23" s="62">
        <v>175</v>
      </c>
      <c r="X23" s="62">
        <v>3122</v>
      </c>
      <c r="Y23" s="65">
        <v>43014</v>
      </c>
      <c r="Z23" s="62" t="s">
        <v>528</v>
      </c>
      <c r="AA23" s="62" t="s">
        <v>503</v>
      </c>
      <c r="AB23" s="62">
        <v>9.5</v>
      </c>
      <c r="AC23" s="62" t="s">
        <v>471</v>
      </c>
      <c r="AD23" s="62">
        <v>54</v>
      </c>
    </row>
    <row r="24" spans="1:30" ht="17.25" customHeight="1" thickBot="1" x14ac:dyDescent="0.3">
      <c r="A24" s="62">
        <v>19</v>
      </c>
      <c r="B24" s="63">
        <f>[52]Sheet2!C20</f>
        <v>4.3200000000000002E-2</v>
      </c>
      <c r="C24" s="63">
        <f>[52]Sheet2!D20</f>
        <v>3.7499999999999999E-2</v>
      </c>
      <c r="D24" s="63">
        <f>[52]Sheet2!E20</f>
        <v>4.0399999999999998E-2</v>
      </c>
      <c r="F24" s="62" t="s">
        <v>502</v>
      </c>
      <c r="G24" s="64">
        <v>37635</v>
      </c>
      <c r="H24" s="62">
        <v>1.1599999999999999</v>
      </c>
      <c r="J24" s="48">
        <v>30</v>
      </c>
      <c r="K24" s="48">
        <f>X14</f>
        <v>3493</v>
      </c>
      <c r="L24" s="54"/>
      <c r="M24" s="48"/>
      <c r="N24" s="59">
        <f t="shared" si="0"/>
        <v>0.10681957186544343</v>
      </c>
      <c r="W24" s="62">
        <v>200</v>
      </c>
      <c r="X24" s="62">
        <v>3078</v>
      </c>
      <c r="Y24" s="65">
        <v>43031</v>
      </c>
      <c r="Z24" s="62" t="s">
        <v>529</v>
      </c>
      <c r="AA24" s="62" t="s">
        <v>499</v>
      </c>
      <c r="AB24" s="62">
        <v>9.4</v>
      </c>
      <c r="AC24" s="62" t="s">
        <v>471</v>
      </c>
      <c r="AD24" s="62">
        <v>58</v>
      </c>
    </row>
    <row r="25" spans="1:30" ht="17.25" customHeight="1" thickBot="1" x14ac:dyDescent="0.3">
      <c r="A25" s="62">
        <v>20</v>
      </c>
      <c r="B25" s="63">
        <f>[52]Sheet2!C21</f>
        <v>3.4700000000000002E-2</v>
      </c>
      <c r="C25" s="63">
        <f>[52]Sheet2!D21</f>
        <v>2.93E-2</v>
      </c>
      <c r="D25" s="63">
        <f>[52]Sheet2!E21</f>
        <v>3.2099999999999997E-2</v>
      </c>
      <c r="F25" s="62" t="s">
        <v>503</v>
      </c>
      <c r="G25" s="64">
        <v>35739</v>
      </c>
      <c r="H25" s="62">
        <v>1.1000000000000001</v>
      </c>
      <c r="J25" s="48">
        <v>50</v>
      </c>
      <c r="K25" s="48">
        <f>X18</f>
        <v>3424</v>
      </c>
      <c r="L25" s="54"/>
      <c r="M25" s="48"/>
      <c r="N25" s="59">
        <f t="shared" si="0"/>
        <v>0.10470948012232416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[52]Sheet2!C22</f>
        <v>2.52E-2</v>
      </c>
      <c r="C26" s="63">
        <f>[52]Sheet2!D22</f>
        <v>2.2599999999999999E-2</v>
      </c>
      <c r="D26" s="63">
        <f>[52]Sheet2!E22</f>
        <v>2.3900000000000001E-2</v>
      </c>
      <c r="F26" s="62" t="s">
        <v>504</v>
      </c>
      <c r="G26" s="64">
        <v>23543</v>
      </c>
      <c r="H26" s="62">
        <v>0.73</v>
      </c>
      <c r="J26" s="48">
        <v>100</v>
      </c>
      <c r="K26" s="48">
        <f>X20</f>
        <v>3237</v>
      </c>
      <c r="L26" s="54"/>
      <c r="M26" s="48"/>
      <c r="N26" s="59">
        <f t="shared" si="0"/>
        <v>9.8990825688073394E-2</v>
      </c>
    </row>
    <row r="27" spans="1:30" ht="17.25" customHeight="1" thickBot="1" x14ac:dyDescent="0.3">
      <c r="A27" s="62">
        <v>22</v>
      </c>
      <c r="B27" s="63">
        <f>[52]Sheet2!C23</f>
        <v>2.01E-2</v>
      </c>
      <c r="C27" s="63">
        <f>[52]Sheet2!D23</f>
        <v>1.4999999999999999E-2</v>
      </c>
      <c r="D27" s="63">
        <f>[52]Sheet2!E23</f>
        <v>1.7600000000000001E-2</v>
      </c>
      <c r="J27" s="48">
        <v>150</v>
      </c>
      <c r="K27" s="48">
        <f>X22</f>
        <v>3163</v>
      </c>
      <c r="L27" s="54"/>
      <c r="M27" s="48"/>
      <c r="N27" s="59">
        <f t="shared" si="0"/>
        <v>9.6727828746177372E-2</v>
      </c>
    </row>
    <row r="28" spans="1:30" ht="17.25" customHeight="1" thickBot="1" x14ac:dyDescent="0.3">
      <c r="A28" s="62">
        <v>23</v>
      </c>
      <c r="B28" s="63">
        <f>[52]Sheet2!C24</f>
        <v>1.3899999999999999E-2</v>
      </c>
      <c r="C28" s="63">
        <f>[52]Sheet2!D24</f>
        <v>9.1999999999999998E-3</v>
      </c>
      <c r="D28" s="63">
        <f>[52]Sheet2!E24</f>
        <v>1.1599999999999999E-2</v>
      </c>
      <c r="J28" s="48">
        <v>200</v>
      </c>
      <c r="K28" s="48">
        <f>X24</f>
        <v>3078</v>
      </c>
      <c r="L28" s="54"/>
      <c r="M28" s="48"/>
      <c r="N28" s="59">
        <f t="shared" si="0"/>
        <v>9.4128440366972474E-2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workbookViewId="0">
      <selection activeCell="D3" sqref="D3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7" width="0" hidden="1" customWidth="1"/>
    <col min="28" max="28" width="8.69921875" hidden="1" customWidth="1"/>
    <col min="29" max="30" width="0" hidden="1" customWidth="1"/>
  </cols>
  <sheetData>
    <row r="1" spans="1:30" ht="24" thickBot="1" x14ac:dyDescent="0.5">
      <c r="A1" s="87" t="s">
        <v>548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30" ht="21.6" thickBot="1" x14ac:dyDescent="0.45">
      <c r="D2" s="41" t="s">
        <v>547</v>
      </c>
      <c r="F2" s="42">
        <v>11500</v>
      </c>
      <c r="H2" s="43" t="s">
        <v>469</v>
      </c>
      <c r="W2" s="62">
        <v>1</v>
      </c>
      <c r="X2" s="62">
        <v>1282</v>
      </c>
      <c r="Y2" s="65">
        <v>42782</v>
      </c>
      <c r="Z2" s="62" t="s">
        <v>528</v>
      </c>
      <c r="AA2" s="62" t="s">
        <v>502</v>
      </c>
      <c r="AB2" s="62">
        <v>11.1</v>
      </c>
    </row>
    <row r="3" spans="1:30" ht="14.4" thickBot="1" x14ac:dyDescent="0.3">
      <c r="W3" s="62">
        <v>2</v>
      </c>
      <c r="X3" s="62">
        <v>1275</v>
      </c>
      <c r="Y3" s="65">
        <v>42769</v>
      </c>
      <c r="Z3" s="62" t="s">
        <v>535</v>
      </c>
      <c r="AA3" s="62" t="s">
        <v>503</v>
      </c>
      <c r="AB3" s="62">
        <v>11.1</v>
      </c>
    </row>
    <row r="4" spans="1:30" ht="23.25" customHeight="1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1267</v>
      </c>
      <c r="Y4" s="65">
        <v>42808</v>
      </c>
      <c r="Z4" s="62" t="s">
        <v>528</v>
      </c>
      <c r="AA4" s="62" t="s">
        <v>500</v>
      </c>
      <c r="AB4" s="62">
        <v>11</v>
      </c>
      <c r="AC4" s="47" t="s">
        <v>526</v>
      </c>
      <c r="AD4" s="47" t="s">
        <v>527</v>
      </c>
    </row>
    <row r="5" spans="1:30" ht="15" customHeight="1" thickBot="1" x14ac:dyDescent="0.3">
      <c r="A5" s="62">
        <v>0</v>
      </c>
      <c r="B5" s="63">
        <v>2.8E-3</v>
      </c>
      <c r="C5" s="63">
        <v>5.1000000000000004E-3</v>
      </c>
      <c r="D5" s="63">
        <v>4.0000000000000001E-3</v>
      </c>
      <c r="F5" s="62" t="s">
        <v>478</v>
      </c>
      <c r="G5" s="64">
        <v>13193</v>
      </c>
      <c r="H5" s="62">
        <v>1.1399999999999999</v>
      </c>
      <c r="J5" s="91" t="s">
        <v>479</v>
      </c>
      <c r="K5" s="92"/>
      <c r="L5" s="92"/>
      <c r="M5" s="92"/>
      <c r="N5" s="93"/>
      <c r="W5" s="62">
        <v>4</v>
      </c>
      <c r="X5" s="62">
        <v>1266</v>
      </c>
      <c r="Y5" s="65">
        <v>42787</v>
      </c>
      <c r="Z5" s="62" t="s">
        <v>528</v>
      </c>
      <c r="AA5" s="62" t="s">
        <v>500</v>
      </c>
      <c r="AB5" s="62">
        <v>11</v>
      </c>
      <c r="AC5" s="48" t="s">
        <v>506</v>
      </c>
      <c r="AD5" s="48">
        <v>50</v>
      </c>
    </row>
    <row r="6" spans="1:30" ht="14.4" thickBot="1" x14ac:dyDescent="0.3">
      <c r="A6" s="62">
        <v>1</v>
      </c>
      <c r="B6" s="63">
        <v>1.9E-3</v>
      </c>
      <c r="C6" s="63">
        <v>3.3E-3</v>
      </c>
      <c r="D6" s="63">
        <v>2.5999999999999999E-3</v>
      </c>
      <c r="F6" s="62" t="s">
        <v>480</v>
      </c>
      <c r="G6" s="64">
        <v>14280</v>
      </c>
      <c r="H6" s="62">
        <v>1.23</v>
      </c>
      <c r="J6" s="49" t="s">
        <v>481</v>
      </c>
      <c r="K6" s="50">
        <f>LARGE((K8,K9),1)</f>
        <v>0.5994659546061416</v>
      </c>
      <c r="N6" s="50" t="s">
        <v>472</v>
      </c>
      <c r="W6" s="62">
        <v>5</v>
      </c>
      <c r="X6" s="62">
        <v>1264</v>
      </c>
      <c r="Y6" s="65">
        <v>42752</v>
      </c>
      <c r="Z6" s="62" t="s">
        <v>530</v>
      </c>
      <c r="AA6" s="62" t="s">
        <v>500</v>
      </c>
      <c r="AB6" s="62">
        <v>11</v>
      </c>
      <c r="AC6" s="48" t="s">
        <v>506</v>
      </c>
      <c r="AD6" s="48">
        <v>52</v>
      </c>
    </row>
    <row r="7" spans="1:30" ht="14.4" thickBot="1" x14ac:dyDescent="0.3">
      <c r="A7" s="62">
        <v>2</v>
      </c>
      <c r="B7" s="63">
        <v>1.6000000000000001E-3</v>
      </c>
      <c r="C7" s="63">
        <v>2.3999999999999998E-3</v>
      </c>
      <c r="D7" s="63">
        <v>2E-3</v>
      </c>
      <c r="F7" s="62" t="s">
        <v>482</v>
      </c>
      <c r="G7" s="64">
        <v>14280</v>
      </c>
      <c r="H7" s="62">
        <v>1.23</v>
      </c>
      <c r="J7" s="51" t="s">
        <v>483</v>
      </c>
      <c r="K7" s="50">
        <f>LARGE((K10,K11),1)</f>
        <v>0.51574803149606296</v>
      </c>
      <c r="N7" s="50" t="s">
        <v>471</v>
      </c>
      <c r="W7" s="62">
        <v>5</v>
      </c>
      <c r="X7" s="62">
        <v>1264</v>
      </c>
      <c r="Y7" s="65">
        <v>42752</v>
      </c>
      <c r="Z7" s="62" t="s">
        <v>530</v>
      </c>
      <c r="AA7" s="62" t="s">
        <v>500</v>
      </c>
      <c r="AB7" s="62">
        <v>11</v>
      </c>
      <c r="AC7" s="48" t="s">
        <v>506</v>
      </c>
      <c r="AD7" s="48">
        <v>51</v>
      </c>
    </row>
    <row r="8" spans="1:30" ht="15" thickBot="1" x14ac:dyDescent="0.35">
      <c r="A8" s="62">
        <v>3</v>
      </c>
      <c r="B8" s="63">
        <v>2.3E-3</v>
      </c>
      <c r="C8" s="63">
        <v>1.6999999999999999E-3</v>
      </c>
      <c r="D8" s="63">
        <v>2E-3</v>
      </c>
      <c r="F8" s="62" t="s">
        <v>484</v>
      </c>
      <c r="G8" s="64">
        <v>12491</v>
      </c>
      <c r="H8" s="62">
        <v>1.08</v>
      </c>
      <c r="K8" s="52">
        <f>LARGE(B11:C11,1)/(B11+C11)</f>
        <v>0.5994659546061416</v>
      </c>
      <c r="W8" s="62">
        <v>6</v>
      </c>
      <c r="X8" s="62">
        <v>1260</v>
      </c>
      <c r="Y8" s="65">
        <v>42773</v>
      </c>
      <c r="Z8" s="62" t="s">
        <v>529</v>
      </c>
      <c r="AA8" s="62" t="s">
        <v>500</v>
      </c>
      <c r="AB8" s="62">
        <v>11</v>
      </c>
      <c r="AC8" s="48" t="s">
        <v>506</v>
      </c>
      <c r="AD8" s="48">
        <v>51</v>
      </c>
    </row>
    <row r="9" spans="1:30" ht="15" thickBot="1" x14ac:dyDescent="0.35">
      <c r="A9" s="62">
        <v>4</v>
      </c>
      <c r="B9" s="63">
        <v>6.6E-3</v>
      </c>
      <c r="C9" s="63">
        <v>2.5999999999999999E-3</v>
      </c>
      <c r="D9" s="63">
        <v>4.5999999999999999E-3</v>
      </c>
      <c r="F9" s="62" t="s">
        <v>485</v>
      </c>
      <c r="G9" s="64">
        <v>11245</v>
      </c>
      <c r="H9" s="62">
        <v>0.97</v>
      </c>
      <c r="K9" s="52">
        <f>LARGE(B12:C12,1)/(B12+C12)</f>
        <v>0.52371732817037753</v>
      </c>
      <c r="W9" s="62">
        <v>7</v>
      </c>
      <c r="X9" s="62">
        <v>1259</v>
      </c>
      <c r="Y9" s="65">
        <v>42780</v>
      </c>
      <c r="Z9" s="62" t="s">
        <v>528</v>
      </c>
      <c r="AA9" s="62" t="s">
        <v>500</v>
      </c>
      <c r="AB9" s="62">
        <v>10.9</v>
      </c>
      <c r="AC9" s="48" t="s">
        <v>506</v>
      </c>
      <c r="AD9" s="48">
        <v>50</v>
      </c>
    </row>
    <row r="10" spans="1:30" ht="15" thickBot="1" x14ac:dyDescent="0.35">
      <c r="A10" s="62">
        <v>5</v>
      </c>
      <c r="B10" s="63">
        <v>1.72E-2</v>
      </c>
      <c r="C10" s="63">
        <v>8.6E-3</v>
      </c>
      <c r="D10" s="63">
        <v>1.29E-2</v>
      </c>
      <c r="F10" s="62" t="s">
        <v>486</v>
      </c>
      <c r="G10" s="64">
        <v>10120</v>
      </c>
      <c r="H10" s="62">
        <v>0.87</v>
      </c>
      <c r="K10" s="52">
        <f>LARGE(B20:C20,1)/(B20+C20)</f>
        <v>0.5110821382007823</v>
      </c>
      <c r="W10" s="62">
        <v>8</v>
      </c>
      <c r="X10" s="62">
        <v>1258</v>
      </c>
      <c r="Y10" s="65">
        <v>42769</v>
      </c>
      <c r="Z10" s="62" t="s">
        <v>529</v>
      </c>
      <c r="AA10" s="62" t="s">
        <v>503</v>
      </c>
      <c r="AB10" s="62">
        <v>10.9</v>
      </c>
      <c r="AC10" s="48" t="s">
        <v>506</v>
      </c>
      <c r="AD10" s="48">
        <v>56</v>
      </c>
    </row>
    <row r="11" spans="1:30" ht="15" thickBot="1" x14ac:dyDescent="0.35">
      <c r="A11" s="62">
        <v>6</v>
      </c>
      <c r="B11" s="63">
        <v>4.4900000000000002E-2</v>
      </c>
      <c r="C11" s="63">
        <v>0.03</v>
      </c>
      <c r="D11" s="63">
        <v>3.7400000000000003E-2</v>
      </c>
      <c r="F11" s="62" t="s">
        <v>487</v>
      </c>
      <c r="G11" s="64">
        <v>9945</v>
      </c>
      <c r="H11" s="62">
        <v>0.86</v>
      </c>
      <c r="K11" s="52">
        <f>LARGE(B21:C21,1)/(B21+C21)</f>
        <v>0.51574803149606296</v>
      </c>
      <c r="W11" s="62">
        <v>9</v>
      </c>
      <c r="X11" s="62">
        <v>1249</v>
      </c>
      <c r="Y11" s="65">
        <v>42816</v>
      </c>
      <c r="Z11" s="62" t="s">
        <v>529</v>
      </c>
      <c r="AA11" s="62" t="s">
        <v>501</v>
      </c>
      <c r="AB11" s="62">
        <v>10.9</v>
      </c>
      <c r="AC11" s="48" t="s">
        <v>506</v>
      </c>
      <c r="AD11" s="48">
        <v>51</v>
      </c>
    </row>
    <row r="12" spans="1:30" ht="14.4" thickBot="1" x14ac:dyDescent="0.3">
      <c r="A12" s="62">
        <v>7</v>
      </c>
      <c r="B12" s="63">
        <v>5.4100000000000002E-2</v>
      </c>
      <c r="C12" s="63">
        <v>4.9200000000000001E-2</v>
      </c>
      <c r="D12" s="63">
        <v>5.16E-2</v>
      </c>
      <c r="F12" s="62" t="s">
        <v>488</v>
      </c>
      <c r="G12" s="64">
        <v>9787</v>
      </c>
      <c r="H12" s="62">
        <v>0.84</v>
      </c>
      <c r="W12" s="62">
        <v>10</v>
      </c>
      <c r="X12" s="62">
        <v>1242</v>
      </c>
      <c r="Y12" s="65">
        <v>42775</v>
      </c>
      <c r="Z12" s="62" t="s">
        <v>528</v>
      </c>
      <c r="AA12" s="62" t="s">
        <v>502</v>
      </c>
      <c r="AB12" s="62">
        <v>10.8</v>
      </c>
      <c r="AC12" s="48" t="s">
        <v>506</v>
      </c>
      <c r="AD12" s="48">
        <v>57</v>
      </c>
    </row>
    <row r="13" spans="1:30" ht="14.4" thickBot="1" x14ac:dyDescent="0.3">
      <c r="A13" s="62">
        <v>8</v>
      </c>
      <c r="B13" s="63">
        <v>6.4299999999999996E-2</v>
      </c>
      <c r="C13" s="63">
        <v>5.6000000000000001E-2</v>
      </c>
      <c r="D13" s="63">
        <v>6.0100000000000001E-2</v>
      </c>
      <c r="F13" s="62" t="s">
        <v>489</v>
      </c>
      <c r="G13" s="64">
        <v>8636</v>
      </c>
      <c r="H13" s="62">
        <v>0.74</v>
      </c>
      <c r="W13" s="62">
        <v>20</v>
      </c>
      <c r="X13" s="62">
        <v>1218</v>
      </c>
      <c r="Y13" s="65">
        <v>42762</v>
      </c>
      <c r="Z13" s="62" t="s">
        <v>530</v>
      </c>
      <c r="AA13" s="62" t="s">
        <v>503</v>
      </c>
      <c r="AB13" s="62">
        <v>10.6</v>
      </c>
      <c r="AC13" s="48" t="s">
        <v>506</v>
      </c>
      <c r="AD13" s="48">
        <v>50</v>
      </c>
    </row>
    <row r="14" spans="1:30" ht="14.4" thickBot="1" x14ac:dyDescent="0.3">
      <c r="A14" s="62">
        <v>9</v>
      </c>
      <c r="B14" s="63">
        <v>7.6600000000000001E-2</v>
      </c>
      <c r="C14" s="63">
        <v>5.7599999999999998E-2</v>
      </c>
      <c r="D14" s="63">
        <v>6.7000000000000004E-2</v>
      </c>
      <c r="F14" s="62" t="s">
        <v>490</v>
      </c>
      <c r="G14" s="64">
        <v>10751</v>
      </c>
      <c r="H14" s="62">
        <v>0.93</v>
      </c>
      <c r="W14" s="62">
        <v>25</v>
      </c>
      <c r="X14" s="62">
        <v>1207</v>
      </c>
      <c r="Y14" s="65">
        <v>42772</v>
      </c>
      <c r="Z14" s="62" t="s">
        <v>529</v>
      </c>
      <c r="AA14" s="62" t="s">
        <v>499</v>
      </c>
      <c r="AB14" s="62">
        <v>10.5</v>
      </c>
      <c r="AC14" s="48" t="s">
        <v>506</v>
      </c>
      <c r="AD14" s="48">
        <v>51</v>
      </c>
    </row>
    <row r="15" spans="1:30" ht="14.4" thickBot="1" x14ac:dyDescent="0.3">
      <c r="A15" s="62">
        <v>10</v>
      </c>
      <c r="B15" s="63">
        <v>7.9500000000000001E-2</v>
      </c>
      <c r="C15" s="63">
        <v>6.3500000000000001E-2</v>
      </c>
      <c r="D15" s="63">
        <v>7.1499999999999994E-2</v>
      </c>
      <c r="F15" s="62" t="s">
        <v>491</v>
      </c>
      <c r="G15" s="64">
        <v>11653</v>
      </c>
      <c r="H15" s="62">
        <v>1</v>
      </c>
      <c r="W15" s="62">
        <v>30</v>
      </c>
      <c r="X15" s="62">
        <v>1201</v>
      </c>
      <c r="Y15" s="65">
        <v>42766</v>
      </c>
      <c r="Z15" s="62" t="s">
        <v>530</v>
      </c>
      <c r="AA15" s="62" t="s">
        <v>500</v>
      </c>
      <c r="AB15" s="62">
        <v>10.4</v>
      </c>
      <c r="AC15" s="48" t="s">
        <v>506</v>
      </c>
      <c r="AD15" s="48">
        <v>52</v>
      </c>
    </row>
    <row r="16" spans="1:30" ht="14.4" thickBot="1" x14ac:dyDescent="0.3">
      <c r="A16" s="62">
        <v>11</v>
      </c>
      <c r="B16" s="63">
        <v>7.8200000000000006E-2</v>
      </c>
      <c r="C16" s="63">
        <v>7.1400000000000005E-2</v>
      </c>
      <c r="D16" s="63">
        <v>7.4800000000000005E-2</v>
      </c>
      <c r="F16" s="62" t="s">
        <v>492</v>
      </c>
      <c r="G16" s="64">
        <v>11954</v>
      </c>
      <c r="H16" s="62">
        <v>1.03</v>
      </c>
      <c r="W16" s="62">
        <v>35</v>
      </c>
      <c r="X16" s="62">
        <v>1196</v>
      </c>
      <c r="Y16" s="65">
        <v>42780</v>
      </c>
      <c r="Z16" s="62" t="s">
        <v>535</v>
      </c>
      <c r="AA16" s="62" t="s">
        <v>500</v>
      </c>
      <c r="AB16" s="62">
        <v>10.4</v>
      </c>
      <c r="AC16" s="48" t="s">
        <v>506</v>
      </c>
      <c r="AD16" s="48">
        <v>54</v>
      </c>
    </row>
    <row r="17" spans="1:30" ht="14.4" thickBot="1" x14ac:dyDescent="0.3">
      <c r="A17" s="62">
        <v>12</v>
      </c>
      <c r="B17" s="63">
        <v>7.7100000000000002E-2</v>
      </c>
      <c r="C17" s="63">
        <v>7.6300000000000007E-2</v>
      </c>
      <c r="D17" s="63">
        <v>7.6700000000000004E-2</v>
      </c>
      <c r="W17" s="62">
        <v>40</v>
      </c>
      <c r="X17" s="62">
        <v>1190</v>
      </c>
      <c r="Y17" s="65">
        <v>42769</v>
      </c>
      <c r="Z17" s="62" t="s">
        <v>530</v>
      </c>
      <c r="AA17" s="62" t="s">
        <v>503</v>
      </c>
      <c r="AB17" s="62">
        <v>10.3</v>
      </c>
      <c r="AC17" s="48" t="s">
        <v>506</v>
      </c>
      <c r="AD17" s="48">
        <v>50</v>
      </c>
    </row>
    <row r="18" spans="1:30" ht="14.4" thickBot="1" x14ac:dyDescent="0.3">
      <c r="A18" s="62">
        <v>13</v>
      </c>
      <c r="B18" s="63">
        <v>7.2999999999999995E-2</v>
      </c>
      <c r="C18" s="63">
        <v>7.6700000000000004E-2</v>
      </c>
      <c r="D18" s="63">
        <v>7.4899999999999994E-2</v>
      </c>
      <c r="W18" s="62">
        <v>45</v>
      </c>
      <c r="X18" s="62">
        <v>1185</v>
      </c>
      <c r="Y18" s="65">
        <v>42783</v>
      </c>
      <c r="Z18" s="62" t="s">
        <v>530</v>
      </c>
      <c r="AA18" s="62" t="s">
        <v>503</v>
      </c>
      <c r="AB18" s="62">
        <v>10.3</v>
      </c>
      <c r="AC18" s="48" t="s">
        <v>505</v>
      </c>
      <c r="AD18" s="48">
        <v>50</v>
      </c>
    </row>
    <row r="19" spans="1:30" ht="14.4" thickBot="1" x14ac:dyDescent="0.3">
      <c r="A19" s="62">
        <v>14</v>
      </c>
      <c r="B19" s="63">
        <v>7.1999999999999995E-2</v>
      </c>
      <c r="C19" s="63">
        <v>8.0600000000000005E-2</v>
      </c>
      <c r="D19" s="63">
        <v>7.6300000000000007E-2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50</v>
      </c>
      <c r="X19" s="62">
        <v>1182</v>
      </c>
      <c r="Y19" s="65">
        <v>42801</v>
      </c>
      <c r="Z19" s="62" t="s">
        <v>535</v>
      </c>
      <c r="AA19" s="62" t="s">
        <v>500</v>
      </c>
      <c r="AB19" s="62">
        <v>10.3</v>
      </c>
      <c r="AC19" s="48" t="s">
        <v>506</v>
      </c>
      <c r="AD19" s="48">
        <v>55</v>
      </c>
    </row>
    <row r="20" spans="1:30" ht="14.4" thickBot="1" x14ac:dyDescent="0.3">
      <c r="A20" s="62">
        <v>15</v>
      </c>
      <c r="B20" s="63">
        <v>7.4999999999999997E-2</v>
      </c>
      <c r="C20" s="63">
        <v>7.8399999999999997E-2</v>
      </c>
      <c r="D20" s="63">
        <v>7.6700000000000004E-2</v>
      </c>
      <c r="F20" s="62" t="s">
        <v>495</v>
      </c>
      <c r="G20" s="64">
        <v>9381</v>
      </c>
      <c r="H20" s="62">
        <v>0.81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75</v>
      </c>
      <c r="X20" s="62">
        <v>1169</v>
      </c>
      <c r="Y20" s="65">
        <v>42781</v>
      </c>
      <c r="Z20" s="62" t="s">
        <v>534</v>
      </c>
      <c r="AA20" s="62" t="s">
        <v>501</v>
      </c>
      <c r="AB20" s="62">
        <v>10.199999999999999</v>
      </c>
      <c r="AC20" s="48" t="s">
        <v>505</v>
      </c>
      <c r="AD20" s="48">
        <v>52</v>
      </c>
    </row>
    <row r="21" spans="1:30" ht="14.4" thickBot="1" x14ac:dyDescent="0.3">
      <c r="A21" s="62">
        <v>16</v>
      </c>
      <c r="B21" s="63">
        <v>7.3800000000000004E-2</v>
      </c>
      <c r="C21" s="63">
        <v>7.8600000000000003E-2</v>
      </c>
      <c r="D21" s="63">
        <v>7.6200000000000004E-2</v>
      </c>
      <c r="F21" s="62" t="s">
        <v>499</v>
      </c>
      <c r="G21" s="64">
        <v>11512</v>
      </c>
      <c r="H21" s="62">
        <v>0.99</v>
      </c>
      <c r="J21" s="48">
        <v>5</v>
      </c>
      <c r="K21" s="48">
        <f>X6</f>
        <v>1264</v>
      </c>
      <c r="L21" s="54"/>
      <c r="M21" s="48"/>
      <c r="N21" s="59">
        <f>K21/$F$2</f>
        <v>0.10991304347826086</v>
      </c>
      <c r="W21" s="62">
        <v>100</v>
      </c>
      <c r="X21" s="62">
        <v>1155</v>
      </c>
      <c r="Y21" s="65">
        <v>42754</v>
      </c>
      <c r="Z21" s="62" t="s">
        <v>531</v>
      </c>
      <c r="AA21" s="62" t="s">
        <v>502</v>
      </c>
      <c r="AB21" s="62">
        <v>10</v>
      </c>
      <c r="AC21" s="48" t="s">
        <v>505</v>
      </c>
      <c r="AD21" s="48">
        <v>56</v>
      </c>
    </row>
    <row r="22" spans="1:30" ht="14.4" thickBot="1" x14ac:dyDescent="0.3">
      <c r="A22" s="62">
        <v>17</v>
      </c>
      <c r="B22" s="63">
        <v>7.0400000000000004E-2</v>
      </c>
      <c r="C22" s="63">
        <v>7.46E-2</v>
      </c>
      <c r="D22" s="63">
        <v>7.2499999999999995E-2</v>
      </c>
      <c r="F22" s="62" t="s">
        <v>500</v>
      </c>
      <c r="G22" s="64">
        <v>12363</v>
      </c>
      <c r="H22" s="62">
        <v>1.06</v>
      </c>
      <c r="J22" s="48">
        <v>10</v>
      </c>
      <c r="K22" s="48">
        <f>X11</f>
        <v>1249</v>
      </c>
      <c r="L22" s="54"/>
      <c r="M22" s="48"/>
      <c r="N22" s="59">
        <f t="shared" ref="N22:N28" si="0">K22/$F$2</f>
        <v>0.10860869565217392</v>
      </c>
      <c r="W22" s="62">
        <v>125</v>
      </c>
      <c r="X22" s="62">
        <v>1145</v>
      </c>
      <c r="Y22" s="65">
        <v>42767</v>
      </c>
      <c r="Z22" s="62" t="s">
        <v>530</v>
      </c>
      <c r="AA22" s="62" t="s">
        <v>501</v>
      </c>
      <c r="AB22" s="62">
        <v>10</v>
      </c>
      <c r="AC22" s="48" t="s">
        <v>506</v>
      </c>
      <c r="AD22" s="48">
        <v>50</v>
      </c>
    </row>
    <row r="23" spans="1:30" ht="14.4" thickBot="1" x14ac:dyDescent="0.3">
      <c r="A23" s="62">
        <v>18</v>
      </c>
      <c r="B23" s="63">
        <v>4.6600000000000003E-2</v>
      </c>
      <c r="C23" s="63">
        <v>5.8799999999999998E-2</v>
      </c>
      <c r="D23" s="63">
        <v>5.2699999999999997E-2</v>
      </c>
      <c r="F23" s="62" t="s">
        <v>501</v>
      </c>
      <c r="G23" s="64">
        <v>12348</v>
      </c>
      <c r="H23" s="62">
        <v>1.06</v>
      </c>
      <c r="J23" s="48">
        <v>20</v>
      </c>
      <c r="K23" s="48">
        <f>X12</f>
        <v>1242</v>
      </c>
      <c r="L23" s="54"/>
      <c r="M23" s="48"/>
      <c r="N23" s="59">
        <f t="shared" si="0"/>
        <v>0.108</v>
      </c>
      <c r="W23" s="62">
        <v>150</v>
      </c>
      <c r="X23" s="62">
        <v>1137</v>
      </c>
      <c r="Y23" s="65">
        <v>42795</v>
      </c>
      <c r="Z23" s="62" t="s">
        <v>529</v>
      </c>
      <c r="AA23" s="62" t="s">
        <v>501</v>
      </c>
      <c r="AB23" s="62">
        <v>9.9</v>
      </c>
      <c r="AC23" s="48" t="s">
        <v>505</v>
      </c>
      <c r="AD23" s="48">
        <v>51</v>
      </c>
    </row>
    <row r="24" spans="1:30" ht="14.4" thickBot="1" x14ac:dyDescent="0.3">
      <c r="A24" s="62">
        <v>19</v>
      </c>
      <c r="B24" s="63">
        <v>3.1199999999999999E-2</v>
      </c>
      <c r="C24" s="63">
        <v>4.2799999999999998E-2</v>
      </c>
      <c r="D24" s="63">
        <v>3.6999999999999998E-2</v>
      </c>
      <c r="F24" s="62" t="s">
        <v>502</v>
      </c>
      <c r="G24" s="64">
        <v>12338</v>
      </c>
      <c r="H24" s="62">
        <v>1.06</v>
      </c>
      <c r="J24" s="48">
        <v>30</v>
      </c>
      <c r="K24" s="48">
        <f>X14</f>
        <v>1207</v>
      </c>
      <c r="L24" s="54"/>
      <c r="M24" s="48"/>
      <c r="N24" s="59">
        <f t="shared" si="0"/>
        <v>0.10495652173913043</v>
      </c>
      <c r="W24" s="62">
        <v>175</v>
      </c>
      <c r="X24" s="62">
        <v>1130</v>
      </c>
      <c r="Y24" s="65">
        <v>42750</v>
      </c>
      <c r="Z24" s="62" t="s">
        <v>531</v>
      </c>
      <c r="AA24" s="62" t="s">
        <v>495</v>
      </c>
      <c r="AB24" s="62">
        <v>9.8000000000000007</v>
      </c>
      <c r="AC24" s="48" t="s">
        <v>506</v>
      </c>
      <c r="AD24" s="48">
        <v>50</v>
      </c>
    </row>
    <row r="25" spans="1:30" ht="14.4" thickBot="1" x14ac:dyDescent="0.3">
      <c r="A25" s="62">
        <v>20</v>
      </c>
      <c r="B25" s="63">
        <v>2.2100000000000002E-2</v>
      </c>
      <c r="C25" s="63">
        <v>3.3500000000000002E-2</v>
      </c>
      <c r="D25" s="63">
        <v>2.7799999999999998E-2</v>
      </c>
      <c r="F25" s="62" t="s">
        <v>503</v>
      </c>
      <c r="G25" s="64">
        <v>12677</v>
      </c>
      <c r="H25" s="62">
        <v>1.0900000000000001</v>
      </c>
      <c r="J25" s="48">
        <v>50</v>
      </c>
      <c r="K25" s="48">
        <f>X18</f>
        <v>1185</v>
      </c>
      <c r="L25" s="54"/>
      <c r="M25" s="48"/>
      <c r="N25" s="59">
        <f t="shared" si="0"/>
        <v>0.10304347826086957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48" t="s">
        <v>506</v>
      </c>
      <c r="AD25" s="48">
        <v>53</v>
      </c>
    </row>
    <row r="26" spans="1:30" ht="14.4" thickBot="1" x14ac:dyDescent="0.3">
      <c r="A26" s="62">
        <v>21</v>
      </c>
      <c r="B26" s="63">
        <v>1.47E-2</v>
      </c>
      <c r="C26" s="63">
        <v>2.4400000000000002E-2</v>
      </c>
      <c r="D26" s="63">
        <v>1.9599999999999999E-2</v>
      </c>
      <c r="F26" s="62" t="s">
        <v>504</v>
      </c>
      <c r="G26" s="64">
        <v>10679</v>
      </c>
      <c r="H26" s="62">
        <v>0.92</v>
      </c>
      <c r="J26" s="48">
        <v>100</v>
      </c>
      <c r="K26" s="48">
        <f>X20</f>
        <v>1169</v>
      </c>
      <c r="L26" s="54"/>
      <c r="M26" s="48"/>
      <c r="N26" s="59">
        <f t="shared" si="0"/>
        <v>0.10165217391304347</v>
      </c>
      <c r="AC26" s="48" t="s">
        <v>506</v>
      </c>
      <c r="AD26" s="48">
        <v>51</v>
      </c>
    </row>
    <row r="27" spans="1:30" ht="14.4" thickBot="1" x14ac:dyDescent="0.3">
      <c r="A27" s="62">
        <v>22</v>
      </c>
      <c r="B27" s="63">
        <v>9.1999999999999998E-3</v>
      </c>
      <c r="C27" s="63">
        <v>1.5299999999999999E-2</v>
      </c>
      <c r="D27" s="63">
        <v>1.2200000000000001E-2</v>
      </c>
      <c r="J27" s="48">
        <v>150</v>
      </c>
      <c r="K27" s="48">
        <f>X22</f>
        <v>1145</v>
      </c>
      <c r="L27" s="54"/>
      <c r="M27" s="48"/>
      <c r="N27" s="59">
        <f t="shared" si="0"/>
        <v>9.9565217391304348E-2</v>
      </c>
      <c r="AC27" s="48" t="s">
        <v>506</v>
      </c>
      <c r="AD27" s="48">
        <v>54</v>
      </c>
    </row>
    <row r="28" spans="1:30" ht="14.4" thickBot="1" x14ac:dyDescent="0.3">
      <c r="A28" s="62">
        <v>23</v>
      </c>
      <c r="B28" s="63">
        <v>4.8999999999999998E-3</v>
      </c>
      <c r="C28" s="63">
        <v>8.8000000000000005E-3</v>
      </c>
      <c r="D28" s="63">
        <v>6.8999999999999999E-3</v>
      </c>
      <c r="J28" s="48">
        <v>200</v>
      </c>
      <c r="K28" s="48">
        <f>X24</f>
        <v>1130</v>
      </c>
      <c r="L28" s="54"/>
      <c r="M28" s="48"/>
      <c r="N28" s="59">
        <f t="shared" si="0"/>
        <v>9.8260869565217387E-2</v>
      </c>
    </row>
    <row r="34" spans="4:4" x14ac:dyDescent="0.25">
      <c r="D34" s="55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21600</v>
      </c>
      <c r="H2" s="43" t="s">
        <v>469</v>
      </c>
      <c r="W2" s="62">
        <v>1</v>
      </c>
      <c r="X2" s="62">
        <v>5605</v>
      </c>
      <c r="Y2" s="65">
        <v>43062</v>
      </c>
      <c r="Z2" s="62" t="s">
        <v>540</v>
      </c>
      <c r="AA2" s="62" t="s">
        <v>502</v>
      </c>
      <c r="AB2" s="62">
        <v>25.9</v>
      </c>
      <c r="AC2" s="62" t="s">
        <v>506</v>
      </c>
      <c r="AD2" s="62">
        <v>95</v>
      </c>
    </row>
    <row r="3" spans="1:30" ht="14.4" thickBot="1" x14ac:dyDescent="0.3">
      <c r="W3" s="62">
        <v>2</v>
      </c>
      <c r="X3" s="62">
        <v>5374</v>
      </c>
      <c r="Y3" s="65">
        <v>43062</v>
      </c>
      <c r="Z3" s="62" t="s">
        <v>543</v>
      </c>
      <c r="AA3" s="62" t="s">
        <v>502</v>
      </c>
      <c r="AB3" s="62">
        <v>24.9</v>
      </c>
      <c r="AC3" s="62" t="s">
        <v>506</v>
      </c>
      <c r="AD3" s="62">
        <v>98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3951</v>
      </c>
      <c r="Y4" s="65">
        <v>43062</v>
      </c>
      <c r="Z4" s="62" t="s">
        <v>541</v>
      </c>
      <c r="AA4" s="62" t="s">
        <v>502</v>
      </c>
      <c r="AB4" s="62">
        <v>18.3</v>
      </c>
      <c r="AC4" s="62" t="s">
        <v>506</v>
      </c>
      <c r="AD4" s="62">
        <v>95</v>
      </c>
    </row>
    <row r="5" spans="1:30" ht="18.75" customHeight="1" thickBot="1" x14ac:dyDescent="0.3">
      <c r="A5" s="62">
        <v>0</v>
      </c>
      <c r="B5" s="63">
        <f>[53]Sheet2!C1</f>
        <v>4.5999999999999999E-3</v>
      </c>
      <c r="C5" s="63">
        <f>[53]Sheet2!D1</f>
        <v>5.1000000000000004E-3</v>
      </c>
      <c r="D5" s="63">
        <f>[53]Sheet2!E1</f>
        <v>4.8999999999999998E-3</v>
      </c>
      <c r="F5" s="62" t="s">
        <v>478</v>
      </c>
      <c r="G5" s="64">
        <v>23601</v>
      </c>
      <c r="H5" s="62">
        <v>1.08</v>
      </c>
      <c r="J5" s="91" t="s">
        <v>479</v>
      </c>
      <c r="K5" s="92"/>
      <c r="L5" s="92"/>
      <c r="M5" s="92"/>
      <c r="N5" s="93"/>
      <c r="W5" s="62">
        <v>4</v>
      </c>
      <c r="X5" s="62">
        <v>2438</v>
      </c>
      <c r="Y5" s="65">
        <v>43065</v>
      </c>
      <c r="Z5" s="62" t="s">
        <v>537</v>
      </c>
      <c r="AA5" s="62" t="s">
        <v>495</v>
      </c>
      <c r="AB5" s="62">
        <v>11.3</v>
      </c>
      <c r="AC5" s="62" t="s">
        <v>506</v>
      </c>
      <c r="AD5" s="62">
        <v>86</v>
      </c>
    </row>
    <row r="6" spans="1:30" ht="17.25" customHeight="1" thickBot="1" x14ac:dyDescent="0.3">
      <c r="A6" s="62">
        <v>1</v>
      </c>
      <c r="B6" s="63">
        <f>[53]Sheet2!C2</f>
        <v>2.3E-3</v>
      </c>
      <c r="C6" s="63">
        <f>[53]Sheet2!D2</f>
        <v>2.7000000000000001E-3</v>
      </c>
      <c r="D6" s="63">
        <f>[53]Sheet2!E2</f>
        <v>2.5000000000000001E-3</v>
      </c>
      <c r="F6" s="62" t="s">
        <v>480</v>
      </c>
      <c r="G6" s="64">
        <v>26261</v>
      </c>
      <c r="H6" s="62">
        <v>1.2</v>
      </c>
      <c r="J6" s="49" t="s">
        <v>481</v>
      </c>
      <c r="K6" s="50">
        <f>LARGE((K8,K9),1)</f>
        <v>0.65137614678899081</v>
      </c>
      <c r="N6" s="50" t="s">
        <v>506</v>
      </c>
      <c r="W6" s="62">
        <v>5</v>
      </c>
      <c r="X6" s="62">
        <v>2366</v>
      </c>
      <c r="Y6" s="65">
        <v>42776</v>
      </c>
      <c r="Z6" s="62" t="s">
        <v>530</v>
      </c>
      <c r="AA6" s="62" t="s">
        <v>503</v>
      </c>
      <c r="AB6" s="62">
        <v>11</v>
      </c>
      <c r="AC6" s="62" t="s">
        <v>505</v>
      </c>
      <c r="AD6" s="62">
        <v>54</v>
      </c>
    </row>
    <row r="7" spans="1:30" ht="17.25" customHeight="1" thickBot="1" x14ac:dyDescent="0.3">
      <c r="A7" s="62">
        <v>2</v>
      </c>
      <c r="B7" s="63">
        <f>[53]Sheet2!C3</f>
        <v>1.5E-3</v>
      </c>
      <c r="C7" s="63">
        <f>[53]Sheet2!D3</f>
        <v>1.6999999999999999E-3</v>
      </c>
      <c r="D7" s="63">
        <f>[53]Sheet2!E3</f>
        <v>1.6000000000000001E-3</v>
      </c>
      <c r="F7" s="62" t="s">
        <v>482</v>
      </c>
      <c r="G7" s="64">
        <v>27089</v>
      </c>
      <c r="H7" s="62">
        <v>1.24</v>
      </c>
      <c r="J7" s="51" t="s">
        <v>483</v>
      </c>
      <c r="K7" s="50">
        <f>LARGE((K10,K11),1)</f>
        <v>0.5732403297400126</v>
      </c>
      <c r="N7" s="50" t="s">
        <v>505</v>
      </c>
      <c r="W7" s="62">
        <v>6</v>
      </c>
      <c r="X7" s="62">
        <v>2359</v>
      </c>
      <c r="Y7" s="65">
        <v>42808</v>
      </c>
      <c r="Z7" s="62" t="s">
        <v>530</v>
      </c>
      <c r="AA7" s="62" t="s">
        <v>500</v>
      </c>
      <c r="AB7" s="62">
        <v>10.9</v>
      </c>
      <c r="AC7" s="62" t="s">
        <v>505</v>
      </c>
      <c r="AD7" s="62">
        <v>54</v>
      </c>
    </row>
    <row r="8" spans="1:30" ht="17.25" customHeight="1" thickBot="1" x14ac:dyDescent="0.35">
      <c r="A8" s="62">
        <v>3</v>
      </c>
      <c r="B8" s="63">
        <f>[53]Sheet2!C4</f>
        <v>1.6999999999999999E-3</v>
      </c>
      <c r="C8" s="63">
        <f>[53]Sheet2!D4</f>
        <v>1.8E-3</v>
      </c>
      <c r="D8" s="63">
        <f>[53]Sheet2!E4</f>
        <v>1.8E-3</v>
      </c>
      <c r="F8" s="62" t="s">
        <v>484</v>
      </c>
      <c r="G8" s="64">
        <v>24503</v>
      </c>
      <c r="H8" s="62">
        <v>1.1200000000000001</v>
      </c>
      <c r="K8" s="52">
        <f>LARGE(B11:C11,1)/(B11+C11)</f>
        <v>0.65137614678899081</v>
      </c>
      <c r="W8" s="62">
        <v>7</v>
      </c>
      <c r="X8" s="62">
        <v>2346</v>
      </c>
      <c r="Y8" s="65">
        <v>42809</v>
      </c>
      <c r="Z8" s="62" t="s">
        <v>529</v>
      </c>
      <c r="AA8" s="62" t="s">
        <v>501</v>
      </c>
      <c r="AB8" s="62">
        <v>10.9</v>
      </c>
      <c r="AC8" s="62" t="s">
        <v>505</v>
      </c>
      <c r="AD8" s="62">
        <v>51</v>
      </c>
    </row>
    <row r="9" spans="1:30" ht="17.25" customHeight="1" thickBot="1" x14ac:dyDescent="0.35">
      <c r="A9" s="62">
        <v>4</v>
      </c>
      <c r="B9" s="63">
        <f>[53]Sheet2!C5</f>
        <v>4.1000000000000003E-3</v>
      </c>
      <c r="C9" s="63">
        <f>[53]Sheet2!D5</f>
        <v>3.5000000000000001E-3</v>
      </c>
      <c r="D9" s="63">
        <f>[53]Sheet2!E5</f>
        <v>3.8E-3</v>
      </c>
      <c r="F9" s="62" t="s">
        <v>485</v>
      </c>
      <c r="G9" s="64">
        <v>20403</v>
      </c>
      <c r="H9" s="62">
        <v>0.94</v>
      </c>
      <c r="K9" s="52">
        <f>LARGE(B12:C12,1)/(B12+C12)</f>
        <v>0.63317073170731697</v>
      </c>
      <c r="W9" s="62">
        <v>8</v>
      </c>
      <c r="X9" s="62">
        <v>2339</v>
      </c>
      <c r="Y9" s="65">
        <v>42783</v>
      </c>
      <c r="Z9" s="62" t="s">
        <v>530</v>
      </c>
      <c r="AA9" s="62" t="s">
        <v>503</v>
      </c>
      <c r="AB9" s="62">
        <v>10.8</v>
      </c>
      <c r="AC9" s="62" t="s">
        <v>505</v>
      </c>
      <c r="AD9" s="62">
        <v>53</v>
      </c>
    </row>
    <row r="10" spans="1:30" ht="17.25" customHeight="1" thickBot="1" x14ac:dyDescent="0.35">
      <c r="A10" s="62">
        <v>5</v>
      </c>
      <c r="B10" s="63">
        <f>[53]Sheet2!C6</f>
        <v>7.4999999999999997E-3</v>
      </c>
      <c r="C10" s="63">
        <f>[53]Sheet2!D6</f>
        <v>1.2800000000000001E-2</v>
      </c>
      <c r="D10" s="63">
        <f>[53]Sheet2!E6</f>
        <v>1.0200000000000001E-2</v>
      </c>
      <c r="F10" s="62" t="s">
        <v>486</v>
      </c>
      <c r="G10" s="64">
        <v>18873</v>
      </c>
      <c r="H10" s="62">
        <v>0.87</v>
      </c>
      <c r="K10" s="52">
        <f>LARGE(B20:C20,1)/(B20+C20)</f>
        <v>0.5533621221468229</v>
      </c>
      <c r="W10" s="62">
        <v>9</v>
      </c>
      <c r="X10" s="62">
        <v>2337</v>
      </c>
      <c r="Y10" s="65">
        <v>42790</v>
      </c>
      <c r="Z10" s="62" t="s">
        <v>530</v>
      </c>
      <c r="AA10" s="62" t="s">
        <v>503</v>
      </c>
      <c r="AB10" s="62">
        <v>10.8</v>
      </c>
      <c r="AC10" s="62" t="s">
        <v>505</v>
      </c>
      <c r="AD10" s="62">
        <v>55</v>
      </c>
    </row>
    <row r="11" spans="1:30" ht="17.25" customHeight="1" thickBot="1" x14ac:dyDescent="0.35">
      <c r="A11" s="62">
        <v>6</v>
      </c>
      <c r="B11" s="63">
        <f>[53]Sheet2!C7</f>
        <v>1.9E-2</v>
      </c>
      <c r="C11" s="63">
        <f>[53]Sheet2!D7</f>
        <v>3.5499999999999997E-2</v>
      </c>
      <c r="D11" s="63">
        <f>[53]Sheet2!E7</f>
        <v>2.7199999999999998E-2</v>
      </c>
      <c r="F11" s="62" t="s">
        <v>487</v>
      </c>
      <c r="G11" s="64">
        <v>19811</v>
      </c>
      <c r="H11" s="62">
        <v>0.91</v>
      </c>
      <c r="K11" s="52">
        <f>LARGE(B21:C21,1)/(B21+C21)</f>
        <v>0.5732403297400126</v>
      </c>
      <c r="W11" s="62">
        <v>10</v>
      </c>
      <c r="X11" s="62">
        <v>2327</v>
      </c>
      <c r="Y11" s="65">
        <v>42809</v>
      </c>
      <c r="Z11" s="62" t="s">
        <v>530</v>
      </c>
      <c r="AA11" s="62" t="s">
        <v>501</v>
      </c>
      <c r="AB11" s="62">
        <v>10.8</v>
      </c>
      <c r="AC11" s="62" t="s">
        <v>505</v>
      </c>
      <c r="AD11" s="62">
        <v>54</v>
      </c>
    </row>
    <row r="12" spans="1:30" ht="17.25" customHeight="1" thickBot="1" x14ac:dyDescent="0.3">
      <c r="A12" s="62">
        <v>7</v>
      </c>
      <c r="B12" s="63">
        <f>[53]Sheet2!C8</f>
        <v>3.7600000000000001E-2</v>
      </c>
      <c r="C12" s="63">
        <f>[53]Sheet2!D8</f>
        <v>6.4899999999999999E-2</v>
      </c>
      <c r="D12" s="63">
        <f>[53]Sheet2!E8</f>
        <v>5.1200000000000002E-2</v>
      </c>
      <c r="F12" s="62" t="s">
        <v>488</v>
      </c>
      <c r="G12" s="64">
        <v>17847</v>
      </c>
      <c r="H12" s="62">
        <v>0.82</v>
      </c>
      <c r="W12" s="62">
        <v>20</v>
      </c>
      <c r="X12" s="62">
        <v>2267</v>
      </c>
      <c r="Y12" s="65">
        <v>42776</v>
      </c>
      <c r="Z12" s="62" t="s">
        <v>529</v>
      </c>
      <c r="AA12" s="62" t="s">
        <v>503</v>
      </c>
      <c r="AB12" s="62">
        <v>10.5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f>[53]Sheet2!C9</f>
        <v>4.7699999999999999E-2</v>
      </c>
      <c r="C13" s="63">
        <f>[53]Sheet2!D9</f>
        <v>6.9900000000000004E-2</v>
      </c>
      <c r="D13" s="63">
        <f>[53]Sheet2!E9</f>
        <v>5.8799999999999998E-2</v>
      </c>
      <c r="F13" s="62" t="s">
        <v>489</v>
      </c>
      <c r="G13" s="64">
        <v>17303</v>
      </c>
      <c r="H13" s="62">
        <v>0.79</v>
      </c>
      <c r="W13" s="62">
        <v>25</v>
      </c>
      <c r="X13" s="62">
        <v>2253</v>
      </c>
      <c r="Y13" s="65">
        <v>42818</v>
      </c>
      <c r="Z13" s="62" t="s">
        <v>530</v>
      </c>
      <c r="AA13" s="62" t="s">
        <v>503</v>
      </c>
      <c r="AB13" s="62">
        <v>10.4</v>
      </c>
      <c r="AC13" s="62" t="s">
        <v>505</v>
      </c>
      <c r="AD13" s="62">
        <v>55</v>
      </c>
    </row>
    <row r="14" spans="1:30" ht="14.4" thickBot="1" x14ac:dyDescent="0.3">
      <c r="A14" s="62">
        <v>9</v>
      </c>
      <c r="B14" s="63">
        <f>[53]Sheet2!C10</f>
        <v>5.8400000000000001E-2</v>
      </c>
      <c r="C14" s="63">
        <f>[53]Sheet2!D10</f>
        <v>6.9500000000000006E-2</v>
      </c>
      <c r="D14" s="63">
        <f>[53]Sheet2!E10</f>
        <v>6.3899999999999998E-2</v>
      </c>
      <c r="F14" s="62" t="s">
        <v>490</v>
      </c>
      <c r="G14" s="64">
        <v>19447</v>
      </c>
      <c r="H14" s="62">
        <v>0.89</v>
      </c>
      <c r="W14" s="62">
        <v>30</v>
      </c>
      <c r="X14" s="62">
        <v>2246</v>
      </c>
      <c r="Y14" s="65">
        <v>42801</v>
      </c>
      <c r="Z14" s="62" t="s">
        <v>532</v>
      </c>
      <c r="AA14" s="62" t="s">
        <v>500</v>
      </c>
      <c r="AB14" s="62">
        <v>10.4</v>
      </c>
      <c r="AC14" s="62" t="s">
        <v>505</v>
      </c>
      <c r="AD14" s="62">
        <v>52</v>
      </c>
    </row>
    <row r="15" spans="1:30" ht="14.4" thickBot="1" x14ac:dyDescent="0.3">
      <c r="A15" s="62">
        <v>10</v>
      </c>
      <c r="B15" s="63">
        <f>[53]Sheet2!C11</f>
        <v>6.8099999999999994E-2</v>
      </c>
      <c r="C15" s="63">
        <f>[53]Sheet2!D11</f>
        <v>7.2700000000000001E-2</v>
      </c>
      <c r="D15" s="63">
        <f>[53]Sheet2!E11</f>
        <v>7.0400000000000004E-2</v>
      </c>
      <c r="F15" s="62" t="s">
        <v>491</v>
      </c>
      <c r="G15" s="64">
        <v>22354</v>
      </c>
      <c r="H15" s="62">
        <v>1.03</v>
      </c>
      <c r="W15" s="62">
        <v>35</v>
      </c>
      <c r="X15" s="62">
        <v>2237</v>
      </c>
      <c r="Y15" s="65">
        <v>42755</v>
      </c>
      <c r="Z15" s="62" t="s">
        <v>530</v>
      </c>
      <c r="AA15" s="62" t="s">
        <v>503</v>
      </c>
      <c r="AB15" s="62">
        <v>10.4</v>
      </c>
      <c r="AC15" s="62" t="s">
        <v>505</v>
      </c>
      <c r="AD15" s="62">
        <v>54</v>
      </c>
    </row>
    <row r="16" spans="1:30" ht="14.4" thickBot="1" x14ac:dyDescent="0.3">
      <c r="A16" s="62">
        <v>11</v>
      </c>
      <c r="B16" s="63">
        <f>[53]Sheet2!C12</f>
        <v>7.1999999999999995E-2</v>
      </c>
      <c r="C16" s="63">
        <f>[53]Sheet2!D12</f>
        <v>7.6499999999999999E-2</v>
      </c>
      <c r="D16" s="63">
        <f>[53]Sheet2!E12</f>
        <v>7.4200000000000002E-2</v>
      </c>
      <c r="F16" s="62" t="s">
        <v>492</v>
      </c>
      <c r="G16" s="64">
        <v>21779</v>
      </c>
      <c r="H16" s="62">
        <v>1</v>
      </c>
      <c r="W16" s="62">
        <v>40</v>
      </c>
      <c r="X16" s="62">
        <v>2227</v>
      </c>
      <c r="Y16" s="65">
        <v>42767</v>
      </c>
      <c r="Z16" s="62" t="s">
        <v>529</v>
      </c>
      <c r="AA16" s="62" t="s">
        <v>501</v>
      </c>
      <c r="AB16" s="62">
        <v>10.3</v>
      </c>
      <c r="AC16" s="62" t="s">
        <v>505</v>
      </c>
      <c r="AD16" s="62">
        <v>56</v>
      </c>
    </row>
    <row r="17" spans="1:30" ht="14.4" thickBot="1" x14ac:dyDescent="0.3">
      <c r="A17" s="62">
        <v>12</v>
      </c>
      <c r="B17" s="63">
        <f>[53]Sheet2!C13</f>
        <v>7.4200000000000002E-2</v>
      </c>
      <c r="C17" s="63">
        <f>[53]Sheet2!D13</f>
        <v>7.5999999999999998E-2</v>
      </c>
      <c r="D17" s="63">
        <f>[53]Sheet2!E13</f>
        <v>7.51E-2</v>
      </c>
      <c r="W17" s="62">
        <v>45</v>
      </c>
      <c r="X17" s="62">
        <v>2222</v>
      </c>
      <c r="Y17" s="65">
        <v>42797</v>
      </c>
      <c r="Z17" s="62" t="s">
        <v>529</v>
      </c>
      <c r="AA17" s="62" t="s">
        <v>503</v>
      </c>
      <c r="AB17" s="62">
        <v>10.3</v>
      </c>
      <c r="AC17" s="62" t="s">
        <v>505</v>
      </c>
      <c r="AD17" s="62">
        <v>54</v>
      </c>
    </row>
    <row r="18" spans="1:30" ht="14.4" thickBot="1" x14ac:dyDescent="0.3">
      <c r="A18" s="62">
        <v>13</v>
      </c>
      <c r="B18" s="63">
        <f>[53]Sheet2!C14</f>
        <v>7.5800000000000006E-2</v>
      </c>
      <c r="C18" s="63">
        <f>[53]Sheet2!D14</f>
        <v>7.4700000000000003E-2</v>
      </c>
      <c r="D18" s="63">
        <f>[53]Sheet2!E14</f>
        <v>7.5200000000000003E-2</v>
      </c>
      <c r="W18" s="62">
        <v>50</v>
      </c>
      <c r="X18" s="62">
        <v>2214</v>
      </c>
      <c r="Y18" s="65">
        <v>42808</v>
      </c>
      <c r="Z18" s="62" t="s">
        <v>529</v>
      </c>
      <c r="AA18" s="62" t="s">
        <v>500</v>
      </c>
      <c r="AB18" s="62">
        <v>10.3</v>
      </c>
      <c r="AC18" s="62" t="s">
        <v>505</v>
      </c>
      <c r="AD18" s="62">
        <v>52</v>
      </c>
    </row>
    <row r="19" spans="1:30" ht="17.25" customHeight="1" thickBot="1" x14ac:dyDescent="0.3">
      <c r="A19" s="62">
        <v>14</v>
      </c>
      <c r="B19" s="63">
        <f>[53]Sheet2!C15</f>
        <v>8.09E-2</v>
      </c>
      <c r="C19" s="63">
        <f>[53]Sheet2!D15</f>
        <v>7.4800000000000005E-2</v>
      </c>
      <c r="D19" s="63">
        <f>[53]Sheet2!E15</f>
        <v>7.7799999999999994E-2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2188</v>
      </c>
      <c r="Y19" s="65">
        <v>42781</v>
      </c>
      <c r="Z19" s="62" t="s">
        <v>530</v>
      </c>
      <c r="AA19" s="62" t="s">
        <v>501</v>
      </c>
      <c r="AB19" s="62">
        <v>10.1</v>
      </c>
      <c r="AC19" s="62" t="s">
        <v>505</v>
      </c>
      <c r="AD19" s="62">
        <v>57</v>
      </c>
    </row>
    <row r="20" spans="1:30" ht="17.25" customHeight="1" thickBot="1" x14ac:dyDescent="0.3">
      <c r="A20" s="62">
        <v>15</v>
      </c>
      <c r="B20" s="63">
        <f>[53]Sheet2!C16</f>
        <v>8.9700000000000002E-2</v>
      </c>
      <c r="C20" s="63">
        <f>[53]Sheet2!D16</f>
        <v>7.2400000000000006E-2</v>
      </c>
      <c r="D20" s="63">
        <f>[53]Sheet2!E16</f>
        <v>8.1000000000000003E-2</v>
      </c>
      <c r="F20" s="62" t="s">
        <v>495</v>
      </c>
      <c r="G20" s="64">
        <v>17941</v>
      </c>
      <c r="H20" s="62">
        <v>0.82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2166</v>
      </c>
      <c r="Y20" s="65">
        <v>42787</v>
      </c>
      <c r="Z20" s="62" t="s">
        <v>533</v>
      </c>
      <c r="AA20" s="62" t="s">
        <v>500</v>
      </c>
      <c r="AB20" s="62">
        <v>10</v>
      </c>
      <c r="AC20" s="62" t="s">
        <v>505</v>
      </c>
      <c r="AD20" s="62">
        <v>51</v>
      </c>
    </row>
    <row r="21" spans="1:30" ht="17.25" customHeight="1" thickBot="1" x14ac:dyDescent="0.3">
      <c r="A21" s="62">
        <v>16</v>
      </c>
      <c r="B21" s="63">
        <f>[53]Sheet2!C17</f>
        <v>9.0399999999999994E-2</v>
      </c>
      <c r="C21" s="63">
        <f>[53]Sheet2!D17</f>
        <v>6.7299999999999999E-2</v>
      </c>
      <c r="D21" s="63">
        <f>[53]Sheet2!E17</f>
        <v>7.8799999999999995E-2</v>
      </c>
      <c r="F21" s="62" t="s">
        <v>499</v>
      </c>
      <c r="G21" s="64">
        <v>21440</v>
      </c>
      <c r="H21" s="62">
        <v>0.98</v>
      </c>
      <c r="J21" s="48">
        <v>5</v>
      </c>
      <c r="K21" s="48">
        <f>X6</f>
        <v>2366</v>
      </c>
      <c r="L21" s="54"/>
      <c r="M21" s="48"/>
      <c r="N21" s="59">
        <f>K21/$F$2</f>
        <v>0.10953703703703704</v>
      </c>
      <c r="W21" s="62">
        <v>125</v>
      </c>
      <c r="X21" s="62">
        <v>2150</v>
      </c>
      <c r="Y21" s="65">
        <v>42776</v>
      </c>
      <c r="Z21" s="62" t="s">
        <v>534</v>
      </c>
      <c r="AA21" s="62" t="s">
        <v>503</v>
      </c>
      <c r="AB21" s="62">
        <v>10</v>
      </c>
      <c r="AC21" s="62" t="s">
        <v>506</v>
      </c>
      <c r="AD21" s="62">
        <v>51</v>
      </c>
    </row>
    <row r="22" spans="1:30" ht="17.25" customHeight="1" thickBot="1" x14ac:dyDescent="0.3">
      <c r="A22" s="62">
        <v>17</v>
      </c>
      <c r="B22" s="63">
        <f>[53]Sheet2!C18</f>
        <v>7.9699999999999993E-2</v>
      </c>
      <c r="C22" s="63">
        <f>[53]Sheet2!D18</f>
        <v>5.79E-2</v>
      </c>
      <c r="D22" s="63">
        <f>[53]Sheet2!E18</f>
        <v>6.88E-2</v>
      </c>
      <c r="F22" s="62" t="s">
        <v>500</v>
      </c>
      <c r="G22" s="64">
        <v>22322</v>
      </c>
      <c r="H22" s="62">
        <v>1.02</v>
      </c>
      <c r="J22" s="48">
        <v>10</v>
      </c>
      <c r="K22" s="48">
        <f>X11</f>
        <v>2327</v>
      </c>
      <c r="L22" s="54"/>
      <c r="M22" s="48"/>
      <c r="N22" s="59">
        <f t="shared" ref="N22:N28" si="0">K22/$F$2</f>
        <v>0.10773148148148148</v>
      </c>
      <c r="W22" s="62">
        <v>150</v>
      </c>
      <c r="X22" s="62">
        <v>2131</v>
      </c>
      <c r="Y22" s="65">
        <v>42769</v>
      </c>
      <c r="Z22" s="62" t="s">
        <v>535</v>
      </c>
      <c r="AA22" s="62" t="s">
        <v>503</v>
      </c>
      <c r="AB22" s="62">
        <v>9.9</v>
      </c>
      <c r="AC22" s="62" t="s">
        <v>506</v>
      </c>
      <c r="AD22" s="62">
        <v>54</v>
      </c>
    </row>
    <row r="23" spans="1:30" ht="17.25" customHeight="1" thickBot="1" x14ac:dyDescent="0.3">
      <c r="A23" s="62">
        <v>18</v>
      </c>
      <c r="B23" s="63">
        <f>[53]Sheet2!C19</f>
        <v>5.8400000000000001E-2</v>
      </c>
      <c r="C23" s="63">
        <f>[53]Sheet2!D19</f>
        <v>4.7300000000000002E-2</v>
      </c>
      <c r="D23" s="63">
        <f>[53]Sheet2!E19</f>
        <v>5.28E-2</v>
      </c>
      <c r="F23" s="62" t="s">
        <v>501</v>
      </c>
      <c r="G23" s="64">
        <v>22439</v>
      </c>
      <c r="H23" s="62">
        <v>1.03</v>
      </c>
      <c r="J23" s="48">
        <v>20</v>
      </c>
      <c r="K23" s="48">
        <f>X12</f>
        <v>2267</v>
      </c>
      <c r="L23" s="54"/>
      <c r="M23" s="48"/>
      <c r="N23" s="59">
        <f t="shared" si="0"/>
        <v>0.1049537037037037</v>
      </c>
      <c r="W23" s="62">
        <v>175</v>
      </c>
      <c r="X23" s="62">
        <v>2114</v>
      </c>
      <c r="Y23" s="65">
        <v>42784</v>
      </c>
      <c r="Z23" s="62" t="s">
        <v>529</v>
      </c>
      <c r="AA23" s="62" t="s">
        <v>504</v>
      </c>
      <c r="AB23" s="62">
        <v>9.8000000000000007</v>
      </c>
      <c r="AC23" s="62" t="s">
        <v>505</v>
      </c>
      <c r="AD23" s="62">
        <v>54</v>
      </c>
    </row>
    <row r="24" spans="1:30" ht="17.25" customHeight="1" thickBot="1" x14ac:dyDescent="0.3">
      <c r="A24" s="62">
        <v>19</v>
      </c>
      <c r="B24" s="63">
        <f>[53]Sheet2!C20</f>
        <v>4.0399999999999998E-2</v>
      </c>
      <c r="C24" s="63">
        <f>[53]Sheet2!D20</f>
        <v>3.5900000000000001E-2</v>
      </c>
      <c r="D24" s="63">
        <f>[53]Sheet2!E20</f>
        <v>3.8100000000000002E-2</v>
      </c>
      <c r="F24" s="62" t="s">
        <v>502</v>
      </c>
      <c r="G24" s="64">
        <v>22871</v>
      </c>
      <c r="H24" s="62">
        <v>1.05</v>
      </c>
      <c r="J24" s="48">
        <v>30</v>
      </c>
      <c r="K24" s="48">
        <f>X14</f>
        <v>2246</v>
      </c>
      <c r="L24" s="54"/>
      <c r="M24" s="48"/>
      <c r="N24" s="59">
        <f t="shared" si="0"/>
        <v>0.10398148148148148</v>
      </c>
      <c r="W24" s="62">
        <v>200</v>
      </c>
      <c r="X24" s="62">
        <v>2098</v>
      </c>
      <c r="Y24" s="65">
        <v>42791</v>
      </c>
      <c r="Z24" s="62" t="s">
        <v>530</v>
      </c>
      <c r="AA24" s="62" t="s">
        <v>504</v>
      </c>
      <c r="AB24" s="62">
        <v>9.6999999999999993</v>
      </c>
      <c r="AC24" s="62" t="s">
        <v>506</v>
      </c>
      <c r="AD24" s="62">
        <v>50</v>
      </c>
    </row>
    <row r="25" spans="1:30" ht="17.25" customHeight="1" thickBot="1" x14ac:dyDescent="0.3">
      <c r="A25" s="62">
        <v>20</v>
      </c>
      <c r="B25" s="63">
        <f>[53]Sheet2!C21</f>
        <v>3.09E-2</v>
      </c>
      <c r="C25" s="63">
        <f>[53]Sheet2!D21</f>
        <v>2.7900000000000001E-2</v>
      </c>
      <c r="D25" s="63">
        <f>[53]Sheet2!E21</f>
        <v>2.9399999999999999E-2</v>
      </c>
      <c r="F25" s="62" t="s">
        <v>503</v>
      </c>
      <c r="G25" s="64">
        <v>23967</v>
      </c>
      <c r="H25" s="62">
        <v>1.1000000000000001</v>
      </c>
      <c r="J25" s="48">
        <v>50</v>
      </c>
      <c r="K25" s="48">
        <f>X18</f>
        <v>2214</v>
      </c>
      <c r="L25" s="54"/>
      <c r="M25" s="48"/>
      <c r="N25" s="59">
        <f t="shared" si="0"/>
        <v>0.10249999999999999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[53]Sheet2!C22</f>
        <v>2.4799999999999999E-2</v>
      </c>
      <c r="C26" s="63">
        <f>[53]Sheet2!D22</f>
        <v>2.3099999999999999E-2</v>
      </c>
      <c r="D26" s="63">
        <f>[53]Sheet2!E22</f>
        <v>2.4E-2</v>
      </c>
      <c r="F26" s="62" t="s">
        <v>504</v>
      </c>
      <c r="G26" s="64">
        <v>21385</v>
      </c>
      <c r="H26" s="62">
        <v>0.98</v>
      </c>
      <c r="J26" s="48">
        <v>100</v>
      </c>
      <c r="K26" s="48">
        <f>X20</f>
        <v>2166</v>
      </c>
      <c r="L26" s="54"/>
      <c r="M26" s="48"/>
      <c r="N26" s="59">
        <f t="shared" si="0"/>
        <v>0.10027777777777777</v>
      </c>
    </row>
    <row r="27" spans="1:30" ht="17.25" customHeight="1" thickBot="1" x14ac:dyDescent="0.3">
      <c r="A27" s="62">
        <v>22</v>
      </c>
      <c r="B27" s="63">
        <f>[53]Sheet2!C23</f>
        <v>1.8499999999999999E-2</v>
      </c>
      <c r="C27" s="63">
        <f>[53]Sheet2!D23</f>
        <v>1.66E-2</v>
      </c>
      <c r="D27" s="63">
        <f>[53]Sheet2!E23</f>
        <v>1.7500000000000002E-2</v>
      </c>
      <c r="J27" s="48">
        <v>150</v>
      </c>
      <c r="K27" s="48">
        <f>X22</f>
        <v>2131</v>
      </c>
      <c r="L27" s="54"/>
      <c r="M27" s="48"/>
      <c r="N27" s="59">
        <f t="shared" si="0"/>
        <v>9.8657407407407402E-2</v>
      </c>
    </row>
    <row r="28" spans="1:30" ht="17.25" customHeight="1" thickBot="1" x14ac:dyDescent="0.3">
      <c r="A28" s="62">
        <v>23</v>
      </c>
      <c r="B28" s="63">
        <f>[53]Sheet2!C24</f>
        <v>1.2E-2</v>
      </c>
      <c r="C28" s="63">
        <f>[53]Sheet2!D24</f>
        <v>9.5999999999999992E-3</v>
      </c>
      <c r="D28" s="63">
        <f>[53]Sheet2!E24</f>
        <v>1.0800000000000001E-2</v>
      </c>
      <c r="J28" s="48">
        <v>200</v>
      </c>
      <c r="K28" s="48">
        <f>X24</f>
        <v>2098</v>
      </c>
      <c r="L28" s="54"/>
      <c r="M28" s="48"/>
      <c r="N28" s="59">
        <f t="shared" si="0"/>
        <v>9.7129629629629635E-2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27600</v>
      </c>
      <c r="H2" s="43" t="s">
        <v>469</v>
      </c>
      <c r="W2" s="62">
        <v>1</v>
      </c>
      <c r="X2" s="62">
        <v>2685</v>
      </c>
      <c r="Y2" s="65">
        <v>42748</v>
      </c>
      <c r="Z2" s="62" t="s">
        <v>529</v>
      </c>
      <c r="AA2" s="62" t="s">
        <v>503</v>
      </c>
      <c r="AB2" s="62">
        <v>9.6999999999999993</v>
      </c>
      <c r="AC2" s="62" t="s">
        <v>471</v>
      </c>
      <c r="AD2" s="62">
        <v>56</v>
      </c>
    </row>
    <row r="3" spans="1:30" ht="14.4" thickBot="1" x14ac:dyDescent="0.3">
      <c r="W3" s="62">
        <v>2</v>
      </c>
      <c r="X3" s="62">
        <v>2643</v>
      </c>
      <c r="Y3" s="65">
        <v>42797</v>
      </c>
      <c r="Z3" s="62" t="s">
        <v>530</v>
      </c>
      <c r="AA3" s="62" t="s">
        <v>503</v>
      </c>
      <c r="AB3" s="62">
        <v>9.6</v>
      </c>
      <c r="AC3" s="62" t="s">
        <v>471</v>
      </c>
      <c r="AD3" s="62">
        <v>56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2641</v>
      </c>
      <c r="Y4" s="65">
        <v>42804</v>
      </c>
      <c r="Z4" s="62" t="s">
        <v>530</v>
      </c>
      <c r="AA4" s="62" t="s">
        <v>503</v>
      </c>
      <c r="AB4" s="62">
        <v>9.6</v>
      </c>
      <c r="AC4" s="62" t="s">
        <v>471</v>
      </c>
      <c r="AD4" s="62">
        <v>56</v>
      </c>
    </row>
    <row r="5" spans="1:30" ht="18.75" customHeight="1" thickBot="1" x14ac:dyDescent="0.3">
      <c r="A5" s="62">
        <v>0</v>
      </c>
      <c r="B5" s="63">
        <f>[55]Sheet2!C1</f>
        <v>8.6E-3</v>
      </c>
      <c r="C5" s="63">
        <f>[55]Sheet2!D1</f>
        <v>5.1999999999999998E-3</v>
      </c>
      <c r="D5" s="63">
        <f>[55]Sheet2!E1</f>
        <v>6.8999999999999999E-3</v>
      </c>
      <c r="F5" s="62" t="s">
        <v>478</v>
      </c>
      <c r="G5" s="64">
        <v>30408</v>
      </c>
      <c r="H5" s="62">
        <v>1.1000000000000001</v>
      </c>
      <c r="J5" s="91" t="s">
        <v>479</v>
      </c>
      <c r="K5" s="92"/>
      <c r="L5" s="92"/>
      <c r="M5" s="92"/>
      <c r="N5" s="93"/>
      <c r="W5" s="62">
        <v>4</v>
      </c>
      <c r="X5" s="62">
        <v>2630</v>
      </c>
      <c r="Y5" s="65">
        <v>42741</v>
      </c>
      <c r="Z5" s="62" t="s">
        <v>530</v>
      </c>
      <c r="AA5" s="62" t="s">
        <v>503</v>
      </c>
      <c r="AB5" s="62">
        <v>9.5</v>
      </c>
      <c r="AC5" s="62" t="s">
        <v>471</v>
      </c>
      <c r="AD5" s="62">
        <v>56</v>
      </c>
    </row>
    <row r="6" spans="1:30" ht="17.25" customHeight="1" thickBot="1" x14ac:dyDescent="0.3">
      <c r="A6" s="62">
        <v>1</v>
      </c>
      <c r="B6" s="63">
        <f>[55]Sheet2!C2</f>
        <v>5.5999999999999999E-3</v>
      </c>
      <c r="C6" s="63">
        <f>[55]Sheet2!D2</f>
        <v>3.8E-3</v>
      </c>
      <c r="D6" s="63">
        <f>[55]Sheet2!E2</f>
        <v>4.7000000000000002E-3</v>
      </c>
      <c r="F6" s="62" t="s">
        <v>480</v>
      </c>
      <c r="G6" s="64">
        <v>32651</v>
      </c>
      <c r="H6" s="62">
        <v>1.19</v>
      </c>
      <c r="J6" s="49" t="s">
        <v>481</v>
      </c>
      <c r="K6" s="50">
        <f>LARGE((K8,K9),1)</f>
        <v>0.68181818181818177</v>
      </c>
      <c r="N6" s="50" t="s">
        <v>472</v>
      </c>
      <c r="W6" s="62">
        <v>5</v>
      </c>
      <c r="X6" s="62">
        <v>2630</v>
      </c>
      <c r="Y6" s="65">
        <v>42808</v>
      </c>
      <c r="Z6" s="62" t="s">
        <v>532</v>
      </c>
      <c r="AA6" s="62" t="s">
        <v>500</v>
      </c>
      <c r="AB6" s="62">
        <v>9.5</v>
      </c>
      <c r="AC6" s="62" t="s">
        <v>472</v>
      </c>
      <c r="AD6" s="62">
        <v>51</v>
      </c>
    </row>
    <row r="7" spans="1:30" ht="17.25" customHeight="1" thickBot="1" x14ac:dyDescent="0.3">
      <c r="A7" s="62">
        <v>2</v>
      </c>
      <c r="B7" s="63">
        <f>[55]Sheet2!C3</f>
        <v>4.4000000000000003E-3</v>
      </c>
      <c r="C7" s="63">
        <f>[55]Sheet2!D3</f>
        <v>3.2000000000000002E-3</v>
      </c>
      <c r="D7" s="63">
        <f>[55]Sheet2!E3</f>
        <v>3.8E-3</v>
      </c>
      <c r="F7" s="62" t="s">
        <v>482</v>
      </c>
      <c r="G7" s="64">
        <v>33039</v>
      </c>
      <c r="H7" s="62">
        <v>1.2</v>
      </c>
      <c r="J7" s="51" t="s">
        <v>483</v>
      </c>
      <c r="K7" s="50">
        <f>LARGE((K10,K11),1)</f>
        <v>0.59986902423051736</v>
      </c>
      <c r="N7" s="50" t="s">
        <v>471</v>
      </c>
      <c r="W7" s="62">
        <v>6</v>
      </c>
      <c r="X7" s="62">
        <v>2624</v>
      </c>
      <c r="Y7" s="65">
        <v>42779</v>
      </c>
      <c r="Z7" s="62" t="s">
        <v>529</v>
      </c>
      <c r="AA7" s="62" t="s">
        <v>499</v>
      </c>
      <c r="AB7" s="62">
        <v>9.5</v>
      </c>
      <c r="AC7" s="62" t="s">
        <v>471</v>
      </c>
      <c r="AD7" s="62">
        <v>59</v>
      </c>
    </row>
    <row r="8" spans="1:30" ht="17.25" customHeight="1" thickBot="1" x14ac:dyDescent="0.35">
      <c r="A8" s="62">
        <v>3</v>
      </c>
      <c r="B8" s="63">
        <f>[55]Sheet2!C4</f>
        <v>2.7000000000000001E-3</v>
      </c>
      <c r="C8" s="63">
        <f>[55]Sheet2!D4</f>
        <v>2.5000000000000001E-3</v>
      </c>
      <c r="D8" s="63">
        <f>[55]Sheet2!E4</f>
        <v>2.5999999999999999E-3</v>
      </c>
      <c r="F8" s="62" t="s">
        <v>484</v>
      </c>
      <c r="G8" s="64">
        <v>29897</v>
      </c>
      <c r="H8" s="62">
        <v>1.0900000000000001</v>
      </c>
      <c r="K8" s="52">
        <f>LARGE(B11:C11,1)/(B11+C11)</f>
        <v>0.68181818181818177</v>
      </c>
      <c r="W8" s="62">
        <v>7</v>
      </c>
      <c r="X8" s="62">
        <v>2620</v>
      </c>
      <c r="Y8" s="65">
        <v>42808</v>
      </c>
      <c r="Z8" s="62" t="s">
        <v>530</v>
      </c>
      <c r="AA8" s="62" t="s">
        <v>500</v>
      </c>
      <c r="AB8" s="62">
        <v>9.5</v>
      </c>
      <c r="AC8" s="62" t="s">
        <v>471</v>
      </c>
      <c r="AD8" s="62">
        <v>54</v>
      </c>
    </row>
    <row r="9" spans="1:30" ht="17.25" customHeight="1" thickBot="1" x14ac:dyDescent="0.35">
      <c r="A9" s="62">
        <v>4</v>
      </c>
      <c r="B9" s="63">
        <f>[55]Sheet2!C5</f>
        <v>3.0999999999999999E-3</v>
      </c>
      <c r="C9" s="63">
        <f>[55]Sheet2!D5</f>
        <v>5.7000000000000002E-3</v>
      </c>
      <c r="D9" s="63">
        <f>[55]Sheet2!E5</f>
        <v>4.4000000000000003E-3</v>
      </c>
      <c r="F9" s="62" t="s">
        <v>485</v>
      </c>
      <c r="G9" s="64">
        <v>26808</v>
      </c>
      <c r="H9" s="62">
        <v>0.97</v>
      </c>
      <c r="K9" s="52">
        <f>LARGE(B12:C12,1)/(B12+C12)</f>
        <v>0.65965583173996178</v>
      </c>
      <c r="W9" s="62">
        <v>8</v>
      </c>
      <c r="X9" s="62">
        <v>2613</v>
      </c>
      <c r="Y9" s="65">
        <v>42810</v>
      </c>
      <c r="Z9" s="62" t="s">
        <v>530</v>
      </c>
      <c r="AA9" s="62" t="s">
        <v>502</v>
      </c>
      <c r="AB9" s="62">
        <v>9.5</v>
      </c>
      <c r="AC9" s="62" t="s">
        <v>471</v>
      </c>
      <c r="AD9" s="62">
        <v>54</v>
      </c>
    </row>
    <row r="10" spans="1:30" ht="17.25" customHeight="1" thickBot="1" x14ac:dyDescent="0.35">
      <c r="A10" s="62">
        <v>5</v>
      </c>
      <c r="B10" s="63">
        <f>[55]Sheet2!C6</f>
        <v>6.4000000000000003E-3</v>
      </c>
      <c r="C10" s="63">
        <f>[55]Sheet2!D6</f>
        <v>1.78E-2</v>
      </c>
      <c r="D10" s="63">
        <f>[55]Sheet2!E6</f>
        <v>1.2200000000000001E-2</v>
      </c>
      <c r="F10" s="62" t="s">
        <v>486</v>
      </c>
      <c r="G10" s="64">
        <v>25049</v>
      </c>
      <c r="H10" s="62">
        <v>0.91</v>
      </c>
      <c r="K10" s="52">
        <f>LARGE(B20:C20,1)/(B20+C20)</f>
        <v>0.57199211045364884</v>
      </c>
      <c r="W10" s="62">
        <v>9</v>
      </c>
      <c r="X10" s="62">
        <v>2612</v>
      </c>
      <c r="Y10" s="65">
        <v>42776</v>
      </c>
      <c r="Z10" s="62" t="s">
        <v>529</v>
      </c>
      <c r="AA10" s="62" t="s">
        <v>503</v>
      </c>
      <c r="AB10" s="62">
        <v>9.5</v>
      </c>
      <c r="AC10" s="62" t="s">
        <v>471</v>
      </c>
      <c r="AD10" s="62">
        <v>56</v>
      </c>
    </row>
    <row r="11" spans="1:30" ht="17.25" customHeight="1" thickBot="1" x14ac:dyDescent="0.35">
      <c r="A11" s="62">
        <v>6</v>
      </c>
      <c r="B11" s="63">
        <f>[55]Sheet2!C7</f>
        <v>2.0299999999999999E-2</v>
      </c>
      <c r="C11" s="63">
        <f>[55]Sheet2!D7</f>
        <v>4.3499999999999997E-2</v>
      </c>
      <c r="D11" s="63">
        <f>[55]Sheet2!E7</f>
        <v>3.2099999999999997E-2</v>
      </c>
      <c r="F11" s="62" t="s">
        <v>487</v>
      </c>
      <c r="G11" s="64">
        <v>25425</v>
      </c>
      <c r="H11" s="62">
        <v>0.92</v>
      </c>
      <c r="K11" s="52">
        <f>LARGE(B21:C21,1)/(B21+C21)</f>
        <v>0.59986902423051736</v>
      </c>
      <c r="W11" s="62">
        <v>10</v>
      </c>
      <c r="X11" s="62">
        <v>2610</v>
      </c>
      <c r="Y11" s="65">
        <v>42804</v>
      </c>
      <c r="Z11" s="62" t="s">
        <v>529</v>
      </c>
      <c r="AA11" s="62" t="s">
        <v>503</v>
      </c>
      <c r="AB11" s="62">
        <v>9.5</v>
      </c>
      <c r="AC11" s="62" t="s">
        <v>471</v>
      </c>
      <c r="AD11" s="62">
        <v>58</v>
      </c>
    </row>
    <row r="12" spans="1:30" ht="17.25" customHeight="1" thickBot="1" x14ac:dyDescent="0.3">
      <c r="A12" s="62">
        <v>7</v>
      </c>
      <c r="B12" s="63">
        <f>[55]Sheet2!C8</f>
        <v>3.56E-2</v>
      </c>
      <c r="C12" s="63">
        <f>[55]Sheet2!D8</f>
        <v>6.9000000000000006E-2</v>
      </c>
      <c r="D12" s="63">
        <f>[55]Sheet2!E8</f>
        <v>5.2699999999999997E-2</v>
      </c>
      <c r="F12" s="62" t="s">
        <v>488</v>
      </c>
      <c r="G12" s="64">
        <v>24591</v>
      </c>
      <c r="H12" s="62">
        <v>0.89</v>
      </c>
      <c r="W12" s="62">
        <v>20</v>
      </c>
      <c r="X12" s="62">
        <v>2596</v>
      </c>
      <c r="Y12" s="65">
        <v>42781</v>
      </c>
      <c r="Z12" s="62" t="s">
        <v>530</v>
      </c>
      <c r="AA12" s="62" t="s">
        <v>501</v>
      </c>
      <c r="AB12" s="62">
        <v>9.4</v>
      </c>
      <c r="AC12" s="62" t="s">
        <v>471</v>
      </c>
      <c r="AD12" s="62">
        <v>56</v>
      </c>
    </row>
    <row r="13" spans="1:30" ht="17.25" customHeight="1" thickBot="1" x14ac:dyDescent="0.3">
      <c r="A13" s="62">
        <v>8</v>
      </c>
      <c r="B13" s="63">
        <f>[55]Sheet2!C9</f>
        <v>4.1599999999999998E-2</v>
      </c>
      <c r="C13" s="63">
        <f>[55]Sheet2!D9</f>
        <v>7.46E-2</v>
      </c>
      <c r="D13" s="63">
        <f>[55]Sheet2!E9</f>
        <v>5.8500000000000003E-2</v>
      </c>
      <c r="F13" s="62" t="s">
        <v>489</v>
      </c>
      <c r="G13" s="64">
        <v>20362</v>
      </c>
      <c r="H13" s="62">
        <v>0.74</v>
      </c>
      <c r="W13" s="62">
        <v>25</v>
      </c>
      <c r="X13" s="62">
        <v>2588</v>
      </c>
      <c r="Y13" s="65">
        <v>42832</v>
      </c>
      <c r="Z13" s="62" t="s">
        <v>529</v>
      </c>
      <c r="AA13" s="62" t="s">
        <v>503</v>
      </c>
      <c r="AB13" s="62">
        <v>9.4</v>
      </c>
      <c r="AC13" s="62" t="s">
        <v>471</v>
      </c>
      <c r="AD13" s="62">
        <v>57</v>
      </c>
    </row>
    <row r="14" spans="1:30" ht="14.4" thickBot="1" x14ac:dyDescent="0.3">
      <c r="A14" s="62">
        <v>9</v>
      </c>
      <c r="B14" s="63">
        <f>[55]Sheet2!C10</f>
        <v>4.8500000000000001E-2</v>
      </c>
      <c r="C14" s="63">
        <f>[55]Sheet2!D10</f>
        <v>7.2499999999999995E-2</v>
      </c>
      <c r="D14" s="63">
        <f>[55]Sheet2!E10</f>
        <v>6.08E-2</v>
      </c>
      <c r="F14" s="62" t="s">
        <v>490</v>
      </c>
      <c r="G14" s="64">
        <v>26609</v>
      </c>
      <c r="H14" s="62">
        <v>0.97</v>
      </c>
      <c r="W14" s="62">
        <v>30</v>
      </c>
      <c r="X14" s="62">
        <v>2579</v>
      </c>
      <c r="Y14" s="65">
        <v>42767</v>
      </c>
      <c r="Z14" s="62" t="s">
        <v>530</v>
      </c>
      <c r="AA14" s="62" t="s">
        <v>501</v>
      </c>
      <c r="AB14" s="62">
        <v>9.3000000000000007</v>
      </c>
      <c r="AC14" s="62" t="s">
        <v>471</v>
      </c>
      <c r="AD14" s="62">
        <v>57</v>
      </c>
    </row>
    <row r="15" spans="1:30" ht="14.4" thickBot="1" x14ac:dyDescent="0.3">
      <c r="A15" s="62">
        <v>10</v>
      </c>
      <c r="B15" s="63">
        <f>[55]Sheet2!C11</f>
        <v>5.67E-2</v>
      </c>
      <c r="C15" s="63">
        <f>[55]Sheet2!D11</f>
        <v>7.2700000000000001E-2</v>
      </c>
      <c r="D15" s="63">
        <f>[55]Sheet2!E11</f>
        <v>6.4899999999999999E-2</v>
      </c>
      <c r="F15" s="62" t="s">
        <v>491</v>
      </c>
      <c r="G15" s="64">
        <v>28088</v>
      </c>
      <c r="H15" s="62">
        <v>1.02</v>
      </c>
      <c r="W15" s="62">
        <v>35</v>
      </c>
      <c r="X15" s="62">
        <v>2567</v>
      </c>
      <c r="Y15" s="65">
        <v>42815</v>
      </c>
      <c r="Z15" s="62" t="s">
        <v>530</v>
      </c>
      <c r="AA15" s="62" t="s">
        <v>500</v>
      </c>
      <c r="AB15" s="62">
        <v>9.3000000000000007</v>
      </c>
      <c r="AC15" s="62" t="s">
        <v>471</v>
      </c>
      <c r="AD15" s="62">
        <v>56</v>
      </c>
    </row>
    <row r="16" spans="1:30" ht="14.4" thickBot="1" x14ac:dyDescent="0.3">
      <c r="A16" s="62">
        <v>11</v>
      </c>
      <c r="B16" s="63">
        <f>[55]Sheet2!C12</f>
        <v>6.2799999999999995E-2</v>
      </c>
      <c r="C16" s="63">
        <f>[55]Sheet2!D12</f>
        <v>7.46E-2</v>
      </c>
      <c r="D16" s="63">
        <f>[55]Sheet2!E12</f>
        <v>6.88E-2</v>
      </c>
      <c r="F16" s="62" t="s">
        <v>492</v>
      </c>
      <c r="G16" s="64">
        <v>28203</v>
      </c>
      <c r="H16" s="62">
        <v>1.02</v>
      </c>
      <c r="W16" s="62">
        <v>40</v>
      </c>
      <c r="X16" s="62">
        <v>2560</v>
      </c>
      <c r="Y16" s="65">
        <v>42746</v>
      </c>
      <c r="Z16" s="62" t="s">
        <v>529</v>
      </c>
      <c r="AA16" s="62" t="s">
        <v>501</v>
      </c>
      <c r="AB16" s="62">
        <v>9.3000000000000007</v>
      </c>
      <c r="AC16" s="62" t="s">
        <v>471</v>
      </c>
      <c r="AD16" s="62">
        <v>60</v>
      </c>
    </row>
    <row r="17" spans="1:30" ht="14.4" thickBot="1" x14ac:dyDescent="0.3">
      <c r="A17" s="62">
        <v>12</v>
      </c>
      <c r="B17" s="63">
        <f>[55]Sheet2!C13</f>
        <v>6.7100000000000007E-2</v>
      </c>
      <c r="C17" s="63">
        <f>[55]Sheet2!D13</f>
        <v>7.3099999999999998E-2</v>
      </c>
      <c r="D17" s="63">
        <f>[55]Sheet2!E13</f>
        <v>7.0199999999999999E-2</v>
      </c>
      <c r="W17" s="62">
        <v>45</v>
      </c>
      <c r="X17" s="62">
        <v>2552</v>
      </c>
      <c r="Y17" s="65">
        <v>42797</v>
      </c>
      <c r="Z17" s="62" t="s">
        <v>529</v>
      </c>
      <c r="AA17" s="62" t="s">
        <v>503</v>
      </c>
      <c r="AB17" s="62">
        <v>9.1999999999999993</v>
      </c>
      <c r="AC17" s="62" t="s">
        <v>471</v>
      </c>
      <c r="AD17" s="62">
        <v>57</v>
      </c>
    </row>
    <row r="18" spans="1:30" ht="14.4" thickBot="1" x14ac:dyDescent="0.3">
      <c r="A18" s="62">
        <v>13</v>
      </c>
      <c r="B18" s="63">
        <f>[55]Sheet2!C14</f>
        <v>7.0099999999999996E-2</v>
      </c>
      <c r="C18" s="63">
        <f>[55]Sheet2!D14</f>
        <v>6.93E-2</v>
      </c>
      <c r="D18" s="63">
        <f>[55]Sheet2!E14</f>
        <v>6.9699999999999998E-2</v>
      </c>
      <c r="W18" s="62">
        <v>50</v>
      </c>
      <c r="X18" s="62">
        <v>2543</v>
      </c>
      <c r="Y18" s="65">
        <v>42747</v>
      </c>
      <c r="Z18" s="62" t="s">
        <v>529</v>
      </c>
      <c r="AA18" s="62" t="s">
        <v>502</v>
      </c>
      <c r="AB18" s="62">
        <v>9.1999999999999993</v>
      </c>
      <c r="AC18" s="62" t="s">
        <v>471</v>
      </c>
      <c r="AD18" s="62">
        <v>60</v>
      </c>
    </row>
    <row r="19" spans="1:30" ht="17.25" customHeight="1" thickBot="1" x14ac:dyDescent="0.3">
      <c r="A19" s="62">
        <v>14</v>
      </c>
      <c r="B19" s="63">
        <f>[55]Sheet2!C15</f>
        <v>7.6799999999999993E-2</v>
      </c>
      <c r="C19" s="63">
        <f>[55]Sheet2!D15</f>
        <v>6.8099999999999994E-2</v>
      </c>
      <c r="D19" s="63">
        <f>[55]Sheet2!E15</f>
        <v>7.2300000000000003E-2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2516</v>
      </c>
      <c r="Y19" s="65">
        <v>42818</v>
      </c>
      <c r="Z19" s="62" t="s">
        <v>532</v>
      </c>
      <c r="AA19" s="62" t="s">
        <v>503</v>
      </c>
      <c r="AB19" s="62">
        <v>9.1</v>
      </c>
      <c r="AC19" s="62" t="s">
        <v>471</v>
      </c>
      <c r="AD19" s="62">
        <v>50</v>
      </c>
    </row>
    <row r="20" spans="1:30" ht="17.25" customHeight="1" thickBot="1" x14ac:dyDescent="0.3">
      <c r="A20" s="62">
        <v>15</v>
      </c>
      <c r="B20" s="63">
        <f>[55]Sheet2!C16</f>
        <v>8.6999999999999994E-2</v>
      </c>
      <c r="C20" s="63">
        <f>[55]Sheet2!D16</f>
        <v>6.5100000000000005E-2</v>
      </c>
      <c r="D20" s="63">
        <f>[55]Sheet2!E16</f>
        <v>7.5800000000000006E-2</v>
      </c>
      <c r="F20" s="62" t="s">
        <v>495</v>
      </c>
      <c r="G20" s="64">
        <v>22352</v>
      </c>
      <c r="H20" s="62">
        <v>0.81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2497</v>
      </c>
      <c r="Y20" s="65">
        <v>42794</v>
      </c>
      <c r="Z20" s="62" t="s">
        <v>530</v>
      </c>
      <c r="AA20" s="62" t="s">
        <v>500</v>
      </c>
      <c r="AB20" s="62">
        <v>9</v>
      </c>
      <c r="AC20" s="62" t="s">
        <v>471</v>
      </c>
      <c r="AD20" s="62">
        <v>56</v>
      </c>
    </row>
    <row r="21" spans="1:30" ht="17.25" customHeight="1" thickBot="1" x14ac:dyDescent="0.3">
      <c r="A21" s="62">
        <v>16</v>
      </c>
      <c r="B21" s="63">
        <f>[55]Sheet2!C17</f>
        <v>9.1600000000000001E-2</v>
      </c>
      <c r="C21" s="63">
        <f>[55]Sheet2!D17</f>
        <v>6.1100000000000002E-2</v>
      </c>
      <c r="D21" s="63">
        <f>[55]Sheet2!E17</f>
        <v>7.5999999999999998E-2</v>
      </c>
      <c r="F21" s="62" t="s">
        <v>499</v>
      </c>
      <c r="G21" s="64">
        <v>26899</v>
      </c>
      <c r="H21" s="62">
        <v>0.98</v>
      </c>
      <c r="J21" s="48">
        <v>5</v>
      </c>
      <c r="K21" s="48">
        <f>X6</f>
        <v>2630</v>
      </c>
      <c r="L21" s="54"/>
      <c r="M21" s="48"/>
      <c r="N21" s="59">
        <f>K21/$F$2</f>
        <v>9.5289855072463764E-2</v>
      </c>
      <c r="W21" s="62">
        <v>125</v>
      </c>
      <c r="X21" s="62">
        <v>2472</v>
      </c>
      <c r="Y21" s="65">
        <v>42746</v>
      </c>
      <c r="Z21" s="62" t="s">
        <v>530</v>
      </c>
      <c r="AA21" s="62" t="s">
        <v>501</v>
      </c>
      <c r="AB21" s="62">
        <v>9</v>
      </c>
      <c r="AC21" s="62" t="s">
        <v>471</v>
      </c>
      <c r="AD21" s="62">
        <v>57</v>
      </c>
    </row>
    <row r="22" spans="1:30" ht="17.25" customHeight="1" thickBot="1" x14ac:dyDescent="0.3">
      <c r="A22" s="62">
        <v>17</v>
      </c>
      <c r="B22" s="63">
        <f>[55]Sheet2!C18</f>
        <v>8.2000000000000003E-2</v>
      </c>
      <c r="C22" s="63">
        <f>[55]Sheet2!D18</f>
        <v>5.7700000000000001E-2</v>
      </c>
      <c r="D22" s="63">
        <f>[55]Sheet2!E18</f>
        <v>6.9599999999999995E-2</v>
      </c>
      <c r="F22" s="62" t="s">
        <v>500</v>
      </c>
      <c r="G22" s="64">
        <v>28504</v>
      </c>
      <c r="H22" s="62">
        <v>1.04</v>
      </c>
      <c r="J22" s="48">
        <v>10</v>
      </c>
      <c r="K22" s="48">
        <f>X11</f>
        <v>2610</v>
      </c>
      <c r="L22" s="54"/>
      <c r="M22" s="48"/>
      <c r="N22" s="59">
        <f t="shared" ref="N22:N28" si="0">K22/$F$2</f>
        <v>9.4565217391304343E-2</v>
      </c>
      <c r="W22" s="62">
        <v>150</v>
      </c>
      <c r="X22" s="62">
        <v>2450</v>
      </c>
      <c r="Y22" s="65">
        <v>42809</v>
      </c>
      <c r="Z22" s="62" t="s">
        <v>531</v>
      </c>
      <c r="AA22" s="62" t="s">
        <v>501</v>
      </c>
      <c r="AB22" s="62">
        <v>8.9</v>
      </c>
      <c r="AC22" s="62" t="s">
        <v>472</v>
      </c>
      <c r="AD22" s="62">
        <v>54</v>
      </c>
    </row>
    <row r="23" spans="1:30" ht="17.25" customHeight="1" thickBot="1" x14ac:dyDescent="0.3">
      <c r="A23" s="62">
        <v>18</v>
      </c>
      <c r="B23" s="63">
        <f>[55]Sheet2!C19</f>
        <v>6.3799999999999996E-2</v>
      </c>
      <c r="C23" s="63">
        <f>[55]Sheet2!D19</f>
        <v>4.8099999999999997E-2</v>
      </c>
      <c r="D23" s="63">
        <f>[55]Sheet2!E19</f>
        <v>5.5800000000000002E-2</v>
      </c>
      <c r="F23" s="62" t="s">
        <v>501</v>
      </c>
      <c r="G23" s="64">
        <v>28869</v>
      </c>
      <c r="H23" s="62">
        <v>1.05</v>
      </c>
      <c r="J23" s="48">
        <v>20</v>
      </c>
      <c r="K23" s="48">
        <f>X12</f>
        <v>2596</v>
      </c>
      <c r="L23" s="54"/>
      <c r="M23" s="48"/>
      <c r="N23" s="59">
        <f t="shared" si="0"/>
        <v>9.4057971014492758E-2</v>
      </c>
      <c r="W23" s="62">
        <v>175</v>
      </c>
      <c r="X23" s="62">
        <v>2436</v>
      </c>
      <c r="Y23" s="65">
        <v>42830</v>
      </c>
      <c r="Z23" s="62" t="s">
        <v>529</v>
      </c>
      <c r="AA23" s="62" t="s">
        <v>501</v>
      </c>
      <c r="AB23" s="62">
        <v>8.8000000000000007</v>
      </c>
      <c r="AC23" s="62" t="s">
        <v>471</v>
      </c>
      <c r="AD23" s="62">
        <v>58</v>
      </c>
    </row>
    <row r="24" spans="1:30" ht="17.25" customHeight="1" thickBot="1" x14ac:dyDescent="0.3">
      <c r="A24" s="62">
        <v>19</v>
      </c>
      <c r="B24" s="63">
        <f>[55]Sheet2!C20</f>
        <v>4.6899999999999997E-2</v>
      </c>
      <c r="C24" s="63">
        <f>[55]Sheet2!D20</f>
        <v>3.6499999999999998E-2</v>
      </c>
      <c r="D24" s="63">
        <f>[55]Sheet2!E20</f>
        <v>4.1599999999999998E-2</v>
      </c>
      <c r="F24" s="62" t="s">
        <v>502</v>
      </c>
      <c r="G24" s="64">
        <v>28707</v>
      </c>
      <c r="H24" s="62">
        <v>1.04</v>
      </c>
      <c r="J24" s="48">
        <v>30</v>
      </c>
      <c r="K24" s="48">
        <f>X14</f>
        <v>2579</v>
      </c>
      <c r="L24" s="54"/>
      <c r="M24" s="48"/>
      <c r="N24" s="59">
        <f t="shared" si="0"/>
        <v>9.3442028985507242E-2</v>
      </c>
      <c r="W24" s="62">
        <v>200</v>
      </c>
      <c r="X24" s="62">
        <v>2418</v>
      </c>
      <c r="Y24" s="65">
        <v>42804</v>
      </c>
      <c r="Z24" s="62" t="s">
        <v>531</v>
      </c>
      <c r="AA24" s="62" t="s">
        <v>503</v>
      </c>
      <c r="AB24" s="62">
        <v>8.8000000000000007</v>
      </c>
      <c r="AC24" s="62" t="s">
        <v>472</v>
      </c>
      <c r="AD24" s="62">
        <v>54</v>
      </c>
    </row>
    <row r="25" spans="1:30" ht="17.25" customHeight="1" thickBot="1" x14ac:dyDescent="0.3">
      <c r="A25" s="62">
        <v>20</v>
      </c>
      <c r="B25" s="63">
        <f>[55]Sheet2!C21</f>
        <v>3.8100000000000002E-2</v>
      </c>
      <c r="C25" s="63">
        <f>[55]Sheet2!D21</f>
        <v>2.9100000000000001E-2</v>
      </c>
      <c r="D25" s="63">
        <f>[55]Sheet2!E21</f>
        <v>3.3500000000000002E-2</v>
      </c>
      <c r="F25" s="62" t="s">
        <v>503</v>
      </c>
      <c r="G25" s="64">
        <v>30316</v>
      </c>
      <c r="H25" s="62">
        <v>1.1000000000000001</v>
      </c>
      <c r="J25" s="48">
        <v>50</v>
      </c>
      <c r="K25" s="48">
        <f>X18</f>
        <v>2543</v>
      </c>
      <c r="L25" s="54"/>
      <c r="M25" s="48"/>
      <c r="N25" s="59">
        <f t="shared" si="0"/>
        <v>9.2137681159420295E-2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[55]Sheet2!C22</f>
        <v>3.4299999999999997E-2</v>
      </c>
      <c r="C26" s="63">
        <f>[55]Sheet2!D22</f>
        <v>2.2700000000000001E-2</v>
      </c>
      <c r="D26" s="63">
        <f>[55]Sheet2!E22</f>
        <v>2.8400000000000002E-2</v>
      </c>
      <c r="F26" s="62" t="s">
        <v>504</v>
      </c>
      <c r="G26" s="64">
        <v>26880</v>
      </c>
      <c r="H26" s="62">
        <v>0.98</v>
      </c>
      <c r="J26" s="48">
        <v>100</v>
      </c>
      <c r="K26" s="48">
        <f>X20</f>
        <v>2497</v>
      </c>
      <c r="L26" s="54"/>
      <c r="M26" s="48"/>
      <c r="N26" s="59">
        <f t="shared" si="0"/>
        <v>9.0471014492753618E-2</v>
      </c>
    </row>
    <row r="27" spans="1:30" ht="17.25" customHeight="1" thickBot="1" x14ac:dyDescent="0.3">
      <c r="A27" s="62">
        <v>22</v>
      </c>
      <c r="B27" s="63">
        <f>[55]Sheet2!C23</f>
        <v>2.8000000000000001E-2</v>
      </c>
      <c r="C27" s="63">
        <f>[55]Sheet2!D23</f>
        <v>1.5599999999999999E-2</v>
      </c>
      <c r="D27" s="63">
        <f>[55]Sheet2!E23</f>
        <v>2.1700000000000001E-2</v>
      </c>
      <c r="J27" s="48">
        <v>150</v>
      </c>
      <c r="K27" s="48">
        <f>X22</f>
        <v>2450</v>
      </c>
      <c r="L27" s="54"/>
      <c r="M27" s="48"/>
      <c r="N27" s="59">
        <f t="shared" si="0"/>
        <v>8.8768115942028991E-2</v>
      </c>
    </row>
    <row r="28" spans="1:30" ht="17.25" customHeight="1" thickBot="1" x14ac:dyDescent="0.3">
      <c r="A28" s="62">
        <v>23</v>
      </c>
      <c r="B28" s="63">
        <f>[55]Sheet2!C24</f>
        <v>1.7999999999999999E-2</v>
      </c>
      <c r="C28" s="63">
        <f>[55]Sheet2!D24</f>
        <v>8.5000000000000006E-3</v>
      </c>
      <c r="D28" s="63">
        <f>[55]Sheet2!E24</f>
        <v>1.3100000000000001E-2</v>
      </c>
      <c r="J28" s="48">
        <v>200</v>
      </c>
      <c r="K28" s="48">
        <f>X24</f>
        <v>2418</v>
      </c>
      <c r="L28" s="54"/>
      <c r="M28" s="48"/>
      <c r="N28" s="59">
        <f t="shared" si="0"/>
        <v>8.7608695652173912E-2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15700</v>
      </c>
      <c r="H2" s="43" t="s">
        <v>469</v>
      </c>
      <c r="W2" s="62">
        <v>1</v>
      </c>
      <c r="X2" s="62">
        <v>1785</v>
      </c>
      <c r="Y2" s="65">
        <v>42797</v>
      </c>
      <c r="Z2" s="62" t="s">
        <v>530</v>
      </c>
      <c r="AA2" s="62" t="s">
        <v>503</v>
      </c>
      <c r="AB2" s="62">
        <v>11.4</v>
      </c>
      <c r="AC2" s="62" t="s">
        <v>471</v>
      </c>
      <c r="AD2" s="62">
        <v>56</v>
      </c>
    </row>
    <row r="3" spans="1:30" ht="14.4" thickBot="1" x14ac:dyDescent="0.3">
      <c r="W3" s="62">
        <v>2</v>
      </c>
      <c r="X3" s="62">
        <v>1778</v>
      </c>
      <c r="Y3" s="65">
        <v>42797</v>
      </c>
      <c r="Z3" s="62" t="s">
        <v>529</v>
      </c>
      <c r="AA3" s="62" t="s">
        <v>503</v>
      </c>
      <c r="AB3" s="62">
        <v>11.3</v>
      </c>
      <c r="AC3" s="62" t="s">
        <v>471</v>
      </c>
      <c r="AD3" s="62">
        <v>58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1762</v>
      </c>
      <c r="Y4" s="65">
        <v>42782</v>
      </c>
      <c r="Z4" s="62" t="s">
        <v>530</v>
      </c>
      <c r="AA4" s="62" t="s">
        <v>502</v>
      </c>
      <c r="AB4" s="62">
        <v>11.2</v>
      </c>
      <c r="AC4" s="62" t="s">
        <v>471</v>
      </c>
      <c r="AD4" s="62">
        <v>55</v>
      </c>
    </row>
    <row r="5" spans="1:30" ht="18.75" customHeight="1" thickBot="1" x14ac:dyDescent="0.3">
      <c r="A5" s="62">
        <v>0</v>
      </c>
      <c r="B5" s="63">
        <f>[57]Sheet2!C1</f>
        <v>6.3E-3</v>
      </c>
      <c r="C5" s="63">
        <f>[57]Sheet2!D1</f>
        <v>3.5000000000000001E-3</v>
      </c>
      <c r="D5" s="63">
        <f>[57]Sheet2!E1</f>
        <v>4.7999999999999996E-3</v>
      </c>
      <c r="F5" s="62" t="s">
        <v>478</v>
      </c>
      <c r="G5" s="64">
        <v>17681</v>
      </c>
      <c r="H5" s="62">
        <v>1.1299999999999999</v>
      </c>
      <c r="J5" s="91" t="s">
        <v>479</v>
      </c>
      <c r="K5" s="92"/>
      <c r="L5" s="92"/>
      <c r="M5" s="92"/>
      <c r="N5" s="93"/>
      <c r="W5" s="62">
        <v>4</v>
      </c>
      <c r="X5" s="62">
        <v>1761</v>
      </c>
      <c r="Y5" s="65">
        <v>42804</v>
      </c>
      <c r="Z5" s="62" t="s">
        <v>529</v>
      </c>
      <c r="AA5" s="62" t="s">
        <v>503</v>
      </c>
      <c r="AB5" s="62">
        <v>11.2</v>
      </c>
      <c r="AC5" s="62" t="s">
        <v>471</v>
      </c>
      <c r="AD5" s="62">
        <v>62</v>
      </c>
    </row>
    <row r="6" spans="1:30" ht="17.25" customHeight="1" thickBot="1" x14ac:dyDescent="0.3">
      <c r="A6" s="62">
        <v>1</v>
      </c>
      <c r="B6" s="63">
        <f>[57]Sheet2!C2</f>
        <v>3.5000000000000001E-3</v>
      </c>
      <c r="C6" s="63">
        <f>[57]Sheet2!D2</f>
        <v>2.3E-3</v>
      </c>
      <c r="D6" s="63">
        <f>[57]Sheet2!E2</f>
        <v>2.8999999999999998E-3</v>
      </c>
      <c r="F6" s="62" t="s">
        <v>480</v>
      </c>
      <c r="G6" s="64">
        <v>19399</v>
      </c>
      <c r="H6" s="62">
        <v>1.24</v>
      </c>
      <c r="J6" s="49" t="s">
        <v>481</v>
      </c>
      <c r="K6" s="50">
        <f>LARGE((K8,K9),1)</f>
        <v>0.73775671406003163</v>
      </c>
      <c r="N6" s="50" t="s">
        <v>472</v>
      </c>
      <c r="W6" s="62">
        <v>5</v>
      </c>
      <c r="X6" s="62">
        <v>1758</v>
      </c>
      <c r="Y6" s="65">
        <v>42787</v>
      </c>
      <c r="Z6" s="62" t="s">
        <v>530</v>
      </c>
      <c r="AA6" s="62" t="s">
        <v>500</v>
      </c>
      <c r="AB6" s="62">
        <v>11.2</v>
      </c>
      <c r="AC6" s="62" t="s">
        <v>471</v>
      </c>
      <c r="AD6" s="62">
        <v>57</v>
      </c>
    </row>
    <row r="7" spans="1:30" ht="17.25" customHeight="1" thickBot="1" x14ac:dyDescent="0.3">
      <c r="A7" s="62">
        <v>2</v>
      </c>
      <c r="B7" s="63">
        <f>[57]Sheet2!C3</f>
        <v>2.3E-3</v>
      </c>
      <c r="C7" s="63">
        <f>[57]Sheet2!D3</f>
        <v>1.9E-3</v>
      </c>
      <c r="D7" s="63">
        <f>[57]Sheet2!E3</f>
        <v>2.0999999999999999E-3</v>
      </c>
      <c r="F7" s="62" t="s">
        <v>482</v>
      </c>
      <c r="G7" s="64">
        <v>19556</v>
      </c>
      <c r="H7" s="62">
        <v>1.25</v>
      </c>
      <c r="J7" s="51" t="s">
        <v>483</v>
      </c>
      <c r="K7" s="50">
        <f>LARGE((K10,K11),1)</f>
        <v>0.60446373217606941</v>
      </c>
      <c r="N7" s="50" t="s">
        <v>471</v>
      </c>
      <c r="W7" s="62">
        <v>6</v>
      </c>
      <c r="X7" s="62">
        <v>1751</v>
      </c>
      <c r="Y7" s="65">
        <v>42809</v>
      </c>
      <c r="Z7" s="62" t="s">
        <v>530</v>
      </c>
      <c r="AA7" s="62" t="s">
        <v>501</v>
      </c>
      <c r="AB7" s="62">
        <v>11.2</v>
      </c>
      <c r="AC7" s="62" t="s">
        <v>471</v>
      </c>
      <c r="AD7" s="62">
        <v>55</v>
      </c>
    </row>
    <row r="8" spans="1:30" ht="17.25" customHeight="1" thickBot="1" x14ac:dyDescent="0.35">
      <c r="A8" s="62">
        <v>3</v>
      </c>
      <c r="B8" s="63">
        <f>[57]Sheet2!C4</f>
        <v>1.4E-3</v>
      </c>
      <c r="C8" s="63">
        <f>[57]Sheet2!D4</f>
        <v>1.8E-3</v>
      </c>
      <c r="D8" s="63">
        <f>[57]Sheet2!E4</f>
        <v>1.6000000000000001E-3</v>
      </c>
      <c r="F8" s="62" t="s">
        <v>484</v>
      </c>
      <c r="G8" s="64">
        <v>17400</v>
      </c>
      <c r="H8" s="62">
        <v>1.1100000000000001</v>
      </c>
      <c r="K8" s="52">
        <f>LARGE(B11:C11,1)/(B11+C11)</f>
        <v>0.73775671406003163</v>
      </c>
      <c r="W8" s="62">
        <v>7</v>
      </c>
      <c r="X8" s="62">
        <v>1738</v>
      </c>
      <c r="Y8" s="65">
        <v>42808</v>
      </c>
      <c r="Z8" s="62" t="s">
        <v>530</v>
      </c>
      <c r="AA8" s="62" t="s">
        <v>500</v>
      </c>
      <c r="AB8" s="62">
        <v>11.1</v>
      </c>
      <c r="AC8" s="62" t="s">
        <v>471</v>
      </c>
      <c r="AD8" s="62">
        <v>55</v>
      </c>
    </row>
    <row r="9" spans="1:30" ht="17.25" customHeight="1" thickBot="1" x14ac:dyDescent="0.35">
      <c r="A9" s="62">
        <v>4</v>
      </c>
      <c r="B9" s="63">
        <f>[57]Sheet2!C5</f>
        <v>2.2000000000000001E-3</v>
      </c>
      <c r="C9" s="63">
        <f>[57]Sheet2!D5</f>
        <v>5.0000000000000001E-3</v>
      </c>
      <c r="D9" s="63">
        <f>[57]Sheet2!E5</f>
        <v>3.5999999999999999E-3</v>
      </c>
      <c r="F9" s="62" t="s">
        <v>485</v>
      </c>
      <c r="G9" s="64">
        <v>14928</v>
      </c>
      <c r="H9" s="62">
        <v>0.95</v>
      </c>
      <c r="K9" s="52">
        <f>LARGE(B12:C12,1)/(B12+C12)</f>
        <v>0.6873239436619718</v>
      </c>
      <c r="W9" s="62">
        <v>8</v>
      </c>
      <c r="X9" s="62">
        <v>1725</v>
      </c>
      <c r="Y9" s="65">
        <v>42780</v>
      </c>
      <c r="Z9" s="62" t="s">
        <v>529</v>
      </c>
      <c r="AA9" s="62" t="s">
        <v>500</v>
      </c>
      <c r="AB9" s="62">
        <v>11</v>
      </c>
      <c r="AC9" s="62" t="s">
        <v>471</v>
      </c>
      <c r="AD9" s="62">
        <v>59</v>
      </c>
    </row>
    <row r="10" spans="1:30" ht="17.25" customHeight="1" thickBot="1" x14ac:dyDescent="0.35">
      <c r="A10" s="62">
        <v>5</v>
      </c>
      <c r="B10" s="63">
        <f>[57]Sheet2!C6</f>
        <v>5.0000000000000001E-3</v>
      </c>
      <c r="C10" s="63">
        <f>[57]Sheet2!D6</f>
        <v>1.9E-2</v>
      </c>
      <c r="D10" s="63">
        <f>[57]Sheet2!E6</f>
        <v>1.21E-2</v>
      </c>
      <c r="F10" s="62" t="s">
        <v>486</v>
      </c>
      <c r="G10" s="64">
        <v>13824</v>
      </c>
      <c r="H10" s="62">
        <v>0.88</v>
      </c>
      <c r="K10" s="52">
        <f>LARGE(B20:C20,1)/(B20+C20)</f>
        <v>0.57512315270935965</v>
      </c>
      <c r="W10" s="62">
        <v>9</v>
      </c>
      <c r="X10" s="62">
        <v>1716</v>
      </c>
      <c r="Y10" s="65">
        <v>42761</v>
      </c>
      <c r="Z10" s="62" t="s">
        <v>530</v>
      </c>
      <c r="AA10" s="62" t="s">
        <v>502</v>
      </c>
      <c r="AB10" s="62">
        <v>10.9</v>
      </c>
      <c r="AC10" s="62" t="s">
        <v>471</v>
      </c>
      <c r="AD10" s="62">
        <v>56</v>
      </c>
    </row>
    <row r="11" spans="1:30" ht="17.25" customHeight="1" thickBot="1" x14ac:dyDescent="0.35">
      <c r="A11" s="62">
        <v>6</v>
      </c>
      <c r="B11" s="63">
        <f>[57]Sheet2!C7</f>
        <v>1.66E-2</v>
      </c>
      <c r="C11" s="63">
        <f>[57]Sheet2!D7</f>
        <v>4.6699999999999998E-2</v>
      </c>
      <c r="D11" s="63">
        <f>[57]Sheet2!E7</f>
        <v>3.1899999999999998E-2</v>
      </c>
      <c r="F11" s="62" t="s">
        <v>487</v>
      </c>
      <c r="G11" s="64">
        <v>13860</v>
      </c>
      <c r="H11" s="62">
        <v>0.88</v>
      </c>
      <c r="K11" s="52">
        <f>LARGE(B21:C21,1)/(B21+C21)</f>
        <v>0.60446373217606941</v>
      </c>
      <c r="W11" s="62">
        <v>10</v>
      </c>
      <c r="X11" s="62">
        <v>1711</v>
      </c>
      <c r="Y11" s="65">
        <v>42748</v>
      </c>
      <c r="Z11" s="62" t="s">
        <v>529</v>
      </c>
      <c r="AA11" s="62" t="s">
        <v>503</v>
      </c>
      <c r="AB11" s="62">
        <v>10.9</v>
      </c>
      <c r="AC11" s="62" t="s">
        <v>471</v>
      </c>
      <c r="AD11" s="62">
        <v>59</v>
      </c>
    </row>
    <row r="12" spans="1:30" ht="17.25" customHeight="1" thickBot="1" x14ac:dyDescent="0.3">
      <c r="A12" s="62">
        <v>7</v>
      </c>
      <c r="B12" s="63">
        <f>[57]Sheet2!C8</f>
        <v>3.3300000000000003E-2</v>
      </c>
      <c r="C12" s="63">
        <f>[57]Sheet2!D8</f>
        <v>7.3200000000000001E-2</v>
      </c>
      <c r="D12" s="63">
        <f>[57]Sheet2!E8</f>
        <v>5.3499999999999999E-2</v>
      </c>
      <c r="F12" s="62" t="s">
        <v>488</v>
      </c>
      <c r="G12" s="64">
        <v>13863</v>
      </c>
      <c r="H12" s="62">
        <v>0.88</v>
      </c>
      <c r="W12" s="62">
        <v>20</v>
      </c>
      <c r="X12" s="62">
        <v>1681</v>
      </c>
      <c r="Y12" s="65">
        <v>42809</v>
      </c>
      <c r="Z12" s="62" t="s">
        <v>529</v>
      </c>
      <c r="AA12" s="62" t="s">
        <v>501</v>
      </c>
      <c r="AB12" s="62">
        <v>10.7</v>
      </c>
      <c r="AC12" s="62" t="s">
        <v>471</v>
      </c>
      <c r="AD12" s="62">
        <v>56</v>
      </c>
    </row>
    <row r="13" spans="1:30" ht="17.25" customHeight="1" thickBot="1" x14ac:dyDescent="0.3">
      <c r="A13" s="62">
        <v>8</v>
      </c>
      <c r="B13" s="63">
        <f>[57]Sheet2!C9</f>
        <v>4.2500000000000003E-2</v>
      </c>
      <c r="C13" s="63">
        <f>[57]Sheet2!D9</f>
        <v>7.6499999999999999E-2</v>
      </c>
      <c r="D13" s="63">
        <f>[57]Sheet2!E9</f>
        <v>5.9700000000000003E-2</v>
      </c>
      <c r="F13" s="62" t="s">
        <v>489</v>
      </c>
      <c r="G13" s="64">
        <v>11431</v>
      </c>
      <c r="H13" s="62">
        <v>0.73</v>
      </c>
      <c r="W13" s="62">
        <v>25</v>
      </c>
      <c r="X13" s="62">
        <v>1674</v>
      </c>
      <c r="Y13" s="65">
        <v>42815</v>
      </c>
      <c r="Z13" s="62" t="s">
        <v>530</v>
      </c>
      <c r="AA13" s="62" t="s">
        <v>500</v>
      </c>
      <c r="AB13" s="62">
        <v>10.7</v>
      </c>
      <c r="AC13" s="62" t="s">
        <v>471</v>
      </c>
      <c r="AD13" s="62">
        <v>54</v>
      </c>
    </row>
    <row r="14" spans="1:30" ht="14.4" thickBot="1" x14ac:dyDescent="0.3">
      <c r="A14" s="62">
        <v>9</v>
      </c>
      <c r="B14" s="63">
        <f>[57]Sheet2!C10</f>
        <v>5.0700000000000002E-2</v>
      </c>
      <c r="C14" s="63">
        <f>[57]Sheet2!D10</f>
        <v>7.3400000000000007E-2</v>
      </c>
      <c r="D14" s="63">
        <f>[57]Sheet2!E10</f>
        <v>6.2199999999999998E-2</v>
      </c>
      <c r="F14" s="62" t="s">
        <v>490</v>
      </c>
      <c r="G14" s="64">
        <v>14822</v>
      </c>
      <c r="H14" s="62">
        <v>0.94</v>
      </c>
      <c r="W14" s="62">
        <v>30</v>
      </c>
      <c r="X14" s="62">
        <v>1664</v>
      </c>
      <c r="Y14" s="65">
        <v>42762</v>
      </c>
      <c r="Z14" s="62" t="s">
        <v>529</v>
      </c>
      <c r="AA14" s="62" t="s">
        <v>503</v>
      </c>
      <c r="AB14" s="62">
        <v>10.6</v>
      </c>
      <c r="AC14" s="62" t="s">
        <v>471</v>
      </c>
      <c r="AD14" s="62">
        <v>59</v>
      </c>
    </row>
    <row r="15" spans="1:30" ht="14.4" thickBot="1" x14ac:dyDescent="0.3">
      <c r="A15" s="62">
        <v>10</v>
      </c>
      <c r="B15" s="63">
        <f>[57]Sheet2!C11</f>
        <v>5.9799999999999999E-2</v>
      </c>
      <c r="C15" s="63">
        <f>[57]Sheet2!D11</f>
        <v>7.46E-2</v>
      </c>
      <c r="D15" s="63">
        <f>[57]Sheet2!E11</f>
        <v>6.7299999999999999E-2</v>
      </c>
      <c r="F15" s="62" t="s">
        <v>491</v>
      </c>
      <c r="G15" s="64">
        <v>15965</v>
      </c>
      <c r="H15" s="62">
        <v>1.02</v>
      </c>
      <c r="W15" s="62">
        <v>35</v>
      </c>
      <c r="X15" s="62">
        <v>1651</v>
      </c>
      <c r="Y15" s="65">
        <v>42789</v>
      </c>
      <c r="Z15" s="62" t="s">
        <v>532</v>
      </c>
      <c r="AA15" s="62" t="s">
        <v>502</v>
      </c>
      <c r="AB15" s="62">
        <v>10.5</v>
      </c>
      <c r="AC15" s="62" t="s">
        <v>471</v>
      </c>
      <c r="AD15" s="62">
        <v>53</v>
      </c>
    </row>
    <row r="16" spans="1:30" ht="14.4" thickBot="1" x14ac:dyDescent="0.3">
      <c r="A16" s="62">
        <v>11</v>
      </c>
      <c r="B16" s="63">
        <f>[57]Sheet2!C12</f>
        <v>6.5199999999999994E-2</v>
      </c>
      <c r="C16" s="63">
        <f>[57]Sheet2!D12</f>
        <v>7.6399999999999996E-2</v>
      </c>
      <c r="D16" s="63">
        <f>[57]Sheet2!E12</f>
        <v>7.0900000000000005E-2</v>
      </c>
      <c r="F16" s="62" t="s">
        <v>492</v>
      </c>
      <c r="G16" s="64">
        <v>15969</v>
      </c>
      <c r="H16" s="62">
        <v>1.02</v>
      </c>
      <c r="W16" s="62">
        <v>40</v>
      </c>
      <c r="X16" s="62">
        <v>1643</v>
      </c>
      <c r="Y16" s="65">
        <v>42741</v>
      </c>
      <c r="Z16" s="62" t="s">
        <v>529</v>
      </c>
      <c r="AA16" s="62" t="s">
        <v>503</v>
      </c>
      <c r="AB16" s="62">
        <v>10.5</v>
      </c>
      <c r="AC16" s="62" t="s">
        <v>471</v>
      </c>
      <c r="AD16" s="62">
        <v>59</v>
      </c>
    </row>
    <row r="17" spans="1:30" ht="14.4" thickBot="1" x14ac:dyDescent="0.3">
      <c r="A17" s="62">
        <v>12</v>
      </c>
      <c r="B17" s="63">
        <f>[57]Sheet2!C13</f>
        <v>7.1999999999999995E-2</v>
      </c>
      <c r="C17" s="63">
        <f>[57]Sheet2!D13</f>
        <v>7.4399999999999994E-2</v>
      </c>
      <c r="D17" s="63">
        <f>[57]Sheet2!E13</f>
        <v>7.3200000000000001E-2</v>
      </c>
      <c r="W17" s="62">
        <v>45</v>
      </c>
      <c r="X17" s="62">
        <v>1638</v>
      </c>
      <c r="Y17" s="65">
        <v>42787</v>
      </c>
      <c r="Z17" s="62" t="s">
        <v>535</v>
      </c>
      <c r="AA17" s="62" t="s">
        <v>500</v>
      </c>
      <c r="AB17" s="62">
        <v>10.4</v>
      </c>
      <c r="AC17" s="62" t="s">
        <v>472</v>
      </c>
      <c r="AD17" s="62">
        <v>56</v>
      </c>
    </row>
    <row r="18" spans="1:30" ht="14.4" thickBot="1" x14ac:dyDescent="0.3">
      <c r="A18" s="62">
        <v>13</v>
      </c>
      <c r="B18" s="63">
        <f>[57]Sheet2!C14</f>
        <v>7.3800000000000004E-2</v>
      </c>
      <c r="C18" s="63">
        <f>[57]Sheet2!D14</f>
        <v>6.9900000000000004E-2</v>
      </c>
      <c r="D18" s="63">
        <f>[57]Sheet2!E14</f>
        <v>7.1800000000000003E-2</v>
      </c>
      <c r="W18" s="62">
        <v>50</v>
      </c>
      <c r="X18" s="62">
        <v>1634</v>
      </c>
      <c r="Y18" s="65">
        <v>42752</v>
      </c>
      <c r="Z18" s="62" t="s">
        <v>529</v>
      </c>
      <c r="AA18" s="62" t="s">
        <v>500</v>
      </c>
      <c r="AB18" s="62">
        <v>10.4</v>
      </c>
      <c r="AC18" s="62" t="s">
        <v>471</v>
      </c>
      <c r="AD18" s="62">
        <v>62</v>
      </c>
    </row>
    <row r="19" spans="1:30" ht="17.25" customHeight="1" thickBot="1" x14ac:dyDescent="0.3">
      <c r="A19" s="62">
        <v>14</v>
      </c>
      <c r="B19" s="63">
        <f>[57]Sheet2!C15</f>
        <v>8.2299999999999998E-2</v>
      </c>
      <c r="C19" s="63">
        <f>[57]Sheet2!D15</f>
        <v>7.1499999999999994E-2</v>
      </c>
      <c r="D19" s="63">
        <f>[57]Sheet2!E15</f>
        <v>7.6799999999999993E-2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1614</v>
      </c>
      <c r="Y19" s="65">
        <v>42789</v>
      </c>
      <c r="Z19" s="62" t="s">
        <v>529</v>
      </c>
      <c r="AA19" s="62" t="s">
        <v>502</v>
      </c>
      <c r="AB19" s="62">
        <v>10.3</v>
      </c>
      <c r="AC19" s="62" t="s">
        <v>471</v>
      </c>
      <c r="AD19" s="62">
        <v>56</v>
      </c>
    </row>
    <row r="20" spans="1:30" ht="17.25" customHeight="1" thickBot="1" x14ac:dyDescent="0.3">
      <c r="A20" s="62">
        <v>15</v>
      </c>
      <c r="B20" s="63">
        <f>[57]Sheet2!C16</f>
        <v>9.3399999999999997E-2</v>
      </c>
      <c r="C20" s="63">
        <f>[57]Sheet2!D16</f>
        <v>6.9000000000000006E-2</v>
      </c>
      <c r="D20" s="63">
        <f>[57]Sheet2!E16</f>
        <v>8.1100000000000005E-2</v>
      </c>
      <c r="F20" s="62" t="s">
        <v>495</v>
      </c>
      <c r="G20" s="64">
        <v>12590</v>
      </c>
      <c r="H20" s="62">
        <v>0.8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1588</v>
      </c>
      <c r="Y20" s="65">
        <v>42766</v>
      </c>
      <c r="Z20" s="62" t="s">
        <v>529</v>
      </c>
      <c r="AA20" s="62" t="s">
        <v>500</v>
      </c>
      <c r="AB20" s="62">
        <v>10.1</v>
      </c>
      <c r="AC20" s="62" t="s">
        <v>471</v>
      </c>
      <c r="AD20" s="62">
        <v>61</v>
      </c>
    </row>
    <row r="21" spans="1:30" ht="17.25" customHeight="1" thickBot="1" x14ac:dyDescent="0.3">
      <c r="A21" s="62">
        <v>16</v>
      </c>
      <c r="B21" s="63">
        <f>[57]Sheet2!C17</f>
        <v>9.7500000000000003E-2</v>
      </c>
      <c r="C21" s="63">
        <f>[57]Sheet2!D17</f>
        <v>6.3799999999999996E-2</v>
      </c>
      <c r="D21" s="63">
        <f>[57]Sheet2!E17</f>
        <v>8.0500000000000002E-2</v>
      </c>
      <c r="F21" s="62" t="s">
        <v>499</v>
      </c>
      <c r="G21" s="64">
        <v>15325</v>
      </c>
      <c r="H21" s="62">
        <v>0.98</v>
      </c>
      <c r="J21" s="48">
        <v>5</v>
      </c>
      <c r="K21" s="48">
        <f>X6</f>
        <v>1758</v>
      </c>
      <c r="L21" s="54"/>
      <c r="M21" s="48"/>
      <c r="N21" s="59">
        <f>K21/$F$2</f>
        <v>0.11197452229299364</v>
      </c>
      <c r="W21" s="62">
        <v>125</v>
      </c>
      <c r="X21" s="62">
        <v>1568</v>
      </c>
      <c r="Y21" s="65">
        <v>42753</v>
      </c>
      <c r="Z21" s="62" t="s">
        <v>530</v>
      </c>
      <c r="AA21" s="62" t="s">
        <v>501</v>
      </c>
      <c r="AB21" s="62">
        <v>10</v>
      </c>
      <c r="AC21" s="62" t="s">
        <v>471</v>
      </c>
      <c r="AD21" s="62">
        <v>56</v>
      </c>
    </row>
    <row r="22" spans="1:30" ht="17.25" customHeight="1" thickBot="1" x14ac:dyDescent="0.3">
      <c r="A22" s="62">
        <v>17</v>
      </c>
      <c r="B22" s="63">
        <f>[57]Sheet2!C18</f>
        <v>8.5599999999999996E-2</v>
      </c>
      <c r="C22" s="63">
        <f>[57]Sheet2!D18</f>
        <v>5.4800000000000001E-2</v>
      </c>
      <c r="D22" s="63">
        <f>[57]Sheet2!E18</f>
        <v>7.0000000000000007E-2</v>
      </c>
      <c r="F22" s="62" t="s">
        <v>500</v>
      </c>
      <c r="G22" s="64">
        <v>16433</v>
      </c>
      <c r="H22" s="62">
        <v>1.05</v>
      </c>
      <c r="J22" s="48">
        <v>10</v>
      </c>
      <c r="K22" s="48">
        <f>X11</f>
        <v>1711</v>
      </c>
      <c r="L22" s="54"/>
      <c r="M22" s="48"/>
      <c r="N22" s="59">
        <f t="shared" ref="N22:N28" si="0">K22/$F$2</f>
        <v>0.10898089171974522</v>
      </c>
      <c r="W22" s="62">
        <v>150</v>
      </c>
      <c r="X22" s="62">
        <v>1550</v>
      </c>
      <c r="Y22" s="65">
        <v>42804</v>
      </c>
      <c r="Z22" s="62" t="s">
        <v>528</v>
      </c>
      <c r="AA22" s="62" t="s">
        <v>503</v>
      </c>
      <c r="AB22" s="62">
        <v>9.9</v>
      </c>
      <c r="AC22" s="62" t="s">
        <v>471</v>
      </c>
      <c r="AD22" s="62">
        <v>60</v>
      </c>
    </row>
    <row r="23" spans="1:30" ht="17.25" customHeight="1" thickBot="1" x14ac:dyDescent="0.3">
      <c r="A23" s="62">
        <v>18</v>
      </c>
      <c r="B23" s="63">
        <f>[57]Sheet2!C19</f>
        <v>6.2399999999999997E-2</v>
      </c>
      <c r="C23" s="63">
        <f>[57]Sheet2!D19</f>
        <v>4.4499999999999998E-2</v>
      </c>
      <c r="D23" s="63">
        <f>[57]Sheet2!E19</f>
        <v>5.33E-2</v>
      </c>
      <c r="F23" s="62" t="s">
        <v>501</v>
      </c>
      <c r="G23" s="64">
        <v>16663</v>
      </c>
      <c r="H23" s="62">
        <v>1.06</v>
      </c>
      <c r="J23" s="48">
        <v>20</v>
      </c>
      <c r="K23" s="48">
        <f>X12</f>
        <v>1681</v>
      </c>
      <c r="L23" s="54"/>
      <c r="M23" s="48"/>
      <c r="N23" s="59">
        <f t="shared" si="0"/>
        <v>0.10707006369426751</v>
      </c>
      <c r="W23" s="62">
        <v>175</v>
      </c>
      <c r="X23" s="62">
        <v>1541</v>
      </c>
      <c r="Y23" s="65">
        <v>42773</v>
      </c>
      <c r="Z23" s="62" t="s">
        <v>535</v>
      </c>
      <c r="AA23" s="62" t="s">
        <v>500</v>
      </c>
      <c r="AB23" s="62">
        <v>9.8000000000000007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f>[57]Sheet2!C20</f>
        <v>4.2000000000000003E-2</v>
      </c>
      <c r="C24" s="63">
        <f>[57]Sheet2!D20</f>
        <v>3.3000000000000002E-2</v>
      </c>
      <c r="D24" s="63">
        <f>[57]Sheet2!E20</f>
        <v>3.7400000000000003E-2</v>
      </c>
      <c r="F24" s="62" t="s">
        <v>502</v>
      </c>
      <c r="G24" s="64">
        <v>16566</v>
      </c>
      <c r="H24" s="62">
        <v>1.06</v>
      </c>
      <c r="J24" s="48">
        <v>30</v>
      </c>
      <c r="K24" s="48">
        <f>X14</f>
        <v>1664</v>
      </c>
      <c r="L24" s="54"/>
      <c r="M24" s="48"/>
      <c r="N24" s="59">
        <f t="shared" si="0"/>
        <v>0.10598726114649681</v>
      </c>
      <c r="W24" s="62">
        <v>200</v>
      </c>
      <c r="X24" s="62">
        <v>1530</v>
      </c>
      <c r="Y24" s="65">
        <v>42772</v>
      </c>
      <c r="Z24" s="62" t="s">
        <v>530</v>
      </c>
      <c r="AA24" s="62" t="s">
        <v>499</v>
      </c>
      <c r="AB24" s="62">
        <v>9.6999999999999993</v>
      </c>
      <c r="AC24" s="62" t="s">
        <v>471</v>
      </c>
      <c r="AD24" s="62">
        <v>56</v>
      </c>
    </row>
    <row r="25" spans="1:30" ht="17.25" customHeight="1" thickBot="1" x14ac:dyDescent="0.3">
      <c r="A25" s="62">
        <v>20</v>
      </c>
      <c r="B25" s="63">
        <f>[57]Sheet2!C21</f>
        <v>3.1399999999999997E-2</v>
      </c>
      <c r="C25" s="63">
        <f>[57]Sheet2!D21</f>
        <v>2.5600000000000001E-2</v>
      </c>
      <c r="D25" s="63">
        <f>[57]Sheet2!E21</f>
        <v>2.8400000000000002E-2</v>
      </c>
      <c r="F25" s="62" t="s">
        <v>503</v>
      </c>
      <c r="G25" s="64">
        <v>17164</v>
      </c>
      <c r="H25" s="62">
        <v>1.0900000000000001</v>
      </c>
      <c r="J25" s="48">
        <v>50</v>
      </c>
      <c r="K25" s="48">
        <f>X18</f>
        <v>1634</v>
      </c>
      <c r="L25" s="54"/>
      <c r="M25" s="48"/>
      <c r="N25" s="59">
        <f t="shared" si="0"/>
        <v>0.10407643312101911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[57]Sheet2!C22</f>
        <v>3.1E-2</v>
      </c>
      <c r="C26" s="63">
        <f>[57]Sheet2!D22</f>
        <v>1.9300000000000001E-2</v>
      </c>
      <c r="D26" s="63">
        <f>[57]Sheet2!E22</f>
        <v>2.5100000000000001E-2</v>
      </c>
      <c r="F26" s="62" t="s">
        <v>504</v>
      </c>
      <c r="G26" s="64">
        <v>15089</v>
      </c>
      <c r="H26" s="62">
        <v>0.96</v>
      </c>
      <c r="J26" s="48">
        <v>100</v>
      </c>
      <c r="K26" s="48">
        <f>X20</f>
        <v>1588</v>
      </c>
      <c r="L26" s="54"/>
      <c r="M26" s="48"/>
      <c r="N26" s="59">
        <f t="shared" si="0"/>
        <v>0.10114649681528662</v>
      </c>
    </row>
    <row r="27" spans="1:30" ht="17.25" customHeight="1" thickBot="1" x14ac:dyDescent="0.3">
      <c r="A27" s="62">
        <v>22</v>
      </c>
      <c r="B27" s="63">
        <f>[57]Sheet2!C23</f>
        <v>2.47E-2</v>
      </c>
      <c r="C27" s="63">
        <f>[57]Sheet2!D23</f>
        <v>1.2999999999999999E-2</v>
      </c>
      <c r="D27" s="63">
        <f>[57]Sheet2!E23</f>
        <v>1.8800000000000001E-2</v>
      </c>
      <c r="J27" s="48">
        <v>150</v>
      </c>
      <c r="K27" s="48">
        <f>X22</f>
        <v>1550</v>
      </c>
      <c r="L27" s="54"/>
      <c r="M27" s="48"/>
      <c r="N27" s="59">
        <f t="shared" si="0"/>
        <v>9.8726114649681534E-2</v>
      </c>
    </row>
    <row r="28" spans="1:30" ht="17.25" customHeight="1" thickBot="1" x14ac:dyDescent="0.3">
      <c r="A28" s="62">
        <v>23</v>
      </c>
      <c r="B28" s="63">
        <f>[57]Sheet2!C24</f>
        <v>1.5100000000000001E-2</v>
      </c>
      <c r="C28" s="63">
        <f>[57]Sheet2!D24</f>
        <v>6.8999999999999999E-3</v>
      </c>
      <c r="D28" s="63">
        <f>[57]Sheet2!E24</f>
        <v>1.0999999999999999E-2</v>
      </c>
      <c r="J28" s="48">
        <v>200</v>
      </c>
      <c r="K28" s="48">
        <f>X24</f>
        <v>1530</v>
      </c>
      <c r="L28" s="54"/>
      <c r="M28" s="48"/>
      <c r="N28" s="59">
        <f t="shared" si="0"/>
        <v>9.7452229299363063E-2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602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23000</v>
      </c>
      <c r="H2" s="43" t="s">
        <v>469</v>
      </c>
      <c r="W2" s="62">
        <v>1</v>
      </c>
      <c r="X2" s="62">
        <v>2900</v>
      </c>
      <c r="Y2" s="65">
        <v>42808</v>
      </c>
      <c r="Z2" s="62" t="s">
        <v>528</v>
      </c>
      <c r="AA2" s="62" t="s">
        <v>500</v>
      </c>
      <c r="AB2" s="62">
        <v>12.6</v>
      </c>
      <c r="AC2" s="62" t="s">
        <v>505</v>
      </c>
      <c r="AD2" s="62">
        <v>53</v>
      </c>
    </row>
    <row r="3" spans="1:30" ht="14.4" thickBot="1" x14ac:dyDescent="0.3">
      <c r="W3" s="62">
        <v>2</v>
      </c>
      <c r="X3" s="62">
        <v>2537</v>
      </c>
      <c r="Y3" s="65">
        <v>42752</v>
      </c>
      <c r="Z3" s="62" t="s">
        <v>528</v>
      </c>
      <c r="AA3" s="62" t="s">
        <v>500</v>
      </c>
      <c r="AB3" s="62">
        <v>11</v>
      </c>
      <c r="AC3" s="62" t="s">
        <v>506</v>
      </c>
      <c r="AD3" s="62">
        <v>52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2532</v>
      </c>
      <c r="Y4" s="65">
        <v>42810</v>
      </c>
      <c r="Z4" s="62" t="s">
        <v>529</v>
      </c>
      <c r="AA4" s="62" t="s">
        <v>502</v>
      </c>
      <c r="AB4" s="62">
        <v>11</v>
      </c>
      <c r="AC4" s="62" t="s">
        <v>506</v>
      </c>
      <c r="AD4" s="62">
        <v>54</v>
      </c>
    </row>
    <row r="5" spans="1:30" ht="18.75" customHeight="1" thickBot="1" x14ac:dyDescent="0.3">
      <c r="A5" s="62">
        <v>0</v>
      </c>
      <c r="B5" s="63">
        <f>[59]Sheet2!C1</f>
        <v>4.0000000000000001E-3</v>
      </c>
      <c r="C5" s="63">
        <f>[59]Sheet2!D1</f>
        <v>6.3E-3</v>
      </c>
      <c r="D5" s="63">
        <f>[59]Sheet2!E1</f>
        <v>5.1999999999999998E-3</v>
      </c>
      <c r="F5" s="62" t="s">
        <v>478</v>
      </c>
      <c r="G5" s="64">
        <v>24782</v>
      </c>
      <c r="H5" s="62">
        <v>1.0900000000000001</v>
      </c>
      <c r="J5" s="91" t="s">
        <v>479</v>
      </c>
      <c r="K5" s="92"/>
      <c r="L5" s="92"/>
      <c r="M5" s="92"/>
      <c r="N5" s="93"/>
      <c r="W5" s="62">
        <v>4</v>
      </c>
      <c r="X5" s="62">
        <v>2514</v>
      </c>
      <c r="Y5" s="65">
        <v>42788</v>
      </c>
      <c r="Z5" s="62" t="s">
        <v>529</v>
      </c>
      <c r="AA5" s="62" t="s">
        <v>501</v>
      </c>
      <c r="AB5" s="62">
        <v>10.9</v>
      </c>
      <c r="AC5" s="62" t="s">
        <v>506</v>
      </c>
      <c r="AD5" s="62">
        <v>53</v>
      </c>
    </row>
    <row r="6" spans="1:30" ht="17.25" customHeight="1" thickBot="1" x14ac:dyDescent="0.3">
      <c r="A6" s="62">
        <v>1</v>
      </c>
      <c r="B6" s="63">
        <f>[59]Sheet2!C2</f>
        <v>2.8999999999999998E-3</v>
      </c>
      <c r="C6" s="63">
        <f>[59]Sheet2!D2</f>
        <v>4.7999999999999996E-3</v>
      </c>
      <c r="D6" s="63">
        <f>[59]Sheet2!E2</f>
        <v>3.8999999999999998E-3</v>
      </c>
      <c r="F6" s="62" t="s">
        <v>480</v>
      </c>
      <c r="G6" s="64">
        <v>25940</v>
      </c>
      <c r="H6" s="62">
        <v>1.1399999999999999</v>
      </c>
      <c r="J6" s="49" t="s">
        <v>481</v>
      </c>
      <c r="K6" s="50">
        <f>LARGE((K8,K9),1)</f>
        <v>0.68847352024922115</v>
      </c>
      <c r="N6" s="50" t="s">
        <v>506</v>
      </c>
      <c r="W6" s="62">
        <v>5</v>
      </c>
      <c r="X6" s="62">
        <v>2493</v>
      </c>
      <c r="Y6" s="65">
        <v>42809</v>
      </c>
      <c r="Z6" s="62" t="s">
        <v>529</v>
      </c>
      <c r="AA6" s="62" t="s">
        <v>501</v>
      </c>
      <c r="AB6" s="62">
        <v>10.8</v>
      </c>
      <c r="AC6" s="62" t="s">
        <v>506</v>
      </c>
      <c r="AD6" s="62">
        <v>53</v>
      </c>
    </row>
    <row r="7" spans="1:30" ht="17.25" customHeight="1" thickBot="1" x14ac:dyDescent="0.3">
      <c r="A7" s="62">
        <v>2</v>
      </c>
      <c r="B7" s="63">
        <f>[59]Sheet2!C3</f>
        <v>2.5000000000000001E-3</v>
      </c>
      <c r="C7" s="63">
        <f>[59]Sheet2!D3</f>
        <v>3.0999999999999999E-3</v>
      </c>
      <c r="D7" s="63">
        <f>[59]Sheet2!E3</f>
        <v>2.8E-3</v>
      </c>
      <c r="F7" s="62" t="s">
        <v>482</v>
      </c>
      <c r="G7" s="64">
        <v>26862</v>
      </c>
      <c r="H7" s="62">
        <v>1.18</v>
      </c>
      <c r="J7" s="51" t="s">
        <v>483</v>
      </c>
      <c r="K7" s="50">
        <f>LARGE((K10,K11),1)</f>
        <v>0.53227848101265829</v>
      </c>
      <c r="N7" s="50" t="s">
        <v>505</v>
      </c>
      <c r="W7" s="62">
        <v>6</v>
      </c>
      <c r="X7" s="62">
        <v>2470</v>
      </c>
      <c r="Y7" s="65">
        <v>43082</v>
      </c>
      <c r="Z7" s="62" t="s">
        <v>529</v>
      </c>
      <c r="AA7" s="62" t="s">
        <v>501</v>
      </c>
      <c r="AB7" s="62">
        <v>10.7</v>
      </c>
      <c r="AC7" s="62" t="s">
        <v>506</v>
      </c>
      <c r="AD7" s="62">
        <v>53</v>
      </c>
    </row>
    <row r="8" spans="1:30" ht="17.25" customHeight="1" thickBot="1" x14ac:dyDescent="0.35">
      <c r="A8" s="62">
        <v>3</v>
      </c>
      <c r="B8" s="63">
        <f>[59]Sheet2!C4</f>
        <v>2.5999999999999999E-3</v>
      </c>
      <c r="C8" s="63">
        <f>[59]Sheet2!D4</f>
        <v>2.3E-3</v>
      </c>
      <c r="D8" s="63">
        <f>[59]Sheet2!E4</f>
        <v>2.5000000000000001E-3</v>
      </c>
      <c r="F8" s="62" t="s">
        <v>484</v>
      </c>
      <c r="G8" s="64">
        <v>24170</v>
      </c>
      <c r="H8" s="62">
        <v>1.06</v>
      </c>
      <c r="K8" s="52">
        <f>LARGE(B11:C11,1)/(B11+C11)</f>
        <v>0.68847352024922115</v>
      </c>
      <c r="W8" s="62">
        <v>7</v>
      </c>
      <c r="X8" s="62">
        <v>2459</v>
      </c>
      <c r="Y8" s="65">
        <v>43090</v>
      </c>
      <c r="Z8" s="62" t="s">
        <v>529</v>
      </c>
      <c r="AA8" s="62" t="s">
        <v>502</v>
      </c>
      <c r="AB8" s="62">
        <v>10.7</v>
      </c>
      <c r="AC8" s="62" t="s">
        <v>505</v>
      </c>
      <c r="AD8" s="62">
        <v>52</v>
      </c>
    </row>
    <row r="9" spans="1:30" ht="17.25" customHeight="1" thickBot="1" x14ac:dyDescent="0.35">
      <c r="A9" s="62">
        <v>4</v>
      </c>
      <c r="B9" s="63">
        <f>[59]Sheet2!C5</f>
        <v>5.1000000000000004E-3</v>
      </c>
      <c r="C9" s="63">
        <f>[59]Sheet2!D5</f>
        <v>2.8E-3</v>
      </c>
      <c r="D9" s="63">
        <f>[59]Sheet2!E5</f>
        <v>3.8999999999999998E-3</v>
      </c>
      <c r="F9" s="62" t="s">
        <v>485</v>
      </c>
      <c r="G9" s="64">
        <v>21955</v>
      </c>
      <c r="H9" s="62">
        <v>0.97</v>
      </c>
      <c r="K9" s="52">
        <f>LARGE(B12:C12,1)/(B12+C12)</f>
        <v>0.56674856674856677</v>
      </c>
      <c r="W9" s="62">
        <v>8</v>
      </c>
      <c r="X9" s="62">
        <v>2455</v>
      </c>
      <c r="Y9" s="65">
        <v>42795</v>
      </c>
      <c r="Z9" s="62" t="s">
        <v>529</v>
      </c>
      <c r="AA9" s="62" t="s">
        <v>501</v>
      </c>
      <c r="AB9" s="62">
        <v>10.7</v>
      </c>
      <c r="AC9" s="62" t="s">
        <v>506</v>
      </c>
      <c r="AD9" s="62">
        <v>54</v>
      </c>
    </row>
    <row r="10" spans="1:30" ht="17.25" customHeight="1" thickBot="1" x14ac:dyDescent="0.35">
      <c r="A10" s="62">
        <v>5</v>
      </c>
      <c r="B10" s="63">
        <f>[59]Sheet2!C6</f>
        <v>1.2800000000000001E-2</v>
      </c>
      <c r="C10" s="63">
        <f>[59]Sheet2!D6</f>
        <v>5.8999999999999999E-3</v>
      </c>
      <c r="D10" s="63">
        <f>[59]Sheet2!E6</f>
        <v>9.2999999999999992E-3</v>
      </c>
      <c r="F10" s="62" t="s">
        <v>486</v>
      </c>
      <c r="G10" s="64">
        <v>19513</v>
      </c>
      <c r="H10" s="62">
        <v>0.86</v>
      </c>
      <c r="K10" s="52">
        <f>LARGE(B20:C20,1)/(B20+C20)</f>
        <v>0.53181513730743468</v>
      </c>
      <c r="W10" s="62">
        <v>9</v>
      </c>
      <c r="X10" s="62">
        <v>2452</v>
      </c>
      <c r="Y10" s="65">
        <v>42759</v>
      </c>
      <c r="Z10" s="62" t="s">
        <v>529</v>
      </c>
      <c r="AA10" s="62" t="s">
        <v>500</v>
      </c>
      <c r="AB10" s="62">
        <v>10.7</v>
      </c>
      <c r="AC10" s="62" t="s">
        <v>506</v>
      </c>
      <c r="AD10" s="62">
        <v>51</v>
      </c>
    </row>
    <row r="11" spans="1:30" ht="17.25" customHeight="1" thickBot="1" x14ac:dyDescent="0.35">
      <c r="A11" s="62">
        <v>6</v>
      </c>
      <c r="B11" s="63">
        <f>[59]Sheet2!C7</f>
        <v>4.4200000000000003E-2</v>
      </c>
      <c r="C11" s="63">
        <f>[59]Sheet2!D7</f>
        <v>0.02</v>
      </c>
      <c r="D11" s="63">
        <f>[59]Sheet2!E7</f>
        <v>3.2099999999999997E-2</v>
      </c>
      <c r="F11" s="62" t="s">
        <v>487</v>
      </c>
      <c r="G11" s="64">
        <v>18334</v>
      </c>
      <c r="H11" s="62">
        <v>0.81</v>
      </c>
      <c r="K11" s="52">
        <f>LARGE(B21:C21,1)/(B21+C21)</f>
        <v>0.53227848101265829</v>
      </c>
      <c r="W11" s="62">
        <v>10</v>
      </c>
      <c r="X11" s="62">
        <v>2440</v>
      </c>
      <c r="Y11" s="65">
        <v>42766</v>
      </c>
      <c r="Z11" s="62" t="s">
        <v>529</v>
      </c>
      <c r="AA11" s="62" t="s">
        <v>500</v>
      </c>
      <c r="AB11" s="62">
        <v>10.6</v>
      </c>
      <c r="AC11" s="62" t="s">
        <v>506</v>
      </c>
      <c r="AD11" s="62">
        <v>52</v>
      </c>
    </row>
    <row r="12" spans="1:30" ht="17.25" customHeight="1" thickBot="1" x14ac:dyDescent="0.3">
      <c r="A12" s="62">
        <v>7</v>
      </c>
      <c r="B12" s="63">
        <f>[59]Sheet2!C8</f>
        <v>6.9199999999999998E-2</v>
      </c>
      <c r="C12" s="63">
        <f>[59]Sheet2!D8</f>
        <v>5.2900000000000003E-2</v>
      </c>
      <c r="D12" s="63">
        <f>[59]Sheet2!E8</f>
        <v>6.0999999999999999E-2</v>
      </c>
      <c r="F12" s="62" t="s">
        <v>488</v>
      </c>
      <c r="G12" s="64">
        <v>20096</v>
      </c>
      <c r="H12" s="62">
        <v>0.88</v>
      </c>
      <c r="W12" s="62">
        <v>20</v>
      </c>
      <c r="X12" s="62">
        <v>2402</v>
      </c>
      <c r="Y12" s="65">
        <v>43090</v>
      </c>
      <c r="Z12" s="62" t="s">
        <v>528</v>
      </c>
      <c r="AA12" s="62" t="s">
        <v>502</v>
      </c>
      <c r="AB12" s="62">
        <v>10.4</v>
      </c>
      <c r="AC12" s="62" t="s">
        <v>505</v>
      </c>
      <c r="AD12" s="62">
        <v>52</v>
      </c>
    </row>
    <row r="13" spans="1:30" ht="17.25" customHeight="1" thickBot="1" x14ac:dyDescent="0.3">
      <c r="A13" s="62">
        <v>8</v>
      </c>
      <c r="B13" s="63">
        <f>[59]Sheet2!C9</f>
        <v>6.4199999999999993E-2</v>
      </c>
      <c r="C13" s="63">
        <f>[59]Sheet2!D9</f>
        <v>4.9799999999999997E-2</v>
      </c>
      <c r="D13" s="63">
        <f>[59]Sheet2!E9</f>
        <v>5.7000000000000002E-2</v>
      </c>
      <c r="F13" s="62" t="s">
        <v>489</v>
      </c>
      <c r="G13" s="64">
        <v>11431</v>
      </c>
      <c r="H13" s="62"/>
      <c r="W13" s="62">
        <v>25</v>
      </c>
      <c r="X13" s="62">
        <v>2371</v>
      </c>
      <c r="Y13" s="65">
        <v>43047</v>
      </c>
      <c r="Z13" s="62" t="s">
        <v>528</v>
      </c>
      <c r="AA13" s="62" t="s">
        <v>501</v>
      </c>
      <c r="AB13" s="62">
        <v>10.3</v>
      </c>
      <c r="AC13" s="62" t="s">
        <v>506</v>
      </c>
      <c r="AD13" s="62">
        <v>55</v>
      </c>
    </row>
    <row r="14" spans="1:30" ht="14.4" thickBot="1" x14ac:dyDescent="0.3">
      <c r="A14" s="62">
        <v>9</v>
      </c>
      <c r="B14" s="63">
        <f>[59]Sheet2!C10</f>
        <v>6.7000000000000004E-2</v>
      </c>
      <c r="C14" s="63">
        <f>[59]Sheet2!D10</f>
        <v>5.6000000000000001E-2</v>
      </c>
      <c r="D14" s="63">
        <f>[59]Sheet2!E10</f>
        <v>6.1400000000000003E-2</v>
      </c>
      <c r="F14" s="62" t="s">
        <v>490</v>
      </c>
      <c r="G14" s="64">
        <v>23598</v>
      </c>
      <c r="H14" s="62">
        <v>1.04</v>
      </c>
      <c r="W14" s="62">
        <v>30</v>
      </c>
      <c r="X14" s="62">
        <v>2367</v>
      </c>
      <c r="Y14" s="65">
        <v>42762</v>
      </c>
      <c r="Z14" s="62" t="s">
        <v>529</v>
      </c>
      <c r="AA14" s="62" t="s">
        <v>503</v>
      </c>
      <c r="AB14" s="62">
        <v>10.3</v>
      </c>
      <c r="AC14" s="62" t="s">
        <v>506</v>
      </c>
      <c r="AD14" s="62">
        <v>54</v>
      </c>
    </row>
    <row r="15" spans="1:30" ht="14.4" thickBot="1" x14ac:dyDescent="0.3">
      <c r="A15" s="62">
        <v>10</v>
      </c>
      <c r="B15" s="63">
        <f>[59]Sheet2!C11</f>
        <v>6.9800000000000001E-2</v>
      </c>
      <c r="C15" s="63">
        <f>[59]Sheet2!D11</f>
        <v>6.13E-2</v>
      </c>
      <c r="D15" s="63">
        <f>[59]Sheet2!E11</f>
        <v>6.5500000000000003E-2</v>
      </c>
      <c r="F15" s="62" t="s">
        <v>491</v>
      </c>
      <c r="G15" s="64">
        <v>23840</v>
      </c>
      <c r="H15" s="62">
        <v>1.05</v>
      </c>
      <c r="W15" s="62">
        <v>35</v>
      </c>
      <c r="X15" s="62">
        <v>2352</v>
      </c>
      <c r="Y15" s="65">
        <v>42809</v>
      </c>
      <c r="Z15" s="62" t="s">
        <v>528</v>
      </c>
      <c r="AA15" s="62" t="s">
        <v>501</v>
      </c>
      <c r="AB15" s="62">
        <v>10.199999999999999</v>
      </c>
      <c r="AC15" s="62" t="s">
        <v>506</v>
      </c>
      <c r="AD15" s="62">
        <v>52</v>
      </c>
    </row>
    <row r="16" spans="1:30" ht="14.4" thickBot="1" x14ac:dyDescent="0.3">
      <c r="A16" s="62">
        <v>11</v>
      </c>
      <c r="B16" s="63">
        <f>[59]Sheet2!C12</f>
        <v>7.1499999999999994E-2</v>
      </c>
      <c r="C16" s="63">
        <f>[59]Sheet2!D12</f>
        <v>6.88E-2</v>
      </c>
      <c r="D16" s="63">
        <f>[59]Sheet2!E12</f>
        <v>7.0199999999999999E-2</v>
      </c>
      <c r="F16" s="62" t="s">
        <v>492</v>
      </c>
      <c r="G16" s="64">
        <v>23382</v>
      </c>
      <c r="H16" s="62">
        <v>1.03</v>
      </c>
      <c r="W16" s="62">
        <v>40</v>
      </c>
      <c r="X16" s="62">
        <v>2342</v>
      </c>
      <c r="Y16" s="65">
        <v>42760</v>
      </c>
      <c r="Z16" s="62" t="s">
        <v>529</v>
      </c>
      <c r="AA16" s="62" t="s">
        <v>501</v>
      </c>
      <c r="AB16" s="62">
        <v>10.199999999999999</v>
      </c>
      <c r="AC16" s="62" t="s">
        <v>506</v>
      </c>
      <c r="AD16" s="62">
        <v>54</v>
      </c>
    </row>
    <row r="17" spans="1:30" ht="14.4" thickBot="1" x14ac:dyDescent="0.3">
      <c r="A17" s="62">
        <v>12</v>
      </c>
      <c r="B17" s="63">
        <f>[59]Sheet2!C13</f>
        <v>7.2099999999999997E-2</v>
      </c>
      <c r="C17" s="63">
        <f>[59]Sheet2!D13</f>
        <v>7.1999999999999995E-2</v>
      </c>
      <c r="D17" s="63">
        <f>[59]Sheet2!E13</f>
        <v>7.1999999999999995E-2</v>
      </c>
      <c r="W17" s="62">
        <v>45</v>
      </c>
      <c r="X17" s="62">
        <v>2338</v>
      </c>
      <c r="Y17" s="65">
        <v>42843</v>
      </c>
      <c r="Z17" s="62" t="s">
        <v>529</v>
      </c>
      <c r="AA17" s="62" t="s">
        <v>500</v>
      </c>
      <c r="AB17" s="62">
        <v>10.199999999999999</v>
      </c>
      <c r="AC17" s="62" t="s">
        <v>506</v>
      </c>
      <c r="AD17" s="62">
        <v>51</v>
      </c>
    </row>
    <row r="18" spans="1:30" ht="14.4" thickBot="1" x14ac:dyDescent="0.3">
      <c r="A18" s="62">
        <v>13</v>
      </c>
      <c r="B18" s="63">
        <f>[59]Sheet2!C14</f>
        <v>6.9599999999999995E-2</v>
      </c>
      <c r="C18" s="63">
        <f>[59]Sheet2!D14</f>
        <v>7.2400000000000006E-2</v>
      </c>
      <c r="D18" s="63">
        <f>[59]Sheet2!E14</f>
        <v>7.0999999999999994E-2</v>
      </c>
      <c r="W18" s="62">
        <v>50</v>
      </c>
      <c r="X18" s="62">
        <v>2316</v>
      </c>
      <c r="Y18" s="65">
        <v>42761</v>
      </c>
      <c r="Z18" s="62" t="s">
        <v>529</v>
      </c>
      <c r="AA18" s="62" t="s">
        <v>502</v>
      </c>
      <c r="AB18" s="62">
        <v>10.1</v>
      </c>
      <c r="AC18" s="62" t="s">
        <v>506</v>
      </c>
      <c r="AD18" s="62">
        <v>53</v>
      </c>
    </row>
    <row r="19" spans="1:30" ht="17.25" customHeight="1" thickBot="1" x14ac:dyDescent="0.3">
      <c r="A19" s="62">
        <v>14</v>
      </c>
      <c r="B19" s="63">
        <f>[59]Sheet2!C15</f>
        <v>7.3300000000000004E-2</v>
      </c>
      <c r="C19" s="63">
        <f>[59]Sheet2!D15</f>
        <v>7.4899999999999994E-2</v>
      </c>
      <c r="D19" s="63">
        <f>[59]Sheet2!E15</f>
        <v>7.4099999999999999E-2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2287</v>
      </c>
      <c r="Y19" s="65">
        <v>42803</v>
      </c>
      <c r="Z19" s="62" t="s">
        <v>529</v>
      </c>
      <c r="AA19" s="62" t="s">
        <v>502</v>
      </c>
      <c r="AB19" s="62">
        <v>9.9</v>
      </c>
      <c r="AC19" s="62" t="s">
        <v>506</v>
      </c>
      <c r="AD19" s="62">
        <v>53</v>
      </c>
    </row>
    <row r="20" spans="1:30" ht="17.25" customHeight="1" thickBot="1" x14ac:dyDescent="0.3">
      <c r="A20" s="62">
        <v>15</v>
      </c>
      <c r="B20" s="63">
        <f>[59]Sheet2!C16</f>
        <v>6.9900000000000004E-2</v>
      </c>
      <c r="C20" s="63">
        <f>[59]Sheet2!D16</f>
        <v>7.9399999999999998E-2</v>
      </c>
      <c r="D20" s="63">
        <f>[59]Sheet2!E16</f>
        <v>7.4700000000000003E-2</v>
      </c>
      <c r="F20" s="62" t="s">
        <v>495</v>
      </c>
      <c r="G20" s="64">
        <v>15244</v>
      </c>
      <c r="H20" s="62">
        <v>0.67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2262</v>
      </c>
      <c r="Y20" s="65">
        <v>43088</v>
      </c>
      <c r="Z20" s="62" t="s">
        <v>529</v>
      </c>
      <c r="AA20" s="62" t="s">
        <v>500</v>
      </c>
      <c r="AB20" s="62">
        <v>9.8000000000000007</v>
      </c>
      <c r="AC20" s="62" t="s">
        <v>506</v>
      </c>
      <c r="AD20" s="62">
        <v>52</v>
      </c>
    </row>
    <row r="21" spans="1:30" ht="17.25" customHeight="1" thickBot="1" x14ac:dyDescent="0.3">
      <c r="A21" s="62">
        <v>16</v>
      </c>
      <c r="B21" s="63">
        <f>[59]Sheet2!C17</f>
        <v>7.3899999999999993E-2</v>
      </c>
      <c r="C21" s="63">
        <f>[59]Sheet2!D17</f>
        <v>8.4099999999999994E-2</v>
      </c>
      <c r="D21" s="63">
        <f>[59]Sheet2!E17</f>
        <v>7.9100000000000004E-2</v>
      </c>
      <c r="F21" s="62" t="s">
        <v>499</v>
      </c>
      <c r="G21" s="64">
        <v>23855</v>
      </c>
      <c r="H21" s="62">
        <v>1.05</v>
      </c>
      <c r="J21" s="48">
        <v>5</v>
      </c>
      <c r="K21" s="48">
        <f>X6</f>
        <v>2493</v>
      </c>
      <c r="L21" s="54"/>
      <c r="M21" s="48"/>
      <c r="N21" s="59">
        <f>K21/$F$2</f>
        <v>0.10839130434782608</v>
      </c>
      <c r="W21" s="62">
        <v>125</v>
      </c>
      <c r="X21" s="62">
        <v>2235</v>
      </c>
      <c r="Y21" s="65">
        <v>43040</v>
      </c>
      <c r="Z21" s="62" t="s">
        <v>529</v>
      </c>
      <c r="AA21" s="62" t="s">
        <v>501</v>
      </c>
      <c r="AB21" s="62">
        <v>9.6999999999999993</v>
      </c>
      <c r="AC21" s="62" t="s">
        <v>506</v>
      </c>
      <c r="AD21" s="62">
        <v>53</v>
      </c>
    </row>
    <row r="22" spans="1:30" ht="17.25" customHeight="1" thickBot="1" x14ac:dyDescent="0.3">
      <c r="A22" s="62">
        <v>17</v>
      </c>
      <c r="B22" s="63">
        <f>[59]Sheet2!C18</f>
        <v>6.8000000000000005E-2</v>
      </c>
      <c r="C22" s="63">
        <f>[59]Sheet2!D18</f>
        <v>8.0699999999999994E-2</v>
      </c>
      <c r="D22" s="63">
        <f>[59]Sheet2!E18</f>
        <v>7.4399999999999994E-2</v>
      </c>
      <c r="F22" s="62" t="s">
        <v>500</v>
      </c>
      <c r="G22" s="64">
        <v>25154</v>
      </c>
      <c r="H22" s="62">
        <v>1.1100000000000001</v>
      </c>
      <c r="J22" s="48">
        <v>10</v>
      </c>
      <c r="K22" s="48">
        <f>X11</f>
        <v>2440</v>
      </c>
      <c r="L22" s="54"/>
      <c r="M22" s="48"/>
      <c r="N22" s="59">
        <f t="shared" ref="N22:N28" si="0">K22/$F$2</f>
        <v>0.10608695652173913</v>
      </c>
      <c r="W22" s="62">
        <v>150</v>
      </c>
      <c r="X22" s="62">
        <v>2215</v>
      </c>
      <c r="Y22" s="65">
        <v>42755</v>
      </c>
      <c r="Z22" s="62" t="s">
        <v>529</v>
      </c>
      <c r="AA22" s="62" t="s">
        <v>503</v>
      </c>
      <c r="AB22" s="62">
        <v>9.6</v>
      </c>
      <c r="AC22" s="62" t="s">
        <v>506</v>
      </c>
      <c r="AD22" s="62">
        <v>53</v>
      </c>
    </row>
    <row r="23" spans="1:30" ht="17.25" customHeight="1" thickBot="1" x14ac:dyDescent="0.3">
      <c r="A23" s="62">
        <v>18</v>
      </c>
      <c r="B23" s="63">
        <f>[59]Sheet2!C19</f>
        <v>5.4600000000000003E-2</v>
      </c>
      <c r="C23" s="63">
        <f>[59]Sheet2!D19</f>
        <v>6.2199999999999998E-2</v>
      </c>
      <c r="D23" s="63">
        <f>[59]Sheet2!E19</f>
        <v>5.8400000000000001E-2</v>
      </c>
      <c r="F23" s="62" t="s">
        <v>501</v>
      </c>
      <c r="G23" s="64">
        <v>25421</v>
      </c>
      <c r="H23" s="62">
        <v>1.1200000000000001</v>
      </c>
      <c r="J23" s="48">
        <v>20</v>
      </c>
      <c r="K23" s="48">
        <f>X12</f>
        <v>2402</v>
      </c>
      <c r="L23" s="54"/>
      <c r="M23" s="48"/>
      <c r="N23" s="59">
        <f t="shared" si="0"/>
        <v>0.10443478260869565</v>
      </c>
      <c r="W23" s="62">
        <v>175</v>
      </c>
      <c r="X23" s="62">
        <v>2200</v>
      </c>
      <c r="Y23" s="65">
        <v>43076</v>
      </c>
      <c r="Z23" s="62" t="s">
        <v>528</v>
      </c>
      <c r="AA23" s="62" t="s">
        <v>502</v>
      </c>
      <c r="AB23" s="62">
        <v>9.6</v>
      </c>
      <c r="AC23" s="62" t="s">
        <v>506</v>
      </c>
      <c r="AD23" s="62">
        <v>54</v>
      </c>
    </row>
    <row r="24" spans="1:30" ht="17.25" customHeight="1" thickBot="1" x14ac:dyDescent="0.3">
      <c r="A24" s="62">
        <v>19</v>
      </c>
      <c r="B24" s="63">
        <f>[59]Sheet2!C20</f>
        <v>3.5099999999999999E-2</v>
      </c>
      <c r="C24" s="63">
        <f>[59]Sheet2!D20</f>
        <v>5.1299999999999998E-2</v>
      </c>
      <c r="D24" s="63">
        <f>[59]Sheet2!E20</f>
        <v>4.3200000000000002E-2</v>
      </c>
      <c r="F24" s="62" t="s">
        <v>502</v>
      </c>
      <c r="G24" s="64">
        <v>25062</v>
      </c>
      <c r="H24" s="62">
        <v>1.1000000000000001</v>
      </c>
      <c r="J24" s="48">
        <v>30</v>
      </c>
      <c r="K24" s="48">
        <f>X14</f>
        <v>2367</v>
      </c>
      <c r="L24" s="54"/>
      <c r="M24" s="48"/>
      <c r="N24" s="59">
        <f t="shared" si="0"/>
        <v>0.10291304347826087</v>
      </c>
      <c r="W24" s="62">
        <v>200</v>
      </c>
      <c r="X24" s="62">
        <v>2182</v>
      </c>
      <c r="Y24" s="65">
        <v>43027</v>
      </c>
      <c r="Z24" s="62" t="s">
        <v>529</v>
      </c>
      <c r="AA24" s="62" t="s">
        <v>502</v>
      </c>
      <c r="AB24" s="62">
        <v>9.5</v>
      </c>
      <c r="AC24" s="62" t="s">
        <v>506</v>
      </c>
      <c r="AD24" s="62">
        <v>54</v>
      </c>
    </row>
    <row r="25" spans="1:30" ht="17.25" customHeight="1" thickBot="1" x14ac:dyDescent="0.3">
      <c r="A25" s="62">
        <v>20</v>
      </c>
      <c r="B25" s="63">
        <f>[59]Sheet2!C21</f>
        <v>2.6200000000000001E-2</v>
      </c>
      <c r="C25" s="63">
        <f>[59]Sheet2!D21</f>
        <v>3.4700000000000002E-2</v>
      </c>
      <c r="D25" s="63">
        <f>[59]Sheet2!E21</f>
        <v>3.0499999999999999E-2</v>
      </c>
      <c r="F25" s="62" t="s">
        <v>503</v>
      </c>
      <c r="G25" s="64">
        <v>25489</v>
      </c>
      <c r="H25" s="62">
        <v>1.1200000000000001</v>
      </c>
      <c r="J25" s="48">
        <v>50</v>
      </c>
      <c r="K25" s="48">
        <f>X18</f>
        <v>2316</v>
      </c>
      <c r="L25" s="54"/>
      <c r="M25" s="48"/>
      <c r="N25" s="59">
        <f t="shared" si="0"/>
        <v>0.10069565217391305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f>[59]Sheet2!C22</f>
        <v>2.0299999999999999E-2</v>
      </c>
      <c r="C26" s="63">
        <f>[59]Sheet2!D22</f>
        <v>2.5499999999999998E-2</v>
      </c>
      <c r="D26" s="63">
        <f>[59]Sheet2!E22</f>
        <v>2.29E-2</v>
      </c>
      <c r="F26" s="62" t="s">
        <v>504</v>
      </c>
      <c r="G26" s="64">
        <v>18932</v>
      </c>
      <c r="H26" s="62">
        <v>0.83</v>
      </c>
      <c r="J26" s="48">
        <v>100</v>
      </c>
      <c r="K26" s="48">
        <f>X20</f>
        <v>2262</v>
      </c>
      <c r="L26" s="54"/>
      <c r="M26" s="48"/>
      <c r="N26" s="59">
        <f t="shared" si="0"/>
        <v>9.8347826086956525E-2</v>
      </c>
    </row>
    <row r="27" spans="1:30" ht="17.25" customHeight="1" thickBot="1" x14ac:dyDescent="0.3">
      <c r="A27" s="62">
        <v>22</v>
      </c>
      <c r="B27" s="63">
        <f>[59]Sheet2!C23</f>
        <v>1.38E-2</v>
      </c>
      <c r="C27" s="63">
        <f>[59]Sheet2!D23</f>
        <v>1.7299999999999999E-2</v>
      </c>
      <c r="D27" s="63">
        <f>[59]Sheet2!E23</f>
        <v>1.5599999999999999E-2</v>
      </c>
      <c r="J27" s="48">
        <v>150</v>
      </c>
      <c r="K27" s="48">
        <f>X22</f>
        <v>2215</v>
      </c>
      <c r="L27" s="54"/>
      <c r="M27" s="48"/>
      <c r="N27" s="59">
        <f t="shared" si="0"/>
        <v>9.6304347826086961E-2</v>
      </c>
    </row>
    <row r="28" spans="1:30" ht="17.25" customHeight="1" thickBot="1" x14ac:dyDescent="0.3">
      <c r="A28" s="62">
        <v>23</v>
      </c>
      <c r="B28" s="63">
        <f>[59]Sheet2!C24</f>
        <v>7.3000000000000001E-3</v>
      </c>
      <c r="C28" s="63">
        <f>[59]Sheet2!D24</f>
        <v>1.1599999999999999E-2</v>
      </c>
      <c r="D28" s="63">
        <f>[59]Sheet2!E24</f>
        <v>9.4000000000000004E-3</v>
      </c>
      <c r="J28" s="48">
        <v>200</v>
      </c>
      <c r="K28" s="48">
        <f>X24</f>
        <v>2182</v>
      </c>
      <c r="L28" s="54"/>
      <c r="M28" s="48"/>
      <c r="N28" s="59">
        <f t="shared" si="0"/>
        <v>9.4869565217391302E-2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F10" sqref="AF10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46400</v>
      </c>
      <c r="H2" s="43" t="s">
        <v>469</v>
      </c>
      <c r="W2" s="62">
        <v>1</v>
      </c>
      <c r="X2" s="62">
        <v>4133</v>
      </c>
      <c r="Y2" s="65">
        <v>42860</v>
      </c>
      <c r="Z2" s="62" t="s">
        <v>528</v>
      </c>
      <c r="AA2" s="62" t="s">
        <v>503</v>
      </c>
      <c r="AB2" s="62">
        <v>8.9</v>
      </c>
      <c r="AC2" s="62" t="s">
        <v>471</v>
      </c>
      <c r="AD2" s="62">
        <v>51</v>
      </c>
    </row>
    <row r="3" spans="1:30" ht="14.4" thickBot="1" x14ac:dyDescent="0.3">
      <c r="W3" s="62">
        <v>2</v>
      </c>
      <c r="X3" s="62">
        <v>4129</v>
      </c>
      <c r="Y3" s="65">
        <v>42858</v>
      </c>
      <c r="Z3" s="62" t="s">
        <v>528</v>
      </c>
      <c r="AA3" s="62" t="s">
        <v>501</v>
      </c>
      <c r="AB3" s="62">
        <v>8.9</v>
      </c>
      <c r="AC3" s="62" t="s">
        <v>471</v>
      </c>
      <c r="AD3" s="62">
        <v>52</v>
      </c>
    </row>
    <row r="4" spans="1:30" ht="14.4" thickBot="1" x14ac:dyDescent="0.3">
      <c r="A4" s="44" t="s">
        <v>470</v>
      </c>
      <c r="B4" s="45" t="s">
        <v>471</v>
      </c>
      <c r="C4" s="84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4067</v>
      </c>
      <c r="Y4" s="65">
        <v>42951</v>
      </c>
      <c r="Z4" s="62" t="s">
        <v>528</v>
      </c>
      <c r="AA4" s="62" t="s">
        <v>503</v>
      </c>
      <c r="AB4" s="62">
        <v>8.8000000000000007</v>
      </c>
      <c r="AC4" s="62" t="s">
        <v>471</v>
      </c>
      <c r="AD4" s="62">
        <v>53</v>
      </c>
    </row>
    <row r="5" spans="1:30" ht="18.75" customHeight="1" thickBot="1" x14ac:dyDescent="0.3">
      <c r="A5" s="62">
        <v>0</v>
      </c>
      <c r="B5" s="63">
        <v>8.8999999999999999E-3</v>
      </c>
      <c r="C5" s="63">
        <v>7.4999999999999997E-3</v>
      </c>
      <c r="D5" s="63">
        <v>8.2000000000000007E-3</v>
      </c>
      <c r="F5" s="62" t="s">
        <v>478</v>
      </c>
      <c r="G5" s="64">
        <v>45249</v>
      </c>
      <c r="H5" s="62">
        <v>0.98</v>
      </c>
      <c r="J5" s="91" t="s">
        <v>479</v>
      </c>
      <c r="K5" s="92"/>
      <c r="L5" s="92"/>
      <c r="M5" s="92"/>
      <c r="N5" s="93"/>
      <c r="W5" s="62">
        <v>4</v>
      </c>
      <c r="X5" s="62">
        <v>4066</v>
      </c>
      <c r="Y5" s="65">
        <v>42872</v>
      </c>
      <c r="Z5" s="62" t="s">
        <v>528</v>
      </c>
      <c r="AA5" s="62" t="s">
        <v>501</v>
      </c>
      <c r="AB5" s="62">
        <v>8.8000000000000007</v>
      </c>
      <c r="AC5" s="62" t="s">
        <v>471</v>
      </c>
      <c r="AD5" s="62">
        <v>52</v>
      </c>
    </row>
    <row r="6" spans="1:30" ht="17.25" customHeight="1" thickBot="1" x14ac:dyDescent="0.3">
      <c r="A6" s="62">
        <v>1</v>
      </c>
      <c r="B6" s="63">
        <v>5.5999999999999999E-3</v>
      </c>
      <c r="C6" s="63">
        <v>4.7999999999999996E-3</v>
      </c>
      <c r="D6" s="63">
        <v>5.1999999999999998E-3</v>
      </c>
      <c r="F6" s="62" t="s">
        <v>480</v>
      </c>
      <c r="G6" s="64">
        <v>46546</v>
      </c>
      <c r="H6" s="62">
        <v>1</v>
      </c>
      <c r="J6" s="49" t="s">
        <v>481</v>
      </c>
      <c r="K6" s="50">
        <f>LARGE((K8,K9),1)</f>
        <v>0.6</v>
      </c>
      <c r="N6" s="50" t="s">
        <v>472</v>
      </c>
      <c r="W6" s="62">
        <v>5</v>
      </c>
      <c r="X6" s="62">
        <v>4061</v>
      </c>
      <c r="Y6" s="65">
        <v>42936</v>
      </c>
      <c r="Z6" s="62" t="s">
        <v>528</v>
      </c>
      <c r="AA6" s="62" t="s">
        <v>502</v>
      </c>
      <c r="AB6" s="62">
        <v>8.8000000000000007</v>
      </c>
      <c r="AC6" s="62" t="s">
        <v>472</v>
      </c>
      <c r="AD6" s="62">
        <v>51</v>
      </c>
    </row>
    <row r="7" spans="1:30" ht="17.25" customHeight="1" thickBot="1" x14ac:dyDescent="0.3">
      <c r="A7" s="62">
        <v>2</v>
      </c>
      <c r="B7" s="63">
        <v>4.4999999999999997E-3</v>
      </c>
      <c r="C7" s="63">
        <v>3.5999999999999999E-3</v>
      </c>
      <c r="D7" s="63">
        <v>4.0000000000000001E-3</v>
      </c>
      <c r="F7" s="62" t="s">
        <v>482</v>
      </c>
      <c r="G7" s="64">
        <v>48448</v>
      </c>
      <c r="H7" s="62">
        <v>1.05</v>
      </c>
      <c r="J7" s="51" t="s">
        <v>483</v>
      </c>
      <c r="K7" s="50">
        <f>LARGE((K10,K11),1)</f>
        <v>0.51584625758597447</v>
      </c>
      <c r="N7" s="50" t="s">
        <v>471</v>
      </c>
      <c r="W7" s="62">
        <v>6</v>
      </c>
      <c r="X7" s="62">
        <v>4038</v>
      </c>
      <c r="Y7" s="65">
        <v>42809</v>
      </c>
      <c r="Z7" s="62" t="s">
        <v>528</v>
      </c>
      <c r="AA7" s="62" t="s">
        <v>501</v>
      </c>
      <c r="AB7" s="62">
        <v>8.6999999999999993</v>
      </c>
      <c r="AC7" s="62" t="s">
        <v>471</v>
      </c>
      <c r="AD7" s="62">
        <v>54</v>
      </c>
    </row>
    <row r="8" spans="1:30" ht="17.25" customHeight="1" thickBot="1" x14ac:dyDescent="0.35">
      <c r="A8" s="62">
        <v>3</v>
      </c>
      <c r="B8" s="63">
        <v>3.0000000000000001E-3</v>
      </c>
      <c r="C8" s="63">
        <v>3.2000000000000002E-3</v>
      </c>
      <c r="D8" s="63">
        <v>3.0999999999999999E-3</v>
      </c>
      <c r="F8" s="62" t="s">
        <v>484</v>
      </c>
      <c r="G8" s="64">
        <v>47610</v>
      </c>
      <c r="H8" s="62">
        <v>1.03</v>
      </c>
      <c r="K8" s="52">
        <f>LARGE(B11:C11,1)/(B11+C11)</f>
        <v>0.6</v>
      </c>
      <c r="W8" s="62">
        <v>7</v>
      </c>
      <c r="X8" s="62">
        <v>4037</v>
      </c>
      <c r="Y8" s="65">
        <v>42866</v>
      </c>
      <c r="Z8" s="62" t="s">
        <v>528</v>
      </c>
      <c r="AA8" s="62" t="s">
        <v>502</v>
      </c>
      <c r="AB8" s="62">
        <v>8.6999999999999993</v>
      </c>
      <c r="AC8" s="62" t="s">
        <v>471</v>
      </c>
      <c r="AD8" s="62">
        <v>54</v>
      </c>
    </row>
    <row r="9" spans="1:30" ht="17.25" customHeight="1" thickBot="1" x14ac:dyDescent="0.35">
      <c r="A9" s="62">
        <v>4</v>
      </c>
      <c r="B9" s="63">
        <v>3.3E-3</v>
      </c>
      <c r="C9" s="63">
        <v>4.1000000000000003E-3</v>
      </c>
      <c r="D9" s="63">
        <v>3.7000000000000002E-3</v>
      </c>
      <c r="F9" s="62" t="s">
        <v>485</v>
      </c>
      <c r="G9" s="64">
        <v>46422</v>
      </c>
      <c r="H9" s="62">
        <v>1</v>
      </c>
      <c r="K9" s="52">
        <f>LARGE(B12:C12,1)/(B12+C12)</f>
        <v>0.5518072289156627</v>
      </c>
      <c r="W9" s="62">
        <v>8</v>
      </c>
      <c r="X9" s="62">
        <v>4036</v>
      </c>
      <c r="Y9" s="65">
        <v>42880</v>
      </c>
      <c r="Z9" s="62" t="s">
        <v>528</v>
      </c>
      <c r="AA9" s="62" t="s">
        <v>502</v>
      </c>
      <c r="AB9" s="62">
        <v>8.6999999999999993</v>
      </c>
      <c r="AC9" s="62" t="s">
        <v>471</v>
      </c>
      <c r="AD9" s="62">
        <v>51</v>
      </c>
    </row>
    <row r="10" spans="1:30" ht="17.25" customHeight="1" thickBot="1" x14ac:dyDescent="0.35">
      <c r="A10" s="62">
        <v>5</v>
      </c>
      <c r="B10" s="63">
        <v>6.8999999999999999E-3</v>
      </c>
      <c r="C10" s="63">
        <v>1.09E-2</v>
      </c>
      <c r="D10" s="63">
        <v>8.8999999999999999E-3</v>
      </c>
      <c r="F10" s="62" t="s">
        <v>486</v>
      </c>
      <c r="G10" s="64">
        <v>45209</v>
      </c>
      <c r="H10" s="62">
        <v>0.98</v>
      </c>
      <c r="K10" s="52">
        <f>LARGE(B20:C20,1)/(B20+C20)</f>
        <v>0.51584625758597447</v>
      </c>
      <c r="W10" s="62">
        <v>9</v>
      </c>
      <c r="X10" s="62">
        <v>4033</v>
      </c>
      <c r="Y10" s="65">
        <v>42860</v>
      </c>
      <c r="Z10" s="62" t="s">
        <v>530</v>
      </c>
      <c r="AA10" s="62" t="s">
        <v>503</v>
      </c>
      <c r="AB10" s="62">
        <v>8.6999999999999993</v>
      </c>
      <c r="AC10" s="62" t="s">
        <v>472</v>
      </c>
      <c r="AD10" s="62">
        <v>50</v>
      </c>
    </row>
    <row r="11" spans="1:30" ht="17.25" customHeight="1" thickBot="1" x14ac:dyDescent="0.35">
      <c r="A11" s="62">
        <v>6</v>
      </c>
      <c r="B11" s="63">
        <v>1.9400000000000001E-2</v>
      </c>
      <c r="C11" s="63">
        <v>2.9100000000000001E-2</v>
      </c>
      <c r="D11" s="63">
        <v>2.4299999999999999E-2</v>
      </c>
      <c r="F11" s="62" t="s">
        <v>487</v>
      </c>
      <c r="G11" s="64">
        <v>45077</v>
      </c>
      <c r="H11" s="62">
        <v>0.97</v>
      </c>
      <c r="K11" s="52">
        <f>LARGE(B21:C21,1)/(B21+C21)</f>
        <v>0.51554054054054055</v>
      </c>
      <c r="W11" s="62">
        <v>10</v>
      </c>
      <c r="X11" s="62">
        <v>4032</v>
      </c>
      <c r="Y11" s="65">
        <v>42860</v>
      </c>
      <c r="Z11" s="62" t="s">
        <v>529</v>
      </c>
      <c r="AA11" s="62" t="s">
        <v>503</v>
      </c>
      <c r="AB11" s="62">
        <v>8.6999999999999993</v>
      </c>
      <c r="AC11" s="62" t="s">
        <v>471</v>
      </c>
      <c r="AD11" s="62">
        <v>50</v>
      </c>
    </row>
    <row r="12" spans="1:30" ht="17.25" customHeight="1" thickBot="1" x14ac:dyDescent="0.3">
      <c r="A12" s="62">
        <v>7</v>
      </c>
      <c r="B12" s="63">
        <v>3.7199999999999997E-2</v>
      </c>
      <c r="C12" s="63">
        <v>4.58E-2</v>
      </c>
      <c r="D12" s="63">
        <v>4.1599999999999998E-2</v>
      </c>
      <c r="F12" s="62" t="s">
        <v>488</v>
      </c>
      <c r="G12" s="64">
        <v>46112</v>
      </c>
      <c r="H12" s="62">
        <v>0.99</v>
      </c>
      <c r="W12" s="62">
        <v>20</v>
      </c>
      <c r="X12" s="62">
        <v>3967</v>
      </c>
      <c r="Y12" s="65">
        <v>42818</v>
      </c>
      <c r="Z12" s="62" t="s">
        <v>528</v>
      </c>
      <c r="AA12" s="62" t="s">
        <v>503</v>
      </c>
      <c r="AB12" s="62">
        <v>8.5</v>
      </c>
      <c r="AC12" s="62" t="s">
        <v>471</v>
      </c>
      <c r="AD12" s="62">
        <v>52</v>
      </c>
    </row>
    <row r="13" spans="1:30" ht="17.25" customHeight="1" thickBot="1" x14ac:dyDescent="0.3">
      <c r="A13" s="62">
        <v>8</v>
      </c>
      <c r="B13" s="63">
        <v>4.5999999999999999E-2</v>
      </c>
      <c r="C13" s="63">
        <v>5.4899999999999997E-2</v>
      </c>
      <c r="D13" s="63">
        <v>5.0500000000000003E-2</v>
      </c>
      <c r="F13" s="62" t="s">
        <v>489</v>
      </c>
      <c r="G13" s="64">
        <v>43893</v>
      </c>
      <c r="H13" s="62">
        <v>0.95</v>
      </c>
      <c r="W13" s="62">
        <v>25</v>
      </c>
      <c r="X13" s="62">
        <v>3944</v>
      </c>
      <c r="Y13" s="65">
        <v>42804</v>
      </c>
      <c r="Z13" s="62" t="s">
        <v>536</v>
      </c>
      <c r="AA13" s="62" t="s">
        <v>503</v>
      </c>
      <c r="AB13" s="62">
        <v>8.5</v>
      </c>
      <c r="AC13" s="62" t="s">
        <v>471</v>
      </c>
      <c r="AD13" s="62">
        <v>53</v>
      </c>
    </row>
    <row r="14" spans="1:30" ht="14.4" thickBot="1" x14ac:dyDescent="0.3">
      <c r="A14" s="62">
        <v>9</v>
      </c>
      <c r="B14" s="63">
        <v>5.4100000000000002E-2</v>
      </c>
      <c r="C14" s="63">
        <v>5.8999999999999997E-2</v>
      </c>
      <c r="D14" s="63">
        <v>5.6599999999999998E-2</v>
      </c>
      <c r="F14" s="62" t="s">
        <v>490</v>
      </c>
      <c r="G14" s="64">
        <v>47483</v>
      </c>
      <c r="H14" s="62">
        <v>1.02</v>
      </c>
      <c r="W14" s="62">
        <v>30</v>
      </c>
      <c r="X14" s="62">
        <v>3936</v>
      </c>
      <c r="Y14" s="65">
        <v>42831</v>
      </c>
      <c r="Z14" s="62" t="s">
        <v>528</v>
      </c>
      <c r="AA14" s="62" t="s">
        <v>502</v>
      </c>
      <c r="AB14" s="62">
        <v>8.5</v>
      </c>
      <c r="AC14" s="62" t="s">
        <v>471</v>
      </c>
      <c r="AD14" s="62">
        <v>52</v>
      </c>
    </row>
    <row r="15" spans="1:30" ht="14.4" thickBot="1" x14ac:dyDescent="0.3">
      <c r="A15" s="62">
        <v>10</v>
      </c>
      <c r="B15" s="63">
        <v>6.2700000000000006E-2</v>
      </c>
      <c r="C15" s="63">
        <v>6.5500000000000003E-2</v>
      </c>
      <c r="D15" s="63">
        <v>6.4199999999999993E-2</v>
      </c>
      <c r="F15" s="62" t="s">
        <v>491</v>
      </c>
      <c r="G15" s="64">
        <v>47392</v>
      </c>
      <c r="H15" s="62">
        <v>1.02</v>
      </c>
      <c r="W15" s="62">
        <v>35</v>
      </c>
      <c r="X15" s="62">
        <v>3927</v>
      </c>
      <c r="Y15" s="65">
        <v>42958</v>
      </c>
      <c r="Z15" s="62" t="s">
        <v>528</v>
      </c>
      <c r="AA15" s="62" t="s">
        <v>503</v>
      </c>
      <c r="AB15" s="62">
        <v>8.5</v>
      </c>
      <c r="AC15" s="62" t="s">
        <v>471</v>
      </c>
      <c r="AD15" s="62">
        <v>52</v>
      </c>
    </row>
    <row r="16" spans="1:30" ht="14.4" thickBot="1" x14ac:dyDescent="0.3">
      <c r="A16" s="62">
        <v>11</v>
      </c>
      <c r="B16" s="63">
        <v>6.9099999999999995E-2</v>
      </c>
      <c r="C16" s="63">
        <v>7.0499999999999993E-2</v>
      </c>
      <c r="D16" s="63">
        <v>6.9800000000000001E-2</v>
      </c>
      <c r="F16" s="62" t="s">
        <v>492</v>
      </c>
      <c r="G16" s="64">
        <v>48241</v>
      </c>
      <c r="H16" s="62">
        <v>1.04</v>
      </c>
      <c r="W16" s="62">
        <v>40</v>
      </c>
      <c r="X16" s="62">
        <v>3920</v>
      </c>
      <c r="Y16" s="65">
        <v>42942</v>
      </c>
      <c r="Z16" s="62" t="s">
        <v>528</v>
      </c>
      <c r="AA16" s="62" t="s">
        <v>501</v>
      </c>
      <c r="AB16" s="62">
        <v>8.4</v>
      </c>
      <c r="AC16" s="62" t="s">
        <v>471</v>
      </c>
      <c r="AD16" s="62">
        <v>53</v>
      </c>
    </row>
    <row r="17" spans="1:30" ht="14.4" thickBot="1" x14ac:dyDescent="0.3">
      <c r="A17" s="62">
        <v>12</v>
      </c>
      <c r="B17" s="63">
        <v>7.4300000000000005E-2</v>
      </c>
      <c r="C17" s="63">
        <v>7.2999999999999995E-2</v>
      </c>
      <c r="D17" s="63">
        <v>7.3599999999999999E-2</v>
      </c>
      <c r="W17" s="62">
        <v>45</v>
      </c>
      <c r="X17" s="62">
        <v>3909</v>
      </c>
      <c r="Y17" s="65">
        <v>42797</v>
      </c>
      <c r="Z17" s="62" t="s">
        <v>530</v>
      </c>
      <c r="AA17" s="62" t="s">
        <v>503</v>
      </c>
      <c r="AB17" s="62">
        <v>8.4</v>
      </c>
      <c r="AC17" s="62" t="s">
        <v>472</v>
      </c>
      <c r="AD17" s="62">
        <v>50</v>
      </c>
    </row>
    <row r="18" spans="1:30" ht="14.4" thickBot="1" x14ac:dyDescent="0.3">
      <c r="A18" s="62">
        <v>13</v>
      </c>
      <c r="B18" s="63">
        <v>7.4099999999999999E-2</v>
      </c>
      <c r="C18" s="63">
        <v>7.1999999999999995E-2</v>
      </c>
      <c r="D18" s="63">
        <v>7.3099999999999998E-2</v>
      </c>
      <c r="W18" s="62">
        <v>50</v>
      </c>
      <c r="X18" s="62">
        <v>3895</v>
      </c>
      <c r="Y18" s="65">
        <v>42804</v>
      </c>
      <c r="Z18" s="62" t="s">
        <v>529</v>
      </c>
      <c r="AA18" s="62" t="s">
        <v>503</v>
      </c>
      <c r="AB18" s="62">
        <v>8.4</v>
      </c>
      <c r="AC18" s="62" t="s">
        <v>471</v>
      </c>
      <c r="AD18" s="62">
        <v>51</v>
      </c>
    </row>
    <row r="19" spans="1:30" ht="17.25" customHeight="1" thickBot="1" x14ac:dyDescent="0.3">
      <c r="A19" s="62">
        <v>14</v>
      </c>
      <c r="B19" s="63">
        <v>7.5200000000000003E-2</v>
      </c>
      <c r="C19" s="63">
        <v>7.1900000000000006E-2</v>
      </c>
      <c r="D19" s="63">
        <v>7.3499999999999996E-2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3847</v>
      </c>
      <c r="Y19" s="65">
        <v>42874</v>
      </c>
      <c r="Z19" s="62" t="s">
        <v>528</v>
      </c>
      <c r="AA19" s="62" t="s">
        <v>503</v>
      </c>
      <c r="AB19" s="62">
        <v>8.3000000000000007</v>
      </c>
      <c r="AC19" s="62" t="s">
        <v>471</v>
      </c>
      <c r="AD19" s="62">
        <v>51</v>
      </c>
    </row>
    <row r="20" spans="1:30" ht="17.25" customHeight="1" thickBot="1" x14ac:dyDescent="0.3">
      <c r="A20" s="62">
        <v>15</v>
      </c>
      <c r="B20" s="63">
        <v>7.6499999999999999E-2</v>
      </c>
      <c r="C20" s="63">
        <v>7.1800000000000003E-2</v>
      </c>
      <c r="D20" s="63">
        <v>7.4099999999999999E-2</v>
      </c>
      <c r="F20" s="62" t="s">
        <v>495</v>
      </c>
      <c r="G20" s="64">
        <v>34993</v>
      </c>
      <c r="H20" s="62">
        <v>0.75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3831</v>
      </c>
      <c r="Y20" s="65">
        <v>42894</v>
      </c>
      <c r="Z20" s="62" t="s">
        <v>528</v>
      </c>
      <c r="AA20" s="62" t="s">
        <v>502</v>
      </c>
      <c r="AB20" s="62">
        <v>8.3000000000000007</v>
      </c>
      <c r="AC20" s="62" t="s">
        <v>471</v>
      </c>
      <c r="AD20" s="62">
        <v>52</v>
      </c>
    </row>
    <row r="21" spans="1:30" ht="17.25" customHeight="1" thickBot="1" x14ac:dyDescent="0.3">
      <c r="A21" s="62">
        <v>16</v>
      </c>
      <c r="B21" s="63">
        <v>7.6300000000000007E-2</v>
      </c>
      <c r="C21" s="63">
        <v>7.17E-2</v>
      </c>
      <c r="D21" s="63">
        <v>7.3899999999999993E-2</v>
      </c>
      <c r="F21" s="62" t="s">
        <v>499</v>
      </c>
      <c r="G21" s="64">
        <v>47551</v>
      </c>
      <c r="H21" s="62">
        <v>1.03</v>
      </c>
      <c r="J21" s="48">
        <v>5</v>
      </c>
      <c r="K21" s="48">
        <f>X6</f>
        <v>4061</v>
      </c>
      <c r="L21" s="54"/>
      <c r="M21" s="48"/>
      <c r="N21" s="59">
        <f>K21/$F$2</f>
        <v>8.7521551724137933E-2</v>
      </c>
      <c r="W21" s="62">
        <v>125</v>
      </c>
      <c r="X21" s="62">
        <v>3805</v>
      </c>
      <c r="Y21" s="65">
        <v>42870</v>
      </c>
      <c r="Z21" s="62" t="s">
        <v>529</v>
      </c>
      <c r="AA21" s="62" t="s">
        <v>499</v>
      </c>
      <c r="AB21" s="62">
        <v>8.1999999999999993</v>
      </c>
      <c r="AC21" s="62" t="s">
        <v>471</v>
      </c>
      <c r="AD21" s="62">
        <v>51</v>
      </c>
    </row>
    <row r="22" spans="1:30" ht="17.25" customHeight="1" thickBot="1" x14ac:dyDescent="0.3">
      <c r="A22" s="62">
        <v>17</v>
      </c>
      <c r="B22" s="63">
        <v>7.8100000000000003E-2</v>
      </c>
      <c r="C22" s="63">
        <v>7.0099999999999996E-2</v>
      </c>
      <c r="D22" s="63">
        <v>7.3999999999999996E-2</v>
      </c>
      <c r="F22" s="62" t="s">
        <v>500</v>
      </c>
      <c r="G22" s="64">
        <v>48796</v>
      </c>
      <c r="H22" s="62">
        <v>1.05</v>
      </c>
      <c r="J22" s="48">
        <v>10</v>
      </c>
      <c r="K22" s="48">
        <f>X11</f>
        <v>4032</v>
      </c>
      <c r="L22" s="54"/>
      <c r="M22" s="48"/>
      <c r="N22" s="59">
        <f t="shared" ref="N22:N28" si="0">K22/$F$2</f>
        <v>8.6896551724137933E-2</v>
      </c>
      <c r="W22" s="62">
        <v>150</v>
      </c>
      <c r="X22" s="62">
        <v>3782</v>
      </c>
      <c r="Y22" s="65">
        <v>42877</v>
      </c>
      <c r="Z22" s="62" t="s">
        <v>528</v>
      </c>
      <c r="AA22" s="62" t="s">
        <v>499</v>
      </c>
      <c r="AB22" s="62">
        <v>8.1999999999999993</v>
      </c>
      <c r="AC22" s="62" t="s">
        <v>471</v>
      </c>
      <c r="AD22" s="62">
        <v>54</v>
      </c>
    </row>
    <row r="23" spans="1:30" ht="17.25" customHeight="1" thickBot="1" x14ac:dyDescent="0.3">
      <c r="A23" s="62">
        <v>18</v>
      </c>
      <c r="B23" s="63">
        <v>6.4299999999999996E-2</v>
      </c>
      <c r="C23" s="63">
        <v>6.0900000000000003E-2</v>
      </c>
      <c r="D23" s="63">
        <v>6.2600000000000003E-2</v>
      </c>
      <c r="F23" s="62" t="s">
        <v>501</v>
      </c>
      <c r="G23" s="64">
        <v>49475</v>
      </c>
      <c r="H23" s="62">
        <v>1.07</v>
      </c>
      <c r="J23" s="48">
        <v>20</v>
      </c>
      <c r="K23" s="48">
        <f>X12</f>
        <v>3967</v>
      </c>
      <c r="L23" s="54"/>
      <c r="M23" s="48"/>
      <c r="N23" s="59">
        <f t="shared" si="0"/>
        <v>8.5495689655172416E-2</v>
      </c>
      <c r="W23" s="62">
        <v>175</v>
      </c>
      <c r="X23" s="62">
        <v>3761</v>
      </c>
      <c r="Y23" s="65">
        <v>42744</v>
      </c>
      <c r="Z23" s="62" t="s">
        <v>528</v>
      </c>
      <c r="AA23" s="62" t="s">
        <v>499</v>
      </c>
      <c r="AB23" s="62">
        <v>8.1</v>
      </c>
      <c r="AC23" s="62" t="s">
        <v>472</v>
      </c>
      <c r="AD23" s="62">
        <v>51</v>
      </c>
    </row>
    <row r="24" spans="1:30" ht="17.25" customHeight="1" thickBot="1" x14ac:dyDescent="0.3">
      <c r="A24" s="62">
        <v>19</v>
      </c>
      <c r="B24" s="63">
        <v>5.0799999999999998E-2</v>
      </c>
      <c r="C24" s="63">
        <v>4.9299999999999997E-2</v>
      </c>
      <c r="D24" s="63">
        <v>0.05</v>
      </c>
      <c r="F24" s="62" t="s">
        <v>502</v>
      </c>
      <c r="G24" s="64">
        <v>49383</v>
      </c>
      <c r="H24" s="62">
        <v>1.07</v>
      </c>
      <c r="J24" s="48">
        <v>30</v>
      </c>
      <c r="K24" s="48">
        <f>X14</f>
        <v>3936</v>
      </c>
      <c r="L24" s="54"/>
      <c r="M24" s="48"/>
      <c r="N24" s="59">
        <f t="shared" si="0"/>
        <v>8.4827586206896552E-2</v>
      </c>
      <c r="W24" s="62">
        <v>200</v>
      </c>
      <c r="X24" s="62">
        <v>3741</v>
      </c>
      <c r="Y24" s="65">
        <v>42881</v>
      </c>
      <c r="Z24" s="62" t="s">
        <v>531</v>
      </c>
      <c r="AA24" s="62" t="s">
        <v>503</v>
      </c>
      <c r="AB24" s="62">
        <v>8.1</v>
      </c>
      <c r="AC24" s="62" t="s">
        <v>472</v>
      </c>
      <c r="AD24" s="62">
        <v>51</v>
      </c>
    </row>
    <row r="25" spans="1:30" ht="17.25" customHeight="1" thickBot="1" x14ac:dyDescent="0.3">
      <c r="A25" s="62">
        <v>20</v>
      </c>
      <c r="B25" s="63">
        <v>4.0300000000000002E-2</v>
      </c>
      <c r="C25" s="63">
        <v>3.8399999999999997E-2</v>
      </c>
      <c r="D25" s="63">
        <v>3.9300000000000002E-2</v>
      </c>
      <c r="F25" s="62" t="s">
        <v>503</v>
      </c>
      <c r="G25" s="64">
        <v>51958</v>
      </c>
      <c r="H25" s="62">
        <v>1.1200000000000001</v>
      </c>
      <c r="J25" s="48">
        <v>50</v>
      </c>
      <c r="K25" s="48">
        <f>X18</f>
        <v>3895</v>
      </c>
      <c r="L25" s="54"/>
      <c r="M25" s="48"/>
      <c r="N25" s="59">
        <f t="shared" si="0"/>
        <v>8.3943965517241384E-2</v>
      </c>
      <c r="W25" s="62">
        <v>200</v>
      </c>
      <c r="X25" s="62"/>
      <c r="Y25" s="65">
        <v>42781</v>
      </c>
      <c r="Z25" s="62" t="s">
        <v>531</v>
      </c>
      <c r="AA25" s="62" t="s">
        <v>501</v>
      </c>
      <c r="AB25" s="62">
        <v>9.8000000000000007</v>
      </c>
      <c r="AC25" s="62" t="s">
        <v>506</v>
      </c>
      <c r="AD25" s="62">
        <v>52</v>
      </c>
    </row>
    <row r="26" spans="1:30" ht="17.25" customHeight="1" thickBot="1" x14ac:dyDescent="0.3">
      <c r="A26" s="62">
        <v>21</v>
      </c>
      <c r="B26" s="63">
        <v>3.2000000000000001E-2</v>
      </c>
      <c r="C26" s="63">
        <v>2.9000000000000001E-2</v>
      </c>
      <c r="D26" s="63">
        <v>3.04E-2</v>
      </c>
      <c r="F26" s="62" t="s">
        <v>504</v>
      </c>
      <c r="G26" s="64">
        <v>42540</v>
      </c>
      <c r="H26" s="62">
        <v>0.92</v>
      </c>
      <c r="J26" s="48">
        <v>100</v>
      </c>
      <c r="K26" s="48">
        <f>X20</f>
        <v>3831</v>
      </c>
      <c r="L26" s="54"/>
      <c r="M26" s="48"/>
      <c r="N26" s="59">
        <f t="shared" si="0"/>
        <v>8.2564655172413792E-2</v>
      </c>
    </row>
    <row r="27" spans="1:30" ht="17.25" customHeight="1" thickBot="1" x14ac:dyDescent="0.3">
      <c r="A27" s="62">
        <v>22</v>
      </c>
      <c r="B27" s="63">
        <v>2.2599999999999999E-2</v>
      </c>
      <c r="C27" s="63">
        <v>2.0199999999999999E-2</v>
      </c>
      <c r="D27" s="63">
        <v>2.1399999999999999E-2</v>
      </c>
      <c r="J27" s="48">
        <v>150</v>
      </c>
      <c r="K27" s="48">
        <f>X22</f>
        <v>3782</v>
      </c>
      <c r="L27" s="54"/>
      <c r="M27" s="48"/>
      <c r="N27" s="59">
        <f t="shared" si="0"/>
        <v>8.150862068965517E-2</v>
      </c>
    </row>
    <row r="28" spans="1:30" ht="17.25" customHeight="1" thickBot="1" x14ac:dyDescent="0.3">
      <c r="A28" s="62">
        <v>23</v>
      </c>
      <c r="B28" s="63">
        <v>1.4500000000000001E-2</v>
      </c>
      <c r="C28" s="63">
        <v>1.2999999999999999E-2</v>
      </c>
      <c r="D28" s="63">
        <v>1.37E-2</v>
      </c>
      <c r="J28" s="48">
        <v>200</v>
      </c>
      <c r="K28" s="48">
        <f>X24</f>
        <v>3741</v>
      </c>
      <c r="L28" s="54"/>
      <c r="M28" s="48"/>
      <c r="N28" s="59">
        <f t="shared" si="0"/>
        <v>8.0625000000000002E-2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36400</v>
      </c>
      <c r="H2" s="43" t="s">
        <v>469</v>
      </c>
      <c r="W2" s="62">
        <v>1</v>
      </c>
      <c r="X2" s="62">
        <v>4721</v>
      </c>
      <c r="Y2" s="65">
        <v>43013</v>
      </c>
      <c r="Z2" s="62" t="s">
        <v>529</v>
      </c>
      <c r="AA2" s="62" t="s">
        <v>502</v>
      </c>
      <c r="AB2" s="62">
        <v>13</v>
      </c>
      <c r="AC2" s="62" t="s">
        <v>505</v>
      </c>
      <c r="AD2" s="62">
        <v>58</v>
      </c>
    </row>
    <row r="3" spans="1:30" ht="14.4" thickBot="1" x14ac:dyDescent="0.3">
      <c r="W3" s="62">
        <v>2</v>
      </c>
      <c r="X3" s="62">
        <v>4187</v>
      </c>
      <c r="Y3" s="65">
        <v>43070</v>
      </c>
      <c r="Z3" s="62" t="s">
        <v>529</v>
      </c>
      <c r="AA3" s="62" t="s">
        <v>503</v>
      </c>
      <c r="AB3" s="62">
        <v>11.5</v>
      </c>
      <c r="AC3" s="62" t="s">
        <v>506</v>
      </c>
      <c r="AD3" s="62">
        <v>57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4030</v>
      </c>
      <c r="Y4" s="65">
        <v>43012</v>
      </c>
      <c r="Z4" s="62" t="s">
        <v>528</v>
      </c>
      <c r="AA4" s="62" t="s">
        <v>501</v>
      </c>
      <c r="AB4" s="62">
        <v>11.1</v>
      </c>
      <c r="AC4" s="62" t="s">
        <v>505</v>
      </c>
      <c r="AD4" s="62">
        <v>57</v>
      </c>
    </row>
    <row r="5" spans="1:30" ht="18.75" customHeight="1" thickBot="1" x14ac:dyDescent="0.3">
      <c r="A5" s="62">
        <v>0</v>
      </c>
      <c r="B5" s="63">
        <f>[63]Sheet2!C1</f>
        <v>5.1999999999999998E-3</v>
      </c>
      <c r="C5" s="63">
        <f>[63]Sheet2!D1</f>
        <v>5.5999999999999999E-3</v>
      </c>
      <c r="D5" s="63">
        <f>[63]Sheet2!E1</f>
        <v>5.4000000000000003E-3</v>
      </c>
      <c r="F5" s="62" t="s">
        <v>478</v>
      </c>
      <c r="G5" s="64">
        <v>24782</v>
      </c>
      <c r="H5" s="62"/>
      <c r="J5" s="91" t="s">
        <v>479</v>
      </c>
      <c r="K5" s="92"/>
      <c r="L5" s="92"/>
      <c r="M5" s="92"/>
      <c r="N5" s="93"/>
      <c r="W5" s="62">
        <v>4</v>
      </c>
      <c r="X5" s="62">
        <v>3962</v>
      </c>
      <c r="Y5" s="65">
        <v>43011</v>
      </c>
      <c r="Z5" s="62" t="s">
        <v>528</v>
      </c>
      <c r="AA5" s="62" t="s">
        <v>500</v>
      </c>
      <c r="AB5" s="62">
        <v>10.9</v>
      </c>
      <c r="AC5" s="62" t="s">
        <v>505</v>
      </c>
      <c r="AD5" s="62">
        <v>58</v>
      </c>
    </row>
    <row r="6" spans="1:30" ht="17.25" customHeight="1" thickBot="1" x14ac:dyDescent="0.3">
      <c r="A6" s="62">
        <v>1</v>
      </c>
      <c r="B6" s="63">
        <f>[63]Sheet2!C2</f>
        <v>3.8E-3</v>
      </c>
      <c r="C6" s="63">
        <f>[63]Sheet2!D2</f>
        <v>3.3999999999999998E-3</v>
      </c>
      <c r="D6" s="63">
        <f>[63]Sheet2!E2</f>
        <v>3.5999999999999999E-3</v>
      </c>
      <c r="F6" s="62" t="s">
        <v>480</v>
      </c>
      <c r="G6" s="64">
        <v>25940</v>
      </c>
      <c r="H6" s="62"/>
      <c r="J6" s="49" t="s">
        <v>481</v>
      </c>
      <c r="K6" s="50">
        <f>LARGE((K8,K9),1)</f>
        <v>0.59367194004995838</v>
      </c>
      <c r="N6" s="50" t="s">
        <v>506</v>
      </c>
      <c r="W6" s="62">
        <v>5</v>
      </c>
      <c r="X6" s="62">
        <v>3927</v>
      </c>
      <c r="Y6" s="65">
        <v>43048</v>
      </c>
      <c r="Z6" s="62" t="s">
        <v>537</v>
      </c>
      <c r="AA6" s="62" t="s">
        <v>502</v>
      </c>
      <c r="AB6" s="62">
        <v>10.8</v>
      </c>
      <c r="AC6" s="62" t="s">
        <v>506</v>
      </c>
      <c r="AD6" s="62">
        <v>59</v>
      </c>
    </row>
    <row r="7" spans="1:30" ht="17.25" customHeight="1" thickBot="1" x14ac:dyDescent="0.3">
      <c r="A7" s="62">
        <v>2</v>
      </c>
      <c r="B7" s="63">
        <f>[63]Sheet2!C3</f>
        <v>3.0000000000000001E-3</v>
      </c>
      <c r="C7" s="63">
        <f>[63]Sheet2!D3</f>
        <v>2.5999999999999999E-3</v>
      </c>
      <c r="D7" s="63">
        <f>[63]Sheet2!E3</f>
        <v>2.8E-3</v>
      </c>
      <c r="F7" s="62" t="s">
        <v>482</v>
      </c>
      <c r="G7" s="64">
        <v>26862</v>
      </c>
      <c r="H7" s="62"/>
      <c r="J7" s="51" t="s">
        <v>483</v>
      </c>
      <c r="K7" s="50">
        <f>LARGE((K10,K11),1)</f>
        <v>0.56233933161953731</v>
      </c>
      <c r="N7" s="50" t="s">
        <v>505</v>
      </c>
      <c r="W7" s="62">
        <v>6</v>
      </c>
      <c r="X7" s="62">
        <v>3907</v>
      </c>
      <c r="Y7" s="65">
        <v>43012</v>
      </c>
      <c r="Z7" s="62" t="s">
        <v>529</v>
      </c>
      <c r="AA7" s="62" t="s">
        <v>501</v>
      </c>
      <c r="AB7" s="62">
        <v>10.7</v>
      </c>
      <c r="AC7" s="62" t="s">
        <v>505</v>
      </c>
      <c r="AD7" s="62">
        <v>56</v>
      </c>
    </row>
    <row r="8" spans="1:30" ht="17.25" customHeight="1" thickBot="1" x14ac:dyDescent="0.35">
      <c r="A8" s="62">
        <v>3</v>
      </c>
      <c r="B8" s="63">
        <f>[63]Sheet2!C4</f>
        <v>2.7000000000000001E-3</v>
      </c>
      <c r="C8" s="63">
        <f>[63]Sheet2!D4</f>
        <v>2E-3</v>
      </c>
      <c r="D8" s="63">
        <f>[63]Sheet2!E4</f>
        <v>2.3E-3</v>
      </c>
      <c r="F8" s="62" t="s">
        <v>484</v>
      </c>
      <c r="G8" s="64">
        <v>24170</v>
      </c>
      <c r="H8" s="62"/>
      <c r="K8" s="52">
        <f>LARGE(B11:C11,1)/(B11+C11)</f>
        <v>0.56894409937888202</v>
      </c>
      <c r="W8" s="62">
        <v>7</v>
      </c>
      <c r="X8" s="62">
        <v>3907</v>
      </c>
      <c r="Y8" s="65">
        <v>43013</v>
      </c>
      <c r="Z8" s="62" t="s">
        <v>539</v>
      </c>
      <c r="AA8" s="62" t="s">
        <v>502</v>
      </c>
      <c r="AB8" s="62">
        <v>10.7</v>
      </c>
      <c r="AC8" s="62" t="s">
        <v>506</v>
      </c>
      <c r="AD8" s="62">
        <v>59</v>
      </c>
    </row>
    <row r="9" spans="1:30" ht="17.25" customHeight="1" thickBot="1" x14ac:dyDescent="0.35">
      <c r="A9" s="62">
        <v>4</v>
      </c>
      <c r="B9" s="63">
        <f>[63]Sheet2!C5</f>
        <v>5.3E-3</v>
      </c>
      <c r="C9" s="63">
        <f>[63]Sheet2!D5</f>
        <v>3.8999999999999998E-3</v>
      </c>
      <c r="D9" s="63">
        <f>[63]Sheet2!E5</f>
        <v>4.5999999999999999E-3</v>
      </c>
      <c r="F9" s="62" t="s">
        <v>485</v>
      </c>
      <c r="G9" s="64">
        <v>21955</v>
      </c>
      <c r="H9" s="62"/>
      <c r="K9" s="52">
        <f>LARGE(B12:C12,1)/(B12+C12)</f>
        <v>0.59367194004995838</v>
      </c>
      <c r="W9" s="62">
        <v>8</v>
      </c>
      <c r="X9" s="62">
        <v>3890</v>
      </c>
      <c r="Y9" s="65">
        <v>43014</v>
      </c>
      <c r="Z9" s="62" t="s">
        <v>529</v>
      </c>
      <c r="AA9" s="62" t="s">
        <v>503</v>
      </c>
      <c r="AB9" s="62">
        <v>10.7</v>
      </c>
      <c r="AC9" s="62" t="s">
        <v>505</v>
      </c>
      <c r="AD9" s="62">
        <v>58</v>
      </c>
    </row>
    <row r="10" spans="1:30" ht="17.25" customHeight="1" thickBot="1" x14ac:dyDescent="0.35">
      <c r="A10" s="62">
        <v>5</v>
      </c>
      <c r="B10" s="63">
        <f>[63]Sheet2!C6</f>
        <v>1.3599999999999999E-2</v>
      </c>
      <c r="C10" s="63">
        <f>[63]Sheet2!D6</f>
        <v>1.41E-2</v>
      </c>
      <c r="D10" s="63">
        <f>[63]Sheet2!E6</f>
        <v>1.38E-2</v>
      </c>
      <c r="F10" s="62" t="s">
        <v>486</v>
      </c>
      <c r="G10" s="64">
        <v>19513</v>
      </c>
      <c r="H10" s="62"/>
      <c r="K10" s="52">
        <f>LARGE(B20:C20,1)/(B20+C20)</f>
        <v>0.54691689008042899</v>
      </c>
      <c r="W10" s="62">
        <v>9</v>
      </c>
      <c r="X10" s="62">
        <v>3883</v>
      </c>
      <c r="Y10" s="65">
        <v>43013</v>
      </c>
      <c r="Z10" s="62" t="s">
        <v>528</v>
      </c>
      <c r="AA10" s="62" t="s">
        <v>502</v>
      </c>
      <c r="AB10" s="62">
        <v>10.7</v>
      </c>
      <c r="AC10" s="62" t="s">
        <v>505</v>
      </c>
      <c r="AD10" s="62">
        <v>57</v>
      </c>
    </row>
    <row r="11" spans="1:30" ht="17.25" customHeight="1" thickBot="1" x14ac:dyDescent="0.35">
      <c r="A11" s="62">
        <v>6</v>
      </c>
      <c r="B11" s="63">
        <f>[63]Sheet2!C7</f>
        <v>3.4700000000000002E-2</v>
      </c>
      <c r="C11" s="63">
        <f>[63]Sheet2!D7</f>
        <v>4.58E-2</v>
      </c>
      <c r="D11" s="63">
        <f>[63]Sheet2!E7</f>
        <v>4.0300000000000002E-2</v>
      </c>
      <c r="F11" s="62" t="s">
        <v>487</v>
      </c>
      <c r="G11" s="64">
        <v>31988</v>
      </c>
      <c r="H11" s="62">
        <v>0.87</v>
      </c>
      <c r="K11" s="52">
        <f>LARGE(B21:C21,1)/(B21+C21)</f>
        <v>0.56233933161953731</v>
      </c>
      <c r="W11" s="62">
        <v>10</v>
      </c>
      <c r="X11" s="62">
        <v>3841</v>
      </c>
      <c r="Y11" s="65">
        <v>43013</v>
      </c>
      <c r="Z11" s="62" t="s">
        <v>537</v>
      </c>
      <c r="AA11" s="62" t="s">
        <v>502</v>
      </c>
      <c r="AB11" s="62">
        <v>10.6</v>
      </c>
      <c r="AC11" s="62" t="s">
        <v>506</v>
      </c>
      <c r="AD11" s="62">
        <v>60</v>
      </c>
    </row>
    <row r="12" spans="1:30" ht="17.25" customHeight="1" thickBot="1" x14ac:dyDescent="0.3">
      <c r="A12" s="62">
        <v>7</v>
      </c>
      <c r="B12" s="63">
        <f>[63]Sheet2!C8</f>
        <v>4.8800000000000003E-2</v>
      </c>
      <c r="C12" s="63">
        <f>[63]Sheet2!D8</f>
        <v>7.1300000000000002E-2</v>
      </c>
      <c r="D12" s="63">
        <f>[63]Sheet2!E8</f>
        <v>6.0100000000000001E-2</v>
      </c>
      <c r="F12" s="62" t="s">
        <v>488</v>
      </c>
      <c r="G12" s="64">
        <v>33209</v>
      </c>
      <c r="H12" s="62">
        <v>0.9</v>
      </c>
      <c r="W12" s="62">
        <v>20</v>
      </c>
      <c r="X12" s="62">
        <v>3587</v>
      </c>
      <c r="Y12" s="65">
        <v>43042</v>
      </c>
      <c r="Z12" s="62" t="s">
        <v>529</v>
      </c>
      <c r="AA12" s="62" t="s">
        <v>503</v>
      </c>
      <c r="AB12" s="62">
        <v>9.9</v>
      </c>
      <c r="AC12" s="62" t="s">
        <v>505</v>
      </c>
      <c r="AD12" s="62">
        <v>56</v>
      </c>
    </row>
    <row r="13" spans="1:30" ht="17.25" customHeight="1" thickBot="1" x14ac:dyDescent="0.3">
      <c r="A13" s="62">
        <v>8</v>
      </c>
      <c r="B13" s="63">
        <f>[63]Sheet2!C9</f>
        <v>5.57E-2</v>
      </c>
      <c r="C13" s="63">
        <f>[63]Sheet2!D9</f>
        <v>7.8200000000000006E-2</v>
      </c>
      <c r="D13" s="63">
        <f>[63]Sheet2!E9</f>
        <v>6.7000000000000004E-2</v>
      </c>
      <c r="F13" s="62" t="s">
        <v>489</v>
      </c>
      <c r="G13" s="64">
        <v>36363</v>
      </c>
      <c r="H13" s="62">
        <v>0.99</v>
      </c>
      <c r="W13" s="62">
        <v>25</v>
      </c>
      <c r="X13" s="62">
        <v>3563</v>
      </c>
      <c r="Y13" s="65">
        <v>43012</v>
      </c>
      <c r="Z13" s="62" t="s">
        <v>537</v>
      </c>
      <c r="AA13" s="62" t="s">
        <v>501</v>
      </c>
      <c r="AB13" s="62">
        <v>9.8000000000000007</v>
      </c>
      <c r="AC13" s="62" t="s">
        <v>506</v>
      </c>
      <c r="AD13" s="62">
        <v>53</v>
      </c>
    </row>
    <row r="14" spans="1:30" ht="14.4" thickBot="1" x14ac:dyDescent="0.3">
      <c r="A14" s="62">
        <v>9</v>
      </c>
      <c r="B14" s="63">
        <f>[63]Sheet2!C10</f>
        <v>5.5800000000000002E-2</v>
      </c>
      <c r="C14" s="63">
        <f>[63]Sheet2!D10</f>
        <v>7.0199999999999999E-2</v>
      </c>
      <c r="D14" s="63">
        <f>[63]Sheet2!E10</f>
        <v>6.3E-2</v>
      </c>
      <c r="F14" s="62" t="s">
        <v>490</v>
      </c>
      <c r="G14" s="64">
        <v>38445</v>
      </c>
      <c r="H14" s="62">
        <v>1.04</v>
      </c>
      <c r="W14" s="62">
        <v>30</v>
      </c>
      <c r="X14" s="62">
        <v>3521</v>
      </c>
      <c r="Y14" s="65">
        <v>43060</v>
      </c>
      <c r="Z14" s="62" t="s">
        <v>528</v>
      </c>
      <c r="AA14" s="62" t="s">
        <v>500</v>
      </c>
      <c r="AB14" s="62">
        <v>9.6999999999999993</v>
      </c>
      <c r="AC14" s="62" t="s">
        <v>505</v>
      </c>
      <c r="AD14" s="62">
        <v>58</v>
      </c>
    </row>
    <row r="15" spans="1:30" ht="14.4" thickBot="1" x14ac:dyDescent="0.3">
      <c r="A15" s="62">
        <v>10</v>
      </c>
      <c r="B15" s="63">
        <f>[63]Sheet2!C11</f>
        <v>6.0699999999999997E-2</v>
      </c>
      <c r="C15" s="63">
        <f>[63]Sheet2!D11</f>
        <v>6.6900000000000001E-2</v>
      </c>
      <c r="D15" s="63">
        <f>[63]Sheet2!E11</f>
        <v>6.3899999999999998E-2</v>
      </c>
      <c r="F15" s="62" t="s">
        <v>491</v>
      </c>
      <c r="G15" s="64">
        <v>39184</v>
      </c>
      <c r="H15" s="62">
        <v>1.06</v>
      </c>
      <c r="W15" s="62">
        <v>35</v>
      </c>
      <c r="X15" s="62">
        <v>3492</v>
      </c>
      <c r="Y15" s="65">
        <v>43098</v>
      </c>
      <c r="Z15" s="62" t="s">
        <v>531</v>
      </c>
      <c r="AA15" s="62" t="s">
        <v>503</v>
      </c>
      <c r="AB15" s="62">
        <v>9.6</v>
      </c>
      <c r="AC15" s="62" t="s">
        <v>506</v>
      </c>
      <c r="AD15" s="62">
        <v>54</v>
      </c>
    </row>
    <row r="16" spans="1:30" ht="14.4" thickBot="1" x14ac:dyDescent="0.3">
      <c r="A16" s="62">
        <v>11</v>
      </c>
      <c r="B16" s="63">
        <f>[63]Sheet2!C12</f>
        <v>6.4899999999999999E-2</v>
      </c>
      <c r="C16" s="63">
        <f>[63]Sheet2!D12</f>
        <v>7.0800000000000002E-2</v>
      </c>
      <c r="D16" s="63">
        <f>[63]Sheet2!E12</f>
        <v>6.7900000000000002E-2</v>
      </c>
      <c r="F16" s="62" t="s">
        <v>492</v>
      </c>
      <c r="G16" s="64">
        <v>38660</v>
      </c>
      <c r="H16" s="62">
        <v>1.05</v>
      </c>
      <c r="W16" s="62">
        <v>40</v>
      </c>
      <c r="X16" s="62">
        <v>3472</v>
      </c>
      <c r="Y16" s="65">
        <v>43034</v>
      </c>
      <c r="Z16" s="62" t="s">
        <v>528</v>
      </c>
      <c r="AA16" s="62" t="s">
        <v>502</v>
      </c>
      <c r="AB16" s="62">
        <v>9.5</v>
      </c>
      <c r="AC16" s="62" t="s">
        <v>505</v>
      </c>
      <c r="AD16" s="62">
        <v>59</v>
      </c>
    </row>
    <row r="17" spans="1:30" ht="14.4" thickBot="1" x14ac:dyDescent="0.3">
      <c r="A17" s="62">
        <v>12</v>
      </c>
      <c r="B17" s="63">
        <f>[63]Sheet2!C13</f>
        <v>6.9199999999999998E-2</v>
      </c>
      <c r="C17" s="63">
        <f>[63]Sheet2!D13</f>
        <v>7.1400000000000005E-2</v>
      </c>
      <c r="D17" s="63">
        <f>[63]Sheet2!E13</f>
        <v>7.0400000000000004E-2</v>
      </c>
      <c r="W17" s="62">
        <v>45</v>
      </c>
      <c r="X17" s="62">
        <v>3465</v>
      </c>
      <c r="Y17" s="65">
        <v>43040</v>
      </c>
      <c r="Z17" s="62" t="s">
        <v>528</v>
      </c>
      <c r="AA17" s="62" t="s">
        <v>501</v>
      </c>
      <c r="AB17" s="62">
        <v>9.5</v>
      </c>
      <c r="AC17" s="62" t="s">
        <v>505</v>
      </c>
      <c r="AD17" s="62">
        <v>58</v>
      </c>
    </row>
    <row r="18" spans="1:30" ht="14.4" thickBot="1" x14ac:dyDescent="0.3">
      <c r="A18" s="62">
        <v>13</v>
      </c>
      <c r="B18" s="63">
        <f>[63]Sheet2!C14</f>
        <v>6.83E-2</v>
      </c>
      <c r="C18" s="63">
        <f>[63]Sheet2!D14</f>
        <v>6.8400000000000002E-2</v>
      </c>
      <c r="D18" s="63">
        <f>[63]Sheet2!E14</f>
        <v>6.8400000000000002E-2</v>
      </c>
      <c r="W18" s="62">
        <v>50</v>
      </c>
      <c r="X18" s="62">
        <v>3429</v>
      </c>
      <c r="Y18" s="65">
        <v>43059</v>
      </c>
      <c r="Z18" s="62" t="s">
        <v>528</v>
      </c>
      <c r="AA18" s="62" t="s">
        <v>499</v>
      </c>
      <c r="AB18" s="62">
        <v>9.4</v>
      </c>
      <c r="AC18" s="62" t="s">
        <v>505</v>
      </c>
      <c r="AD18" s="62">
        <v>59</v>
      </c>
    </row>
    <row r="19" spans="1:30" ht="17.25" customHeight="1" thickBot="1" x14ac:dyDescent="0.3">
      <c r="A19" s="62">
        <v>14</v>
      </c>
      <c r="B19" s="63">
        <f>[63]Sheet2!C15</f>
        <v>7.2999999999999995E-2</v>
      </c>
      <c r="C19" s="63">
        <f>[63]Sheet2!D15</f>
        <v>6.7199999999999996E-2</v>
      </c>
      <c r="D19" s="63">
        <f>[63]Sheet2!E15</f>
        <v>7.0199999999999999E-2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3371</v>
      </c>
      <c r="Y19" s="65">
        <v>43061</v>
      </c>
      <c r="Z19" s="62" t="s">
        <v>529</v>
      </c>
      <c r="AA19" s="62" t="s">
        <v>501</v>
      </c>
      <c r="AB19" s="62">
        <v>9.3000000000000007</v>
      </c>
      <c r="AC19" s="62" t="s">
        <v>505</v>
      </c>
      <c r="AD19" s="62">
        <v>57</v>
      </c>
    </row>
    <row r="20" spans="1:30" ht="17.25" customHeight="1" thickBot="1" x14ac:dyDescent="0.3">
      <c r="A20" s="62">
        <v>15</v>
      </c>
      <c r="B20" s="63">
        <f>[63]Sheet2!C16</f>
        <v>8.1600000000000006E-2</v>
      </c>
      <c r="C20" s="63">
        <f>[63]Sheet2!D16</f>
        <v>6.7599999999999993E-2</v>
      </c>
      <c r="D20" s="63">
        <f>[63]Sheet2!E16</f>
        <v>7.4700000000000003E-2</v>
      </c>
      <c r="F20" s="62" t="s">
        <v>495</v>
      </c>
      <c r="G20" s="64">
        <v>26603</v>
      </c>
      <c r="H20" s="62">
        <v>0.72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3314</v>
      </c>
      <c r="Y20" s="65">
        <v>43048</v>
      </c>
      <c r="Z20" s="62" t="s">
        <v>530</v>
      </c>
      <c r="AA20" s="62" t="s">
        <v>502</v>
      </c>
      <c r="AB20" s="62">
        <v>9.1</v>
      </c>
      <c r="AC20" s="62" t="s">
        <v>505</v>
      </c>
      <c r="AD20" s="62">
        <v>57</v>
      </c>
    </row>
    <row r="21" spans="1:30" ht="17.25" customHeight="1" thickBot="1" x14ac:dyDescent="0.3">
      <c r="A21" s="62">
        <v>16</v>
      </c>
      <c r="B21" s="63">
        <f>[63]Sheet2!C17</f>
        <v>8.7499999999999994E-2</v>
      </c>
      <c r="C21" s="63">
        <f>[63]Sheet2!D17</f>
        <v>6.8099999999999994E-2</v>
      </c>
      <c r="D21" s="63">
        <f>[63]Sheet2!E17</f>
        <v>7.7899999999999997E-2</v>
      </c>
      <c r="F21" s="62" t="s">
        <v>499</v>
      </c>
      <c r="G21" s="64">
        <v>36970</v>
      </c>
      <c r="H21" s="62">
        <v>1</v>
      </c>
      <c r="J21" s="48">
        <v>5</v>
      </c>
      <c r="K21" s="48">
        <f>X6</f>
        <v>3927</v>
      </c>
      <c r="L21" s="54"/>
      <c r="M21" s="48"/>
      <c r="N21" s="59">
        <f>K21/$F$2</f>
        <v>0.10788461538461538</v>
      </c>
      <c r="W21" s="62">
        <v>125</v>
      </c>
      <c r="X21" s="62">
        <v>3270</v>
      </c>
      <c r="Y21" s="65">
        <v>43056</v>
      </c>
      <c r="Z21" s="62" t="s">
        <v>535</v>
      </c>
      <c r="AA21" s="62" t="s">
        <v>503</v>
      </c>
      <c r="AB21" s="62">
        <v>9</v>
      </c>
      <c r="AC21" s="62" t="s">
        <v>506</v>
      </c>
      <c r="AD21" s="62">
        <v>55</v>
      </c>
    </row>
    <row r="22" spans="1:30" ht="17.25" customHeight="1" thickBot="1" x14ac:dyDescent="0.3">
      <c r="A22" s="62">
        <v>17</v>
      </c>
      <c r="B22" s="63">
        <f>[63]Sheet2!C18</f>
        <v>8.5199999999999998E-2</v>
      </c>
      <c r="C22" s="63">
        <f>[63]Sheet2!D18</f>
        <v>6.5000000000000002E-2</v>
      </c>
      <c r="D22" s="63">
        <f>[63]Sheet2!E18</f>
        <v>7.5200000000000003E-2</v>
      </c>
      <c r="F22" s="62" t="s">
        <v>500</v>
      </c>
      <c r="G22" s="64">
        <v>39767</v>
      </c>
      <c r="H22" s="62">
        <v>1.08</v>
      </c>
      <c r="J22" s="48">
        <v>10</v>
      </c>
      <c r="K22" s="48">
        <f>X11</f>
        <v>3841</v>
      </c>
      <c r="L22" s="54"/>
      <c r="M22" s="48"/>
      <c r="N22" s="59">
        <f t="shared" ref="N22:N28" si="0">K22/$F$2</f>
        <v>0.10552197802197802</v>
      </c>
      <c r="W22" s="62">
        <v>150</v>
      </c>
      <c r="X22" s="62">
        <v>3212</v>
      </c>
      <c r="Y22" s="65">
        <v>43082</v>
      </c>
      <c r="Z22" s="62" t="s">
        <v>531</v>
      </c>
      <c r="AA22" s="62" t="s">
        <v>501</v>
      </c>
      <c r="AB22" s="62">
        <v>8.8000000000000007</v>
      </c>
      <c r="AC22" s="62" t="s">
        <v>506</v>
      </c>
      <c r="AD22" s="62">
        <v>51</v>
      </c>
    </row>
    <row r="23" spans="1:30" ht="17.25" customHeight="1" thickBot="1" x14ac:dyDescent="0.3">
      <c r="A23" s="62">
        <v>18</v>
      </c>
      <c r="B23" s="63">
        <f>[63]Sheet2!C19</f>
        <v>5.9299999999999999E-2</v>
      </c>
      <c r="C23" s="63">
        <f>[63]Sheet2!D19</f>
        <v>5.21E-2</v>
      </c>
      <c r="D23" s="63">
        <f>[63]Sheet2!E19</f>
        <v>5.57E-2</v>
      </c>
      <c r="F23" s="62" t="s">
        <v>501</v>
      </c>
      <c r="G23" s="64">
        <v>40527</v>
      </c>
      <c r="H23" s="62">
        <v>1.1000000000000001</v>
      </c>
      <c r="J23" s="48">
        <v>20</v>
      </c>
      <c r="K23" s="48">
        <f>X12</f>
        <v>3587</v>
      </c>
      <c r="L23" s="54"/>
      <c r="M23" s="48"/>
      <c r="N23" s="59">
        <f t="shared" si="0"/>
        <v>9.8543956043956049E-2</v>
      </c>
      <c r="W23" s="62">
        <v>175</v>
      </c>
      <c r="X23" s="62">
        <v>3171</v>
      </c>
      <c r="Y23" s="65">
        <v>43055</v>
      </c>
      <c r="Z23" s="62" t="s">
        <v>537</v>
      </c>
      <c r="AA23" s="62" t="s">
        <v>502</v>
      </c>
      <c r="AB23" s="62">
        <v>8.6999999999999993</v>
      </c>
      <c r="AC23" s="62" t="s">
        <v>506</v>
      </c>
      <c r="AD23" s="62">
        <v>62</v>
      </c>
    </row>
    <row r="24" spans="1:30" ht="17.25" customHeight="1" thickBot="1" x14ac:dyDescent="0.3">
      <c r="A24" s="62">
        <v>19</v>
      </c>
      <c r="B24" s="63">
        <f>[63]Sheet2!C20</f>
        <v>3.9899999999999998E-2</v>
      </c>
      <c r="C24" s="63">
        <f>[63]Sheet2!D20</f>
        <v>3.5400000000000001E-2</v>
      </c>
      <c r="D24" s="63">
        <f>[63]Sheet2!E20</f>
        <v>3.7400000000000003E-2</v>
      </c>
      <c r="F24" s="62" t="s">
        <v>502</v>
      </c>
      <c r="G24" s="64">
        <v>39926</v>
      </c>
      <c r="H24" s="62">
        <v>1.08</v>
      </c>
      <c r="J24" s="48">
        <v>30</v>
      </c>
      <c r="K24" s="48">
        <f>X14</f>
        <v>3521</v>
      </c>
      <c r="L24" s="54"/>
      <c r="M24" s="48"/>
      <c r="N24" s="59">
        <f t="shared" si="0"/>
        <v>9.6730769230769231E-2</v>
      </c>
      <c r="W24" s="62">
        <v>200</v>
      </c>
      <c r="X24" s="62">
        <v>3132</v>
      </c>
      <c r="Y24" s="65">
        <v>42965</v>
      </c>
      <c r="Z24" s="62" t="s">
        <v>529</v>
      </c>
      <c r="AA24" s="62" t="s">
        <v>503</v>
      </c>
      <c r="AB24" s="62">
        <v>8.6</v>
      </c>
      <c r="AC24" s="62" t="s">
        <v>505</v>
      </c>
      <c r="AD24" s="62">
        <v>60</v>
      </c>
    </row>
    <row r="25" spans="1:30" ht="17.25" customHeight="1" thickBot="1" x14ac:dyDescent="0.3">
      <c r="A25" s="62">
        <v>20</v>
      </c>
      <c r="B25" s="63">
        <f>[63]Sheet2!C21</f>
        <v>3.04E-2</v>
      </c>
      <c r="C25" s="63">
        <f>[63]Sheet2!D21</f>
        <v>2.5899999999999999E-2</v>
      </c>
      <c r="D25" s="63">
        <f>[63]Sheet2!E21</f>
        <v>2.7900000000000001E-2</v>
      </c>
      <c r="F25" s="62" t="s">
        <v>503</v>
      </c>
      <c r="G25" s="64">
        <v>41986</v>
      </c>
      <c r="H25" s="62">
        <v>1.1399999999999999</v>
      </c>
      <c r="J25" s="48">
        <v>50</v>
      </c>
      <c r="K25" s="48">
        <f>X18</f>
        <v>3429</v>
      </c>
      <c r="L25" s="54"/>
      <c r="M25" s="48"/>
      <c r="N25" s="59">
        <f t="shared" si="0"/>
        <v>9.4203296703296704E-2</v>
      </c>
    </row>
    <row r="26" spans="1:30" ht="17.25" customHeight="1" thickBot="1" x14ac:dyDescent="0.3">
      <c r="A26" s="62">
        <v>21</v>
      </c>
      <c r="B26" s="63">
        <f>[63]Sheet2!C22</f>
        <v>2.4799999999999999E-2</v>
      </c>
      <c r="C26" s="63">
        <f>[63]Sheet2!D22</f>
        <v>2.0199999999999999E-2</v>
      </c>
      <c r="D26" s="63">
        <f>[63]Sheet2!E22</f>
        <v>2.23E-2</v>
      </c>
      <c r="F26" s="62" t="s">
        <v>504</v>
      </c>
      <c r="G26" s="64">
        <v>32876</v>
      </c>
      <c r="H26" s="62">
        <v>0.89</v>
      </c>
      <c r="J26" s="48">
        <v>100</v>
      </c>
      <c r="K26" s="48">
        <f>X20</f>
        <v>3314</v>
      </c>
      <c r="L26" s="54"/>
      <c r="M26" s="48"/>
      <c r="N26" s="59">
        <f t="shared" si="0"/>
        <v>9.1043956043956042E-2</v>
      </c>
    </row>
    <row r="27" spans="1:30" ht="17.25" customHeight="1" thickBot="1" x14ac:dyDescent="0.3">
      <c r="A27" s="62">
        <v>22</v>
      </c>
      <c r="B27" s="63">
        <f>[63]Sheet2!C23</f>
        <v>1.7000000000000001E-2</v>
      </c>
      <c r="C27" s="63">
        <f>[63]Sheet2!D23</f>
        <v>1.49E-2</v>
      </c>
      <c r="D27" s="63">
        <f>[63]Sheet2!E23</f>
        <v>1.5900000000000001E-2</v>
      </c>
      <c r="J27" s="48">
        <v>150</v>
      </c>
      <c r="K27" s="48">
        <f>X22</f>
        <v>3212</v>
      </c>
      <c r="L27" s="54"/>
      <c r="M27" s="48"/>
      <c r="N27" s="59">
        <f t="shared" si="0"/>
        <v>8.8241758241758242E-2</v>
      </c>
    </row>
    <row r="28" spans="1:30" ht="17.25" customHeight="1" thickBot="1" x14ac:dyDescent="0.3">
      <c r="A28" s="62">
        <v>23</v>
      </c>
      <c r="B28" s="63">
        <f>[63]Sheet2!C24</f>
        <v>9.7000000000000003E-3</v>
      </c>
      <c r="C28" s="63">
        <f>[63]Sheet2!D24</f>
        <v>8.9999999999999993E-3</v>
      </c>
      <c r="D28" s="63">
        <f>[63]Sheet2!E24</f>
        <v>9.2999999999999992E-3</v>
      </c>
      <c r="J28" s="48">
        <v>200</v>
      </c>
      <c r="K28" s="48">
        <f>X24</f>
        <v>3132</v>
      </c>
      <c r="L28" s="54"/>
      <c r="M28" s="48"/>
      <c r="N28" s="59">
        <f t="shared" si="0"/>
        <v>8.6043956043956038E-2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K13" sqref="K1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519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37100</v>
      </c>
      <c r="H2" s="43" t="s">
        <v>469</v>
      </c>
      <c r="W2" s="62">
        <v>1</v>
      </c>
      <c r="X2" s="62"/>
      <c r="Y2" s="65">
        <v>43013</v>
      </c>
      <c r="Z2" s="62" t="s">
        <v>529</v>
      </c>
      <c r="AA2" s="62" t="s">
        <v>502</v>
      </c>
      <c r="AB2" s="62">
        <v>13</v>
      </c>
      <c r="AC2" s="62" t="s">
        <v>505</v>
      </c>
      <c r="AD2" s="62">
        <v>58</v>
      </c>
    </row>
    <row r="3" spans="1:30" ht="14.4" thickBot="1" x14ac:dyDescent="0.3">
      <c r="W3" s="62">
        <v>2</v>
      </c>
      <c r="X3" s="62"/>
      <c r="Y3" s="65">
        <v>43070</v>
      </c>
      <c r="Z3" s="62" t="s">
        <v>529</v>
      </c>
      <c r="AA3" s="62" t="s">
        <v>503</v>
      </c>
      <c r="AB3" s="62">
        <v>11.5</v>
      </c>
      <c r="AC3" s="62" t="s">
        <v>506</v>
      </c>
      <c r="AD3" s="62">
        <v>57</v>
      </c>
    </row>
    <row r="4" spans="1:30" ht="14.4" thickBot="1" x14ac:dyDescent="0.3">
      <c r="A4" s="44" t="s">
        <v>470</v>
      </c>
      <c r="B4" s="45" t="s">
        <v>505</v>
      </c>
      <c r="C4" s="83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43012</v>
      </c>
      <c r="Z4" s="62" t="s">
        <v>528</v>
      </c>
      <c r="AA4" s="62" t="s">
        <v>501</v>
      </c>
      <c r="AB4" s="62">
        <v>11.1</v>
      </c>
      <c r="AC4" s="62" t="s">
        <v>505</v>
      </c>
      <c r="AD4" s="62">
        <v>57</v>
      </c>
    </row>
    <row r="5" spans="1:30" ht="18.75" customHeight="1" thickBot="1" x14ac:dyDescent="0.3">
      <c r="A5" s="62">
        <v>0</v>
      </c>
      <c r="B5" s="63">
        <v>6.4999999999999997E-3</v>
      </c>
      <c r="C5" s="63">
        <v>9.4000000000000004E-3</v>
      </c>
      <c r="D5" s="63">
        <v>7.7999999999999996E-3</v>
      </c>
      <c r="F5" s="62" t="s">
        <v>478</v>
      </c>
      <c r="G5" s="64">
        <v>37025</v>
      </c>
      <c r="H5" s="67">
        <v>1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43011</v>
      </c>
      <c r="Z5" s="62" t="s">
        <v>528</v>
      </c>
      <c r="AA5" s="62" t="s">
        <v>500</v>
      </c>
      <c r="AB5" s="62">
        <v>10.9</v>
      </c>
      <c r="AC5" s="62" t="s">
        <v>505</v>
      </c>
      <c r="AD5" s="62">
        <v>58</v>
      </c>
    </row>
    <row r="6" spans="1:30" ht="17.25" customHeight="1" thickBot="1" x14ac:dyDescent="0.3">
      <c r="A6" s="62">
        <v>1</v>
      </c>
      <c r="B6" s="63">
        <v>4.4999999999999997E-3</v>
      </c>
      <c r="C6" s="63">
        <v>5.5999999999999999E-3</v>
      </c>
      <c r="D6" s="63">
        <v>5.0000000000000001E-3</v>
      </c>
      <c r="F6" s="62" t="s">
        <v>480</v>
      </c>
      <c r="G6" s="64">
        <v>37141</v>
      </c>
      <c r="H6" s="67">
        <v>1</v>
      </c>
      <c r="J6" s="49" t="s">
        <v>481</v>
      </c>
      <c r="K6" s="50">
        <f>LARGE((K8,K9),1)</f>
        <v>0.74836601307189543</v>
      </c>
      <c r="N6" s="50" t="s">
        <v>506</v>
      </c>
      <c r="W6" s="62">
        <v>5</v>
      </c>
      <c r="X6" s="62"/>
      <c r="Y6" s="65">
        <v>43048</v>
      </c>
      <c r="Z6" s="62" t="s">
        <v>537</v>
      </c>
      <c r="AA6" s="62" t="s">
        <v>502</v>
      </c>
      <c r="AB6" s="62">
        <v>10.8</v>
      </c>
      <c r="AC6" s="62" t="s">
        <v>506</v>
      </c>
      <c r="AD6" s="62">
        <v>59</v>
      </c>
    </row>
    <row r="7" spans="1:30" ht="17.25" customHeight="1" thickBot="1" x14ac:dyDescent="0.3">
      <c r="A7" s="62">
        <v>2</v>
      </c>
      <c r="B7" s="63">
        <v>4.1999999999999997E-3</v>
      </c>
      <c r="C7" s="63">
        <v>3.7000000000000002E-3</v>
      </c>
      <c r="D7" s="63">
        <v>4.0000000000000001E-3</v>
      </c>
      <c r="F7" s="62" t="s">
        <v>482</v>
      </c>
      <c r="G7" s="64">
        <v>38466</v>
      </c>
      <c r="H7" s="67">
        <v>1.04</v>
      </c>
      <c r="J7" s="51" t="s">
        <v>483</v>
      </c>
      <c r="K7" s="50">
        <f>LARGE((K10,K11),1)</f>
        <v>0.58920027341079972</v>
      </c>
      <c r="N7" s="50" t="s">
        <v>505</v>
      </c>
      <c r="W7" s="62">
        <v>6</v>
      </c>
      <c r="X7" s="62"/>
      <c r="Y7" s="65">
        <v>43012</v>
      </c>
      <c r="Z7" s="62" t="s">
        <v>529</v>
      </c>
      <c r="AA7" s="62" t="s">
        <v>501</v>
      </c>
      <c r="AB7" s="62">
        <v>10.7</v>
      </c>
      <c r="AC7" s="62" t="s">
        <v>505</v>
      </c>
      <c r="AD7" s="62">
        <v>56</v>
      </c>
    </row>
    <row r="8" spans="1:30" ht="17.25" customHeight="1" thickBot="1" x14ac:dyDescent="0.35">
      <c r="A8" s="62">
        <v>3</v>
      </c>
      <c r="B8" s="63">
        <v>3.2000000000000002E-3</v>
      </c>
      <c r="C8" s="63">
        <v>2.5000000000000001E-3</v>
      </c>
      <c r="D8" s="63">
        <v>2.8999999999999998E-3</v>
      </c>
      <c r="F8" s="62" t="s">
        <v>484</v>
      </c>
      <c r="G8" s="64">
        <v>36546</v>
      </c>
      <c r="H8" s="67"/>
      <c r="K8" s="52">
        <f>LARGE(B11:C11,1)/(B11+C11)</f>
        <v>0.74836601307189543</v>
      </c>
      <c r="W8" s="62">
        <v>7</v>
      </c>
      <c r="X8" s="62"/>
      <c r="Y8" s="65">
        <v>43013</v>
      </c>
      <c r="Z8" s="62" t="s">
        <v>539</v>
      </c>
      <c r="AA8" s="62" t="s">
        <v>502</v>
      </c>
      <c r="AB8" s="62">
        <v>10.7</v>
      </c>
      <c r="AC8" s="62" t="s">
        <v>506</v>
      </c>
      <c r="AD8" s="62">
        <v>59</v>
      </c>
    </row>
    <row r="9" spans="1:30" ht="17.25" customHeight="1" thickBot="1" x14ac:dyDescent="0.35">
      <c r="A9" s="62">
        <v>4</v>
      </c>
      <c r="B9" s="63">
        <v>5.7999999999999996E-3</v>
      </c>
      <c r="C9" s="63">
        <v>2.5000000000000001E-3</v>
      </c>
      <c r="D9" s="63">
        <v>4.3E-3</v>
      </c>
      <c r="F9" s="62" t="s">
        <v>485</v>
      </c>
      <c r="G9" s="64">
        <v>36546</v>
      </c>
      <c r="H9" s="67">
        <v>0.98</v>
      </c>
      <c r="K9" s="52">
        <f>LARGE(B12:C12,1)/(B12+C12)</f>
        <v>0.70680628272251311</v>
      </c>
      <c r="W9" s="62">
        <v>8</v>
      </c>
      <c r="X9" s="62"/>
      <c r="Y9" s="65">
        <v>43014</v>
      </c>
      <c r="Z9" s="62" t="s">
        <v>529</v>
      </c>
      <c r="AA9" s="62" t="s">
        <v>503</v>
      </c>
      <c r="AB9" s="62">
        <v>10.7</v>
      </c>
      <c r="AC9" s="62" t="s">
        <v>505</v>
      </c>
      <c r="AD9" s="62">
        <v>58</v>
      </c>
    </row>
    <row r="10" spans="1:30" ht="17.25" customHeight="1" thickBot="1" x14ac:dyDescent="0.35">
      <c r="A10" s="62">
        <v>5</v>
      </c>
      <c r="B10" s="63">
        <v>1.5100000000000001E-2</v>
      </c>
      <c r="C10" s="63">
        <v>5.4000000000000003E-3</v>
      </c>
      <c r="D10" s="63">
        <v>1.0500000000000001E-2</v>
      </c>
      <c r="F10" s="62" t="s">
        <v>486</v>
      </c>
      <c r="G10" s="64">
        <v>36271</v>
      </c>
      <c r="H10" s="67">
        <v>0.98</v>
      </c>
      <c r="K10" s="52">
        <f>LARGE(B20:C20,1)/(B20+C20)</f>
        <v>0.56552706552706555</v>
      </c>
      <c r="W10" s="62">
        <v>9</v>
      </c>
      <c r="X10" s="62"/>
      <c r="Y10" s="65">
        <v>43013</v>
      </c>
      <c r="Z10" s="62" t="s">
        <v>528</v>
      </c>
      <c r="AA10" s="62" t="s">
        <v>502</v>
      </c>
      <c r="AB10" s="62">
        <v>10.7</v>
      </c>
      <c r="AC10" s="62" t="s">
        <v>505</v>
      </c>
      <c r="AD10" s="62">
        <v>57</v>
      </c>
    </row>
    <row r="11" spans="1:30" ht="17.25" customHeight="1" thickBot="1" x14ac:dyDescent="0.35">
      <c r="A11" s="62">
        <v>6</v>
      </c>
      <c r="B11" s="63">
        <v>4.58E-2</v>
      </c>
      <c r="C11" s="63">
        <v>1.54E-2</v>
      </c>
      <c r="D11" s="63">
        <v>3.15E-2</v>
      </c>
      <c r="F11" s="62" t="s">
        <v>487</v>
      </c>
      <c r="G11" s="64">
        <v>33224</v>
      </c>
      <c r="H11" s="67">
        <v>0.89</v>
      </c>
      <c r="K11" s="52">
        <f>LARGE(B21:C21,1)/(B21+C21)</f>
        <v>0.58920027341079972</v>
      </c>
      <c r="W11" s="62">
        <v>10</v>
      </c>
      <c r="X11" s="62"/>
      <c r="Y11" s="65">
        <v>43013</v>
      </c>
      <c r="Z11" s="62" t="s">
        <v>537</v>
      </c>
      <c r="AA11" s="62" t="s">
        <v>502</v>
      </c>
      <c r="AB11" s="62">
        <v>10.6</v>
      </c>
      <c r="AC11" s="62" t="s">
        <v>506</v>
      </c>
      <c r="AD11" s="62">
        <v>60</v>
      </c>
    </row>
    <row r="12" spans="1:30" ht="17.25" customHeight="1" thickBot="1" x14ac:dyDescent="0.3">
      <c r="A12" s="62">
        <v>7</v>
      </c>
      <c r="B12" s="63">
        <v>8.1000000000000003E-2</v>
      </c>
      <c r="C12" s="63">
        <v>3.3599999999999998E-2</v>
      </c>
      <c r="D12" s="63">
        <v>5.8700000000000002E-2</v>
      </c>
      <c r="F12" s="62" t="s">
        <v>488</v>
      </c>
      <c r="G12" s="64">
        <v>38643</v>
      </c>
      <c r="H12" s="67">
        <v>1.04</v>
      </c>
      <c r="W12" s="62">
        <v>20</v>
      </c>
      <c r="X12" s="62"/>
      <c r="Y12" s="65">
        <v>43042</v>
      </c>
      <c r="Z12" s="62" t="s">
        <v>529</v>
      </c>
      <c r="AA12" s="62" t="s">
        <v>503</v>
      </c>
      <c r="AB12" s="62">
        <v>9.9</v>
      </c>
      <c r="AC12" s="62" t="s">
        <v>505</v>
      </c>
      <c r="AD12" s="62">
        <v>56</v>
      </c>
    </row>
    <row r="13" spans="1:30" ht="17.25" customHeight="1" thickBot="1" x14ac:dyDescent="0.3">
      <c r="A13" s="62">
        <v>8</v>
      </c>
      <c r="B13" s="63">
        <v>8.4000000000000005E-2</v>
      </c>
      <c r="C13" s="63">
        <v>4.58E-2</v>
      </c>
      <c r="D13" s="63">
        <v>6.6000000000000003E-2</v>
      </c>
      <c r="F13" s="62" t="s">
        <v>489</v>
      </c>
      <c r="G13" s="64">
        <v>35599</v>
      </c>
      <c r="H13" s="67">
        <v>0.96</v>
      </c>
      <c r="W13" s="62">
        <v>25</v>
      </c>
      <c r="X13" s="62"/>
      <c r="Y13" s="65">
        <v>43012</v>
      </c>
      <c r="Z13" s="62" t="s">
        <v>537</v>
      </c>
      <c r="AA13" s="62" t="s">
        <v>501</v>
      </c>
      <c r="AB13" s="62">
        <v>9.8000000000000007</v>
      </c>
      <c r="AC13" s="62" t="s">
        <v>506</v>
      </c>
      <c r="AD13" s="62">
        <v>53</v>
      </c>
    </row>
    <row r="14" spans="1:30" ht="14.4" thickBot="1" x14ac:dyDescent="0.3">
      <c r="A14" s="62">
        <v>9</v>
      </c>
      <c r="B14" s="63">
        <v>7.2900000000000006E-2</v>
      </c>
      <c r="C14" s="63">
        <v>5.0200000000000002E-2</v>
      </c>
      <c r="D14" s="63">
        <v>6.2300000000000001E-2</v>
      </c>
      <c r="F14" s="62" t="s">
        <v>490</v>
      </c>
      <c r="G14" s="64">
        <v>39806</v>
      </c>
      <c r="H14" s="67">
        <v>1.07</v>
      </c>
      <c r="W14" s="62">
        <v>30</v>
      </c>
      <c r="X14" s="62"/>
      <c r="Y14" s="65">
        <v>43060</v>
      </c>
      <c r="Z14" s="62" t="s">
        <v>528</v>
      </c>
      <c r="AA14" s="62" t="s">
        <v>500</v>
      </c>
      <c r="AB14" s="62">
        <v>9.6999999999999993</v>
      </c>
      <c r="AC14" s="62" t="s">
        <v>505</v>
      </c>
      <c r="AD14" s="62">
        <v>58</v>
      </c>
    </row>
    <row r="15" spans="1:30" ht="14.4" thickBot="1" x14ac:dyDescent="0.3">
      <c r="A15" s="62">
        <v>10</v>
      </c>
      <c r="B15" s="63">
        <v>7.0099999999999996E-2</v>
      </c>
      <c r="C15" s="63">
        <v>5.5199999999999999E-2</v>
      </c>
      <c r="D15" s="63">
        <v>6.3100000000000003E-2</v>
      </c>
      <c r="F15" s="62" t="s">
        <v>491</v>
      </c>
      <c r="G15" s="64">
        <v>38301</v>
      </c>
      <c r="H15" s="67">
        <v>1.03</v>
      </c>
      <c r="W15" s="62">
        <v>35</v>
      </c>
      <c r="X15" s="62"/>
      <c r="Y15" s="65">
        <v>43098</v>
      </c>
      <c r="Z15" s="62" t="s">
        <v>531</v>
      </c>
      <c r="AA15" s="62" t="s">
        <v>503</v>
      </c>
      <c r="AB15" s="62">
        <v>9.6</v>
      </c>
      <c r="AC15" s="62" t="s">
        <v>506</v>
      </c>
      <c r="AD15" s="62">
        <v>54</v>
      </c>
    </row>
    <row r="16" spans="1:30" ht="14.4" thickBot="1" x14ac:dyDescent="0.3">
      <c r="A16" s="62">
        <v>11</v>
      </c>
      <c r="B16" s="63">
        <v>6.8199999999999997E-2</v>
      </c>
      <c r="C16" s="63">
        <v>6.3399999999999998E-2</v>
      </c>
      <c r="D16" s="63">
        <v>6.59E-2</v>
      </c>
      <c r="F16" s="62" t="s">
        <v>492</v>
      </c>
      <c r="G16" s="64">
        <v>37998</v>
      </c>
      <c r="H16" s="62">
        <v>1.02</v>
      </c>
      <c r="W16" s="62">
        <v>40</v>
      </c>
      <c r="X16" s="62"/>
      <c r="Y16" s="65">
        <v>43034</v>
      </c>
      <c r="Z16" s="62" t="s">
        <v>528</v>
      </c>
      <c r="AA16" s="62" t="s">
        <v>502</v>
      </c>
      <c r="AB16" s="62">
        <v>9.5</v>
      </c>
      <c r="AC16" s="62" t="s">
        <v>505</v>
      </c>
      <c r="AD16" s="62">
        <v>59</v>
      </c>
    </row>
    <row r="17" spans="1:30" ht="14.4" thickBot="1" x14ac:dyDescent="0.3">
      <c r="A17" s="62">
        <v>12</v>
      </c>
      <c r="B17" s="63">
        <v>7.1800000000000003E-2</v>
      </c>
      <c r="C17" s="63">
        <v>6.9599999999999995E-2</v>
      </c>
      <c r="D17" s="63">
        <v>7.0800000000000002E-2</v>
      </c>
      <c r="W17" s="62">
        <v>45</v>
      </c>
      <c r="X17" s="62"/>
      <c r="Y17" s="65">
        <v>43040</v>
      </c>
      <c r="Z17" s="62" t="s">
        <v>528</v>
      </c>
      <c r="AA17" s="62" t="s">
        <v>501</v>
      </c>
      <c r="AB17" s="62">
        <v>9.5</v>
      </c>
      <c r="AC17" s="62" t="s">
        <v>505</v>
      </c>
      <c r="AD17" s="62">
        <v>58</v>
      </c>
    </row>
    <row r="18" spans="1:30" ht="14.4" thickBot="1" x14ac:dyDescent="0.3">
      <c r="A18" s="62">
        <v>13</v>
      </c>
      <c r="B18" s="63">
        <v>6.83E-2</v>
      </c>
      <c r="C18" s="63">
        <v>6.9800000000000001E-2</v>
      </c>
      <c r="D18" s="63">
        <v>6.9000000000000006E-2</v>
      </c>
      <c r="W18" s="62">
        <v>50</v>
      </c>
      <c r="X18" s="62"/>
      <c r="Y18" s="65">
        <v>43059</v>
      </c>
      <c r="Z18" s="62" t="s">
        <v>528</v>
      </c>
      <c r="AA18" s="62" t="s">
        <v>499</v>
      </c>
      <c r="AB18" s="62">
        <v>9.4</v>
      </c>
      <c r="AC18" s="62" t="s">
        <v>505</v>
      </c>
      <c r="AD18" s="62">
        <v>59</v>
      </c>
    </row>
    <row r="19" spans="1:30" ht="17.25" customHeight="1" thickBot="1" x14ac:dyDescent="0.3">
      <c r="A19" s="62">
        <v>14</v>
      </c>
      <c r="B19" s="63">
        <v>6.3600000000000004E-2</v>
      </c>
      <c r="C19" s="63">
        <v>7.2700000000000001E-2</v>
      </c>
      <c r="D19" s="63">
        <v>6.7900000000000002E-2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43061</v>
      </c>
      <c r="Z19" s="62" t="s">
        <v>529</v>
      </c>
      <c r="AA19" s="62" t="s">
        <v>501</v>
      </c>
      <c r="AB19" s="62">
        <v>9.3000000000000007</v>
      </c>
      <c r="AC19" s="62" t="s">
        <v>505</v>
      </c>
      <c r="AD19" s="62">
        <v>57</v>
      </c>
    </row>
    <row r="20" spans="1:30" ht="17.25" customHeight="1" thickBot="1" x14ac:dyDescent="0.3">
      <c r="A20" s="62">
        <v>15</v>
      </c>
      <c r="B20" s="63">
        <v>6.0999999999999999E-2</v>
      </c>
      <c r="C20" s="63">
        <v>7.9399999999999998E-2</v>
      </c>
      <c r="D20" s="63">
        <v>6.9699999999999998E-2</v>
      </c>
      <c r="F20" s="62" t="s">
        <v>495</v>
      </c>
      <c r="G20" s="64">
        <v>23010</v>
      </c>
      <c r="H20" s="62">
        <v>0.63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43048</v>
      </c>
      <c r="Z20" s="62" t="s">
        <v>530</v>
      </c>
      <c r="AA20" s="62" t="s">
        <v>502</v>
      </c>
      <c r="AB20" s="62">
        <v>9.1</v>
      </c>
      <c r="AC20" s="62" t="s">
        <v>505</v>
      </c>
      <c r="AD20" s="62">
        <v>57</v>
      </c>
    </row>
    <row r="21" spans="1:30" ht="17.25" customHeight="1" thickBot="1" x14ac:dyDescent="0.3">
      <c r="A21" s="62">
        <v>16</v>
      </c>
      <c r="B21" s="63">
        <v>6.0100000000000001E-2</v>
      </c>
      <c r="C21" s="63">
        <v>8.6199999999999999E-2</v>
      </c>
      <c r="D21" s="63">
        <v>7.2400000000000006E-2</v>
      </c>
      <c r="F21" s="62" t="s">
        <v>499</v>
      </c>
      <c r="G21" s="64">
        <v>37906</v>
      </c>
      <c r="H21" s="62">
        <v>1.04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43056</v>
      </c>
      <c r="Z21" s="62" t="s">
        <v>535</v>
      </c>
      <c r="AA21" s="62" t="s">
        <v>503</v>
      </c>
      <c r="AB21" s="62">
        <v>9</v>
      </c>
      <c r="AC21" s="62" t="s">
        <v>506</v>
      </c>
      <c r="AD21" s="62">
        <v>55</v>
      </c>
    </row>
    <row r="22" spans="1:30" ht="17.25" customHeight="1" thickBot="1" x14ac:dyDescent="0.3">
      <c r="A22" s="62">
        <v>17</v>
      </c>
      <c r="B22" s="63">
        <v>5.9200000000000003E-2</v>
      </c>
      <c r="C22" s="63">
        <v>9.06E-2</v>
      </c>
      <c r="D22" s="63">
        <v>7.3999999999999996E-2</v>
      </c>
      <c r="F22" s="62" t="s">
        <v>500</v>
      </c>
      <c r="G22" s="64">
        <v>39785</v>
      </c>
      <c r="H22" s="62">
        <v>1.0900000000000001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43082</v>
      </c>
      <c r="Z22" s="62" t="s">
        <v>531</v>
      </c>
      <c r="AA22" s="62" t="s">
        <v>501</v>
      </c>
      <c r="AB22" s="62">
        <v>8.8000000000000007</v>
      </c>
      <c r="AC22" s="62" t="s">
        <v>506</v>
      </c>
      <c r="AD22" s="62">
        <v>51</v>
      </c>
    </row>
    <row r="23" spans="1:30" ht="17.25" customHeight="1" thickBot="1" x14ac:dyDescent="0.3">
      <c r="A23" s="62">
        <v>18</v>
      </c>
      <c r="B23" s="63">
        <v>4.7E-2</v>
      </c>
      <c r="C23" s="63">
        <v>7.0499999999999993E-2</v>
      </c>
      <c r="D23" s="63">
        <v>5.8000000000000003E-2</v>
      </c>
      <c r="F23" s="62" t="s">
        <v>501</v>
      </c>
      <c r="G23" s="64">
        <v>41099</v>
      </c>
      <c r="H23" s="62">
        <v>1.1299999999999999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43055</v>
      </c>
      <c r="Z23" s="62" t="s">
        <v>537</v>
      </c>
      <c r="AA23" s="62" t="s">
        <v>502</v>
      </c>
      <c r="AB23" s="62">
        <v>8.6999999999999993</v>
      </c>
      <c r="AC23" s="62" t="s">
        <v>506</v>
      </c>
      <c r="AD23" s="62">
        <v>62</v>
      </c>
    </row>
    <row r="24" spans="1:30" ht="17.25" customHeight="1" thickBot="1" x14ac:dyDescent="0.3">
      <c r="A24" s="62">
        <v>19</v>
      </c>
      <c r="B24" s="63">
        <v>3.5200000000000002E-2</v>
      </c>
      <c r="C24" s="63">
        <v>5.3100000000000001E-2</v>
      </c>
      <c r="D24" s="63">
        <v>4.36E-2</v>
      </c>
      <c r="F24" s="62" t="s">
        <v>502</v>
      </c>
      <c r="G24" s="64">
        <v>41884</v>
      </c>
      <c r="H24" s="62">
        <v>1.1499999999999999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42965</v>
      </c>
      <c r="Z24" s="62" t="s">
        <v>529</v>
      </c>
      <c r="AA24" s="62" t="s">
        <v>503</v>
      </c>
      <c r="AB24" s="62">
        <v>8.6</v>
      </c>
      <c r="AC24" s="62" t="s">
        <v>505</v>
      </c>
      <c r="AD24" s="62">
        <v>60</v>
      </c>
    </row>
    <row r="25" spans="1:30" ht="17.25" customHeight="1" thickBot="1" x14ac:dyDescent="0.3">
      <c r="A25" s="62">
        <v>20</v>
      </c>
      <c r="B25" s="63">
        <v>2.6200000000000001E-2</v>
      </c>
      <c r="C25" s="63">
        <v>4.2799999999999998E-2</v>
      </c>
      <c r="D25" s="63">
        <v>3.4000000000000002E-2</v>
      </c>
      <c r="F25" s="62" t="s">
        <v>503</v>
      </c>
      <c r="G25" s="64">
        <v>42006</v>
      </c>
      <c r="H25" s="62">
        <v>1.1599999999999999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v>2.0500000000000001E-2</v>
      </c>
      <c r="C26" s="63">
        <v>3.3399999999999999E-2</v>
      </c>
      <c r="D26" s="63">
        <v>2.6599999999999999E-2</v>
      </c>
      <c r="F26" s="62" t="s">
        <v>504</v>
      </c>
      <c r="G26" s="64">
        <v>29517</v>
      </c>
      <c r="H26" s="62">
        <v>0.81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1.55E-2</v>
      </c>
      <c r="C27" s="63">
        <v>2.3699999999999999E-2</v>
      </c>
      <c r="D27" s="63">
        <v>1.9400000000000001E-2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1.0200000000000001E-2</v>
      </c>
      <c r="C28" s="63">
        <v>1.52E-2</v>
      </c>
      <c r="D28" s="63">
        <v>1.2500000000000001E-2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25000</v>
      </c>
      <c r="H2" s="43" t="s">
        <v>469</v>
      </c>
      <c r="W2" s="62">
        <v>1</v>
      </c>
      <c r="X2" s="62"/>
      <c r="Y2" s="65">
        <v>43013</v>
      </c>
      <c r="Z2" s="62" t="s">
        <v>529</v>
      </c>
      <c r="AA2" s="62" t="s">
        <v>502</v>
      </c>
      <c r="AB2" s="62">
        <v>13</v>
      </c>
      <c r="AC2" s="62" t="s">
        <v>505</v>
      </c>
      <c r="AD2" s="62">
        <v>58</v>
      </c>
    </row>
    <row r="3" spans="1:30" ht="14.4" thickBot="1" x14ac:dyDescent="0.3">
      <c r="W3" s="62">
        <v>2</v>
      </c>
      <c r="X3" s="62"/>
      <c r="Y3" s="65">
        <v>43070</v>
      </c>
      <c r="Z3" s="62" t="s">
        <v>529</v>
      </c>
      <c r="AA3" s="62" t="s">
        <v>503</v>
      </c>
      <c r="AB3" s="62">
        <v>11.5</v>
      </c>
      <c r="AC3" s="62" t="s">
        <v>506</v>
      </c>
      <c r="AD3" s="62">
        <v>57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43012</v>
      </c>
      <c r="Z4" s="62" t="s">
        <v>528</v>
      </c>
      <c r="AA4" s="62" t="s">
        <v>501</v>
      </c>
      <c r="AB4" s="62">
        <v>11.1</v>
      </c>
      <c r="AC4" s="62" t="s">
        <v>505</v>
      </c>
      <c r="AD4" s="62">
        <v>57</v>
      </c>
    </row>
    <row r="5" spans="1:30" ht="18.75" customHeight="1" thickBot="1" x14ac:dyDescent="0.3">
      <c r="A5" s="62">
        <v>0</v>
      </c>
      <c r="B5" s="63">
        <f>[66]Sheet2!C1</f>
        <v>4.7999999999999996E-3</v>
      </c>
      <c r="C5" s="63">
        <f>[66]Sheet2!D1</f>
        <v>4.1000000000000003E-3</v>
      </c>
      <c r="D5" s="63">
        <f>[66]Sheet2!E1</f>
        <v>4.4999999999999997E-3</v>
      </c>
      <c r="F5" s="62" t="s">
        <v>478</v>
      </c>
      <c r="G5" s="64">
        <v>37025</v>
      </c>
      <c r="H5" s="67">
        <v>1.001540860113215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43011</v>
      </c>
      <c r="Z5" s="62" t="s">
        <v>528</v>
      </c>
      <c r="AA5" s="62" t="s">
        <v>500</v>
      </c>
      <c r="AB5" s="62">
        <v>10.9</v>
      </c>
      <c r="AC5" s="62" t="s">
        <v>505</v>
      </c>
      <c r="AD5" s="62">
        <v>58</v>
      </c>
    </row>
    <row r="6" spans="1:30" ht="17.25" customHeight="1" thickBot="1" x14ac:dyDescent="0.3">
      <c r="A6" s="62">
        <v>1</v>
      </c>
      <c r="B6" s="63">
        <f>[66]Sheet2!C2</f>
        <v>3.0999999999999999E-3</v>
      </c>
      <c r="C6" s="63">
        <f>[66]Sheet2!D2</f>
        <v>3.0000000000000001E-3</v>
      </c>
      <c r="D6" s="63">
        <f>[66]Sheet2!E2</f>
        <v>3.0999999999999999E-3</v>
      </c>
      <c r="F6" s="62" t="s">
        <v>480</v>
      </c>
      <c r="G6" s="64">
        <v>37141</v>
      </c>
      <c r="H6" s="67">
        <v>1.0670547351396245</v>
      </c>
      <c r="J6" s="49" t="s">
        <v>481</v>
      </c>
      <c r="K6" s="50">
        <f>LARGE((K8,K9),1)</f>
        <v>0.66885245901639345</v>
      </c>
      <c r="N6" s="50" t="s">
        <v>472</v>
      </c>
      <c r="W6" s="62">
        <v>5</v>
      </c>
      <c r="X6" s="62"/>
      <c r="Y6" s="65">
        <v>43048</v>
      </c>
      <c r="Z6" s="62" t="s">
        <v>537</v>
      </c>
      <c r="AA6" s="62" t="s">
        <v>502</v>
      </c>
      <c r="AB6" s="62">
        <v>10.8</v>
      </c>
      <c r="AC6" s="62" t="s">
        <v>506</v>
      </c>
      <c r="AD6" s="62">
        <v>59</v>
      </c>
    </row>
    <row r="7" spans="1:30" ht="17.25" customHeight="1" thickBot="1" x14ac:dyDescent="0.3">
      <c r="A7" s="62">
        <v>2</v>
      </c>
      <c r="B7" s="63">
        <f>[66]Sheet2!C3</f>
        <v>2.5000000000000001E-3</v>
      </c>
      <c r="C7" s="63">
        <f>[66]Sheet2!D3</f>
        <v>2.8999999999999998E-3</v>
      </c>
      <c r="D7" s="63">
        <f>[66]Sheet2!E3</f>
        <v>2.7000000000000001E-3</v>
      </c>
      <c r="F7" s="62" t="s">
        <v>482</v>
      </c>
      <c r="G7" s="64">
        <v>38466</v>
      </c>
      <c r="H7" s="67">
        <v>1.0890930417234319</v>
      </c>
      <c r="J7" s="51" t="s">
        <v>483</v>
      </c>
      <c r="K7" s="50">
        <f>LARGE((K10,K11),1)</f>
        <v>0.56222639149468423</v>
      </c>
      <c r="N7" s="50" t="s">
        <v>471</v>
      </c>
      <c r="W7" s="62">
        <v>6</v>
      </c>
      <c r="X7" s="62"/>
      <c r="Y7" s="65">
        <v>43012</v>
      </c>
      <c r="Z7" s="62" t="s">
        <v>529</v>
      </c>
      <c r="AA7" s="62" t="s">
        <v>501</v>
      </c>
      <c r="AB7" s="62">
        <v>10.7</v>
      </c>
      <c r="AC7" s="62" t="s">
        <v>505</v>
      </c>
      <c r="AD7" s="62">
        <v>56</v>
      </c>
    </row>
    <row r="8" spans="1:30" ht="17.25" customHeight="1" thickBot="1" x14ac:dyDescent="0.35">
      <c r="A8" s="62">
        <v>3</v>
      </c>
      <c r="B8" s="63">
        <f>[66]Sheet2!C4</f>
        <v>2.2000000000000001E-3</v>
      </c>
      <c r="C8" s="63">
        <f>[66]Sheet2!D4</f>
        <v>3.5000000000000001E-3</v>
      </c>
      <c r="D8" s="63">
        <f>[66]Sheet2!E4</f>
        <v>2.8E-3</v>
      </c>
      <c r="F8" s="62" t="s">
        <v>484</v>
      </c>
      <c r="G8" s="64">
        <v>38466</v>
      </c>
      <c r="H8" s="67">
        <v>1.0035042728815904</v>
      </c>
      <c r="K8" s="52">
        <f>LARGE(B11:C11,1)/(B11+C11)</f>
        <v>0.66885245901639345</v>
      </c>
      <c r="W8" s="62">
        <v>7</v>
      </c>
      <c r="X8" s="62"/>
      <c r="Y8" s="65">
        <v>43013</v>
      </c>
      <c r="Z8" s="62" t="s">
        <v>539</v>
      </c>
      <c r="AA8" s="62" t="s">
        <v>502</v>
      </c>
      <c r="AB8" s="62">
        <v>10.7</v>
      </c>
      <c r="AC8" s="62" t="s">
        <v>506</v>
      </c>
      <c r="AD8" s="62">
        <v>59</v>
      </c>
    </row>
    <row r="9" spans="1:30" ht="17.25" customHeight="1" thickBot="1" x14ac:dyDescent="0.35">
      <c r="A9" s="62">
        <v>4</v>
      </c>
      <c r="B9" s="63">
        <f>[66]Sheet2!C5</f>
        <v>4.1000000000000003E-3</v>
      </c>
      <c r="C9" s="63">
        <f>[66]Sheet2!D5</f>
        <v>7.4000000000000003E-3</v>
      </c>
      <c r="D9" s="63">
        <f>[66]Sheet2!E5</f>
        <v>5.7000000000000002E-3</v>
      </c>
      <c r="F9" s="62" t="s">
        <v>485</v>
      </c>
      <c r="G9" s="64">
        <v>36546</v>
      </c>
      <c r="H9" s="67">
        <v>0.99252518923802091</v>
      </c>
      <c r="K9" s="52">
        <f>LARGE(B12:C12,1)/(B12+C12)</f>
        <v>0.56276445698166433</v>
      </c>
      <c r="W9" s="62">
        <v>8</v>
      </c>
      <c r="X9" s="62"/>
      <c r="Y9" s="65">
        <v>43014</v>
      </c>
      <c r="Z9" s="62" t="s">
        <v>529</v>
      </c>
      <c r="AA9" s="62" t="s">
        <v>503</v>
      </c>
      <c r="AB9" s="62">
        <v>10.7</v>
      </c>
      <c r="AC9" s="62" t="s">
        <v>505</v>
      </c>
      <c r="AD9" s="62">
        <v>58</v>
      </c>
    </row>
    <row r="10" spans="1:30" ht="17.25" customHeight="1" thickBot="1" x14ac:dyDescent="0.35">
      <c r="A10" s="62">
        <v>5</v>
      </c>
      <c r="B10" s="63">
        <f>[66]Sheet2!C6</f>
        <v>9.4999999999999998E-3</v>
      </c>
      <c r="C10" s="63">
        <f>[66]Sheet2!D6</f>
        <v>2.1700000000000001E-2</v>
      </c>
      <c r="D10" s="63">
        <f>[66]Sheet2!E6</f>
        <v>1.54E-2</v>
      </c>
      <c r="F10" s="62" t="s">
        <v>486</v>
      </c>
      <c r="G10" s="64">
        <v>36271</v>
      </c>
      <c r="H10" s="67">
        <v>0.94295903424862115</v>
      </c>
      <c r="K10" s="52">
        <f>LARGE(B20:C20,1)/(B20+C20)</f>
        <v>0.54569536423841059</v>
      </c>
      <c r="W10" s="62">
        <v>9</v>
      </c>
      <c r="X10" s="62"/>
      <c r="Y10" s="65">
        <v>43013</v>
      </c>
      <c r="Z10" s="62" t="s">
        <v>528</v>
      </c>
      <c r="AA10" s="62" t="s">
        <v>502</v>
      </c>
      <c r="AB10" s="62">
        <v>10.7</v>
      </c>
      <c r="AC10" s="62" t="s">
        <v>505</v>
      </c>
      <c r="AD10" s="62">
        <v>57</v>
      </c>
    </row>
    <row r="11" spans="1:30" ht="17.25" customHeight="1" thickBot="1" x14ac:dyDescent="0.35">
      <c r="A11" s="62">
        <v>6</v>
      </c>
      <c r="B11" s="63">
        <f>[66]Sheet2!C7</f>
        <v>3.0300000000000001E-2</v>
      </c>
      <c r="C11" s="63">
        <f>[66]Sheet2!D7</f>
        <v>6.1199999999999997E-2</v>
      </c>
      <c r="D11" s="63">
        <f>[66]Sheet2!E7</f>
        <v>4.5199999999999997E-2</v>
      </c>
      <c r="F11" s="62" t="s">
        <v>487</v>
      </c>
      <c r="G11" s="64">
        <v>33224</v>
      </c>
      <c r="H11" s="67">
        <v>0.89563677956593635</v>
      </c>
      <c r="K11" s="52">
        <f>LARGE(B21:C21,1)/(B21+C21)</f>
        <v>0.56222639149468423</v>
      </c>
      <c r="W11" s="62">
        <v>10</v>
      </c>
      <c r="X11" s="62"/>
      <c r="Y11" s="65">
        <v>43013</v>
      </c>
      <c r="Z11" s="62" t="s">
        <v>537</v>
      </c>
      <c r="AA11" s="62" t="s">
        <v>502</v>
      </c>
      <c r="AB11" s="62">
        <v>10.6</v>
      </c>
      <c r="AC11" s="62" t="s">
        <v>506</v>
      </c>
      <c r="AD11" s="62">
        <v>60</v>
      </c>
    </row>
    <row r="12" spans="1:30" ht="17.25" customHeight="1" thickBot="1" x14ac:dyDescent="0.3">
      <c r="A12" s="62">
        <v>7</v>
      </c>
      <c r="B12" s="63">
        <f>[66]Sheet2!C8</f>
        <v>6.2E-2</v>
      </c>
      <c r="C12" s="63">
        <f>[66]Sheet2!D8</f>
        <v>7.9799999999999996E-2</v>
      </c>
      <c r="D12" s="63">
        <f>[66]Sheet2!E8</f>
        <v>7.0599999999999996E-2</v>
      </c>
      <c r="F12" s="62" t="s">
        <v>488</v>
      </c>
      <c r="G12" s="64">
        <v>37671</v>
      </c>
      <c r="H12" s="67">
        <v>0.98603390620788123</v>
      </c>
      <c r="W12" s="62">
        <v>20</v>
      </c>
      <c r="X12" s="62"/>
      <c r="Y12" s="65">
        <v>43042</v>
      </c>
      <c r="Z12" s="62" t="s">
        <v>529</v>
      </c>
      <c r="AA12" s="62" t="s">
        <v>503</v>
      </c>
      <c r="AB12" s="62">
        <v>9.9</v>
      </c>
      <c r="AC12" s="62" t="s">
        <v>505</v>
      </c>
      <c r="AD12" s="62">
        <v>56</v>
      </c>
    </row>
    <row r="13" spans="1:30" ht="17.25" customHeight="1" thickBot="1" x14ac:dyDescent="0.3">
      <c r="A13" s="62">
        <v>8</v>
      </c>
      <c r="B13" s="63">
        <f>[66]Sheet2!C9</f>
        <v>6.7699999999999996E-2</v>
      </c>
      <c r="C13" s="63">
        <f>[66]Sheet2!D9</f>
        <v>7.2999999999999995E-2</v>
      </c>
      <c r="D13" s="63">
        <f>[66]Sheet2!E9</f>
        <v>7.0300000000000001E-2</v>
      </c>
      <c r="F13" s="62" t="s">
        <v>489</v>
      </c>
      <c r="G13" s="64">
        <v>36363</v>
      </c>
      <c r="H13" s="67"/>
      <c r="W13" s="62">
        <v>25</v>
      </c>
      <c r="X13" s="62"/>
      <c r="Y13" s="65">
        <v>43012</v>
      </c>
      <c r="Z13" s="62" t="s">
        <v>537</v>
      </c>
      <c r="AA13" s="62" t="s">
        <v>501</v>
      </c>
      <c r="AB13" s="62">
        <v>9.8000000000000007</v>
      </c>
      <c r="AC13" s="62" t="s">
        <v>506</v>
      </c>
      <c r="AD13" s="62">
        <v>53</v>
      </c>
    </row>
    <row r="14" spans="1:30" ht="14.4" thickBot="1" x14ac:dyDescent="0.3">
      <c r="A14" s="62">
        <v>9</v>
      </c>
      <c r="B14" s="63">
        <f>[66]Sheet2!C10</f>
        <v>5.8700000000000002E-2</v>
      </c>
      <c r="C14" s="63">
        <f>[66]Sheet2!D10</f>
        <v>6.5699999999999995E-2</v>
      </c>
      <c r="D14" s="63">
        <f>[66]Sheet2!E10</f>
        <v>6.2100000000000002E-2</v>
      </c>
      <c r="F14" s="62" t="s">
        <v>490</v>
      </c>
      <c r="G14" s="64">
        <v>38445</v>
      </c>
      <c r="H14" s="67">
        <v>1.0545129352110212</v>
      </c>
      <c r="W14" s="62">
        <v>30</v>
      </c>
      <c r="X14" s="62"/>
      <c r="Y14" s="65">
        <v>43060</v>
      </c>
      <c r="Z14" s="62" t="s">
        <v>528</v>
      </c>
      <c r="AA14" s="62" t="s">
        <v>500</v>
      </c>
      <c r="AB14" s="62">
        <v>9.6999999999999993</v>
      </c>
      <c r="AC14" s="62" t="s">
        <v>505</v>
      </c>
      <c r="AD14" s="62">
        <v>58</v>
      </c>
    </row>
    <row r="15" spans="1:30" ht="14.4" thickBot="1" x14ac:dyDescent="0.3">
      <c r="A15" s="62">
        <v>10</v>
      </c>
      <c r="B15" s="63">
        <f>[66]Sheet2!C11</f>
        <v>6.08E-2</v>
      </c>
      <c r="C15" s="63">
        <f>[66]Sheet2!D11</f>
        <v>6.5100000000000005E-2</v>
      </c>
      <c r="D15" s="63">
        <f>[66]Sheet2!E11</f>
        <v>6.2899999999999998E-2</v>
      </c>
      <c r="F15" s="62" t="s">
        <v>491</v>
      </c>
      <c r="G15" s="64">
        <v>39184</v>
      </c>
      <c r="H15" s="67">
        <v>1.0000983527731839</v>
      </c>
      <c r="W15" s="62">
        <v>35</v>
      </c>
      <c r="X15" s="62"/>
      <c r="Y15" s="65">
        <v>43098</v>
      </c>
      <c r="Z15" s="62" t="s">
        <v>531</v>
      </c>
      <c r="AA15" s="62" t="s">
        <v>503</v>
      </c>
      <c r="AB15" s="62">
        <v>9.6</v>
      </c>
      <c r="AC15" s="62" t="s">
        <v>506</v>
      </c>
      <c r="AD15" s="62">
        <v>54</v>
      </c>
    </row>
    <row r="16" spans="1:30" ht="14.4" thickBot="1" x14ac:dyDescent="0.3">
      <c r="A16" s="62">
        <v>11</v>
      </c>
      <c r="B16" s="63">
        <f>[66]Sheet2!C12</f>
        <v>6.4500000000000002E-2</v>
      </c>
      <c r="C16" s="63">
        <f>[66]Sheet2!D12</f>
        <v>6.93E-2</v>
      </c>
      <c r="D16" s="63">
        <f>[66]Sheet2!E12</f>
        <v>6.6799999999999998E-2</v>
      </c>
      <c r="F16" s="62" t="s">
        <v>492</v>
      </c>
      <c r="G16" s="64">
        <v>38660</v>
      </c>
      <c r="H16" s="67">
        <v>0.96704089289747264</v>
      </c>
      <c r="W16" s="62">
        <v>40</v>
      </c>
      <c r="X16" s="62"/>
      <c r="Y16" s="65">
        <v>43034</v>
      </c>
      <c r="Z16" s="62" t="s">
        <v>528</v>
      </c>
      <c r="AA16" s="62" t="s">
        <v>502</v>
      </c>
      <c r="AB16" s="62">
        <v>9.5</v>
      </c>
      <c r="AC16" s="62" t="s">
        <v>505</v>
      </c>
      <c r="AD16" s="62">
        <v>59</v>
      </c>
    </row>
    <row r="17" spans="1:30" ht="14.4" thickBot="1" x14ac:dyDescent="0.3">
      <c r="A17" s="62">
        <v>12</v>
      </c>
      <c r="B17" s="63">
        <f>[66]Sheet2!C13</f>
        <v>7.1499999999999994E-2</v>
      </c>
      <c r="C17" s="63">
        <f>[66]Sheet2!D13</f>
        <v>7.2499999999999995E-2</v>
      </c>
      <c r="D17" s="63">
        <f>[66]Sheet2!E13</f>
        <v>7.1999999999999995E-2</v>
      </c>
      <c r="W17" s="62">
        <v>45</v>
      </c>
      <c r="X17" s="62"/>
      <c r="Y17" s="65">
        <v>43040</v>
      </c>
      <c r="Z17" s="62" t="s">
        <v>528</v>
      </c>
      <c r="AA17" s="62" t="s">
        <v>501</v>
      </c>
      <c r="AB17" s="62">
        <v>9.5</v>
      </c>
      <c r="AC17" s="62" t="s">
        <v>505</v>
      </c>
      <c r="AD17" s="62">
        <v>58</v>
      </c>
    </row>
    <row r="18" spans="1:30" ht="14.4" thickBot="1" x14ac:dyDescent="0.3">
      <c r="A18" s="62">
        <v>13</v>
      </c>
      <c r="B18" s="63">
        <f>[66]Sheet2!C14</f>
        <v>7.1300000000000002E-2</v>
      </c>
      <c r="C18" s="63">
        <f>[66]Sheet2!D14</f>
        <v>6.7599999999999993E-2</v>
      </c>
      <c r="D18" s="63">
        <f>[66]Sheet2!E14</f>
        <v>6.9500000000000006E-2</v>
      </c>
      <c r="W18" s="62">
        <v>50</v>
      </c>
      <c r="X18" s="62"/>
      <c r="Y18" s="65">
        <v>43059</v>
      </c>
      <c r="Z18" s="62" t="s">
        <v>528</v>
      </c>
      <c r="AA18" s="62" t="s">
        <v>499</v>
      </c>
      <c r="AB18" s="62">
        <v>9.4</v>
      </c>
      <c r="AC18" s="62" t="s">
        <v>505</v>
      </c>
      <c r="AD18" s="62">
        <v>59</v>
      </c>
    </row>
    <row r="19" spans="1:30" ht="17.25" customHeight="1" thickBot="1" x14ac:dyDescent="0.3">
      <c r="A19" s="62">
        <v>14</v>
      </c>
      <c r="B19" s="63">
        <f>[66]Sheet2!C15</f>
        <v>7.4300000000000005E-2</v>
      </c>
      <c r="C19" s="63">
        <f>[66]Sheet2!D15</f>
        <v>6.7400000000000002E-2</v>
      </c>
      <c r="D19" s="63">
        <f>[66]Sheet2!E15</f>
        <v>7.0999999999999994E-2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43061</v>
      </c>
      <c r="Z19" s="62" t="s">
        <v>529</v>
      </c>
      <c r="AA19" s="62" t="s">
        <v>501</v>
      </c>
      <c r="AB19" s="62">
        <v>9.3000000000000007</v>
      </c>
      <c r="AC19" s="62" t="s">
        <v>505</v>
      </c>
      <c r="AD19" s="62">
        <v>57</v>
      </c>
    </row>
    <row r="20" spans="1:30" ht="17.25" customHeight="1" thickBot="1" x14ac:dyDescent="0.3">
      <c r="A20" s="62">
        <v>15</v>
      </c>
      <c r="B20" s="63">
        <f>[66]Sheet2!C16</f>
        <v>8.2400000000000001E-2</v>
      </c>
      <c r="C20" s="63">
        <f>[66]Sheet2!D16</f>
        <v>6.8599999999999994E-2</v>
      </c>
      <c r="D20" s="63">
        <f>[66]Sheet2!E16</f>
        <v>7.5700000000000003E-2</v>
      </c>
      <c r="F20" s="62" t="s">
        <v>495</v>
      </c>
      <c r="G20" s="64">
        <v>11057</v>
      </c>
      <c r="H20" s="62">
        <v>0.43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43048</v>
      </c>
      <c r="Z20" s="62" t="s">
        <v>530</v>
      </c>
      <c r="AA20" s="62" t="s">
        <v>502</v>
      </c>
      <c r="AB20" s="62">
        <v>9.1</v>
      </c>
      <c r="AC20" s="62" t="s">
        <v>505</v>
      </c>
      <c r="AD20" s="62">
        <v>57</v>
      </c>
    </row>
    <row r="21" spans="1:30" ht="17.25" customHeight="1" thickBot="1" x14ac:dyDescent="0.3">
      <c r="A21" s="62">
        <v>16</v>
      </c>
      <c r="B21" s="63">
        <f>[66]Sheet2!C17</f>
        <v>8.9899999999999994E-2</v>
      </c>
      <c r="C21" s="63">
        <f>[66]Sheet2!D17</f>
        <v>7.0000000000000007E-2</v>
      </c>
      <c r="D21" s="63">
        <f>[66]Sheet2!E17</f>
        <v>8.0299999999999996E-2</v>
      </c>
      <c r="F21" s="62" t="s">
        <v>499</v>
      </c>
      <c r="G21" s="64">
        <v>28117</v>
      </c>
      <c r="H21" s="62">
        <v>1.1000000000000001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43056</v>
      </c>
      <c r="Z21" s="62" t="s">
        <v>535</v>
      </c>
      <c r="AA21" s="62" t="s">
        <v>503</v>
      </c>
      <c r="AB21" s="62">
        <v>9</v>
      </c>
      <c r="AC21" s="62" t="s">
        <v>506</v>
      </c>
      <c r="AD21" s="62">
        <v>55</v>
      </c>
    </row>
    <row r="22" spans="1:30" ht="17.25" customHeight="1" thickBot="1" x14ac:dyDescent="0.3">
      <c r="A22" s="62">
        <v>17</v>
      </c>
      <c r="B22" s="63">
        <f>[66]Sheet2!C18</f>
        <v>8.5999999999999993E-2</v>
      </c>
      <c r="C22" s="63">
        <f>[66]Sheet2!D18</f>
        <v>6.9599999999999995E-2</v>
      </c>
      <c r="D22" s="63">
        <f>[66]Sheet2!E18</f>
        <v>7.8100000000000003E-2</v>
      </c>
      <c r="F22" s="62" t="s">
        <v>500</v>
      </c>
      <c r="G22" s="64">
        <v>30444</v>
      </c>
      <c r="H22" s="62">
        <v>1.19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43082</v>
      </c>
      <c r="Z22" s="62" t="s">
        <v>531</v>
      </c>
      <c r="AA22" s="62" t="s">
        <v>501</v>
      </c>
      <c r="AB22" s="62">
        <v>8.8000000000000007</v>
      </c>
      <c r="AC22" s="62" t="s">
        <v>506</v>
      </c>
      <c r="AD22" s="62">
        <v>51</v>
      </c>
    </row>
    <row r="23" spans="1:30" ht="17.25" customHeight="1" thickBot="1" x14ac:dyDescent="0.3">
      <c r="A23" s="62">
        <v>18</v>
      </c>
      <c r="B23" s="63">
        <f>[66]Sheet2!C19</f>
        <v>5.1900000000000002E-2</v>
      </c>
      <c r="C23" s="63">
        <f>[66]Sheet2!D19</f>
        <v>4.4999999999999998E-2</v>
      </c>
      <c r="D23" s="63">
        <f>[66]Sheet2!E19</f>
        <v>4.8500000000000001E-2</v>
      </c>
      <c r="F23" s="62" t="s">
        <v>501</v>
      </c>
      <c r="G23" s="64">
        <v>31601</v>
      </c>
      <c r="H23" s="62">
        <v>1.23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43055</v>
      </c>
      <c r="Z23" s="62" t="s">
        <v>537</v>
      </c>
      <c r="AA23" s="62" t="s">
        <v>502</v>
      </c>
      <c r="AB23" s="62">
        <v>8.6999999999999993</v>
      </c>
      <c r="AC23" s="62" t="s">
        <v>506</v>
      </c>
      <c r="AD23" s="62">
        <v>62</v>
      </c>
    </row>
    <row r="24" spans="1:30" ht="17.25" customHeight="1" thickBot="1" x14ac:dyDescent="0.3">
      <c r="A24" s="62">
        <v>19</v>
      </c>
      <c r="B24" s="63">
        <f>[66]Sheet2!C20</f>
        <v>3.5299999999999998E-2</v>
      </c>
      <c r="C24" s="63">
        <f>[66]Sheet2!D20</f>
        <v>2.87E-2</v>
      </c>
      <c r="D24" s="63">
        <f>[66]Sheet2!E20</f>
        <v>3.2099999999999997E-2</v>
      </c>
      <c r="F24" s="62" t="s">
        <v>502</v>
      </c>
      <c r="G24" s="64">
        <v>31188</v>
      </c>
      <c r="H24" s="62">
        <v>1.22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42965</v>
      </c>
      <c r="Z24" s="62" t="s">
        <v>529</v>
      </c>
      <c r="AA24" s="62" t="s">
        <v>503</v>
      </c>
      <c r="AB24" s="62">
        <v>8.6</v>
      </c>
      <c r="AC24" s="62" t="s">
        <v>505</v>
      </c>
      <c r="AD24" s="62">
        <v>60</v>
      </c>
    </row>
    <row r="25" spans="1:30" ht="17.25" customHeight="1" thickBot="1" x14ac:dyDescent="0.3">
      <c r="A25" s="62">
        <v>20</v>
      </c>
      <c r="B25" s="63">
        <f>[66]Sheet2!C21</f>
        <v>2.5399999999999999E-2</v>
      </c>
      <c r="C25" s="63">
        <f>[66]Sheet2!D21</f>
        <v>2.06E-2</v>
      </c>
      <c r="D25" s="63">
        <f>[66]Sheet2!E21</f>
        <v>2.3099999999999999E-2</v>
      </c>
      <c r="F25" s="62" t="s">
        <v>503</v>
      </c>
      <c r="G25" s="64">
        <v>31160</v>
      </c>
      <c r="H25" s="62">
        <v>1.21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[66]Sheet2!C22</f>
        <v>1.7899999999999999E-2</v>
      </c>
      <c r="C26" s="63">
        <f>[66]Sheet2!D22</f>
        <v>1.6299999999999999E-2</v>
      </c>
      <c r="D26" s="63">
        <f>[66]Sheet2!E22</f>
        <v>1.7100000000000001E-2</v>
      </c>
      <c r="F26" s="62" t="s">
        <v>504</v>
      </c>
      <c r="G26" s="64">
        <v>16099</v>
      </c>
      <c r="H26" s="62">
        <v>0.63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[66]Sheet2!C23</f>
        <v>1.35E-2</v>
      </c>
      <c r="C27" s="63">
        <f>[66]Sheet2!D23</f>
        <v>1.04E-2</v>
      </c>
      <c r="D27" s="63">
        <f>[66]Sheet2!E23</f>
        <v>1.2E-2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[66]Sheet2!C24</f>
        <v>1.0200000000000001E-2</v>
      </c>
      <c r="C28" s="63">
        <f>[66]Sheet2!D24</f>
        <v>6.4999999999999997E-3</v>
      </c>
      <c r="D28" s="63">
        <f>[66]Sheet2!E24</f>
        <v>8.3999999999999995E-3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42700</v>
      </c>
      <c r="H2" s="43" t="s">
        <v>469</v>
      </c>
      <c r="W2" s="62">
        <v>1</v>
      </c>
      <c r="X2" s="62">
        <v>4179</v>
      </c>
      <c r="Y2" s="65">
        <v>42810</v>
      </c>
      <c r="Z2" s="62" t="s">
        <v>528</v>
      </c>
      <c r="AA2" s="62" t="s">
        <v>502</v>
      </c>
      <c r="AB2" s="62">
        <v>9.8000000000000007</v>
      </c>
      <c r="AC2" s="62" t="s">
        <v>505</v>
      </c>
      <c r="AD2" s="62">
        <v>57</v>
      </c>
    </row>
    <row r="3" spans="1:30" ht="14.4" thickBot="1" x14ac:dyDescent="0.3">
      <c r="W3" s="62">
        <v>2</v>
      </c>
      <c r="X3" s="62">
        <v>4163</v>
      </c>
      <c r="Y3" s="65">
        <v>42810</v>
      </c>
      <c r="Z3" s="62" t="s">
        <v>529</v>
      </c>
      <c r="AA3" s="62" t="s">
        <v>502</v>
      </c>
      <c r="AB3" s="62">
        <v>9.6999999999999993</v>
      </c>
      <c r="AC3" s="62" t="s">
        <v>505</v>
      </c>
      <c r="AD3" s="62">
        <v>56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4109</v>
      </c>
      <c r="Y4" s="65">
        <v>42765</v>
      </c>
      <c r="Z4" s="62" t="s">
        <v>529</v>
      </c>
      <c r="AA4" s="62" t="s">
        <v>499</v>
      </c>
      <c r="AB4" s="62">
        <v>9.6</v>
      </c>
      <c r="AC4" s="62" t="s">
        <v>505</v>
      </c>
      <c r="AD4" s="62">
        <v>56</v>
      </c>
    </row>
    <row r="5" spans="1:30" ht="18.75" customHeight="1" thickBot="1" x14ac:dyDescent="0.3">
      <c r="A5" s="62">
        <v>0</v>
      </c>
      <c r="B5" s="63">
        <f>[68]Sheet2!C1</f>
        <v>5.0000000000000001E-3</v>
      </c>
      <c r="C5" s="63">
        <f>[68]Sheet2!D1</f>
        <v>6.7999999999999996E-3</v>
      </c>
      <c r="D5" s="63">
        <f>[68]Sheet2!E1</f>
        <v>5.7999999999999996E-3</v>
      </c>
      <c r="F5" s="62" t="s">
        <v>478</v>
      </c>
      <c r="G5" s="64">
        <v>46365</v>
      </c>
      <c r="H5" s="62">
        <v>1.08</v>
      </c>
      <c r="J5" s="91" t="s">
        <v>479</v>
      </c>
      <c r="K5" s="92"/>
      <c r="L5" s="92"/>
      <c r="M5" s="92"/>
      <c r="N5" s="93"/>
      <c r="W5" s="62">
        <v>4</v>
      </c>
      <c r="X5" s="62">
        <v>4091</v>
      </c>
      <c r="Y5" s="65">
        <v>42809</v>
      </c>
      <c r="Z5" s="62" t="s">
        <v>529</v>
      </c>
      <c r="AA5" s="62" t="s">
        <v>501</v>
      </c>
      <c r="AB5" s="62">
        <v>9.6</v>
      </c>
      <c r="AC5" s="62" t="s">
        <v>505</v>
      </c>
      <c r="AD5" s="62">
        <v>57</v>
      </c>
    </row>
    <row r="6" spans="1:30" ht="17.25" customHeight="1" thickBot="1" x14ac:dyDescent="0.3">
      <c r="A6" s="62">
        <v>1</v>
      </c>
      <c r="B6" s="63">
        <f>[68]Sheet2!C2</f>
        <v>3.5000000000000001E-3</v>
      </c>
      <c r="C6" s="63">
        <f>[68]Sheet2!D2</f>
        <v>4.1999999999999997E-3</v>
      </c>
      <c r="D6" s="63">
        <f>[68]Sheet2!E2</f>
        <v>3.8E-3</v>
      </c>
      <c r="F6" s="62" t="s">
        <v>480</v>
      </c>
      <c r="G6" s="64">
        <v>49128</v>
      </c>
      <c r="H6" s="62">
        <v>1.1399999999999999</v>
      </c>
      <c r="J6" s="49" t="s">
        <v>481</v>
      </c>
      <c r="K6" s="50">
        <f>LARGE((K8,K9),1)</f>
        <v>0.58102766798418981</v>
      </c>
      <c r="N6" s="50" t="s">
        <v>506</v>
      </c>
      <c r="W6" s="62">
        <v>5</v>
      </c>
      <c r="X6" s="62">
        <v>4090</v>
      </c>
      <c r="Y6" s="65">
        <v>42809</v>
      </c>
      <c r="Z6" s="62" t="s">
        <v>528</v>
      </c>
      <c r="AA6" s="62" t="s">
        <v>501</v>
      </c>
      <c r="AB6" s="62">
        <v>9.6</v>
      </c>
      <c r="AC6" s="62" t="s">
        <v>505</v>
      </c>
      <c r="AD6" s="62">
        <v>55</v>
      </c>
    </row>
    <row r="7" spans="1:30" ht="17.25" customHeight="1" thickBot="1" x14ac:dyDescent="0.3">
      <c r="A7" s="62">
        <v>2</v>
      </c>
      <c r="B7" s="63">
        <f>[68]Sheet2!C3</f>
        <v>2.5000000000000001E-3</v>
      </c>
      <c r="C7" s="63">
        <f>[68]Sheet2!D3</f>
        <v>3.0000000000000001E-3</v>
      </c>
      <c r="D7" s="63">
        <f>[68]Sheet2!E3</f>
        <v>2.7000000000000001E-3</v>
      </c>
      <c r="F7" s="62" t="s">
        <v>482</v>
      </c>
      <c r="G7" s="64">
        <v>50815</v>
      </c>
      <c r="H7" s="62">
        <v>1.18</v>
      </c>
      <c r="J7" s="51" t="s">
        <v>483</v>
      </c>
      <c r="K7" s="50">
        <f>LARGE((K10,K11),1)</f>
        <v>0.5252525252525253</v>
      </c>
      <c r="N7" s="50" t="s">
        <v>505</v>
      </c>
      <c r="W7" s="62">
        <v>6</v>
      </c>
      <c r="X7" s="62">
        <v>4089</v>
      </c>
      <c r="Y7" s="65">
        <v>42810</v>
      </c>
      <c r="Z7" s="62" t="s">
        <v>530</v>
      </c>
      <c r="AA7" s="62" t="s">
        <v>502</v>
      </c>
      <c r="AB7" s="62">
        <v>9.6</v>
      </c>
      <c r="AC7" s="62" t="s">
        <v>505</v>
      </c>
      <c r="AD7" s="62">
        <v>55</v>
      </c>
    </row>
    <row r="8" spans="1:30" ht="17.25" customHeight="1" thickBot="1" x14ac:dyDescent="0.35">
      <c r="A8" s="62">
        <v>3</v>
      </c>
      <c r="B8" s="63">
        <f>[68]Sheet2!C4</f>
        <v>2.8999999999999998E-3</v>
      </c>
      <c r="C8" s="63">
        <f>[68]Sheet2!D4</f>
        <v>2.5000000000000001E-3</v>
      </c>
      <c r="D8" s="63">
        <f>[68]Sheet2!E4</f>
        <v>2.7000000000000001E-3</v>
      </c>
      <c r="F8" s="62" t="s">
        <v>484</v>
      </c>
      <c r="G8" s="64">
        <v>45563</v>
      </c>
      <c r="H8" s="62">
        <v>1.06</v>
      </c>
      <c r="K8" s="52">
        <f>LARGE(B11:C11,1)/(B11+C11)</f>
        <v>0.58102766798418981</v>
      </c>
      <c r="W8" s="62">
        <v>7</v>
      </c>
      <c r="X8" s="62">
        <v>4087</v>
      </c>
      <c r="Y8" s="65">
        <v>42787</v>
      </c>
      <c r="Z8" s="62" t="s">
        <v>530</v>
      </c>
      <c r="AA8" s="62" t="s">
        <v>500</v>
      </c>
      <c r="AB8" s="62">
        <v>9.6</v>
      </c>
      <c r="AC8" s="62" t="s">
        <v>505</v>
      </c>
      <c r="AD8" s="62">
        <v>58</v>
      </c>
    </row>
    <row r="9" spans="1:30" ht="17.25" customHeight="1" thickBot="1" x14ac:dyDescent="0.35">
      <c r="A9" s="62">
        <v>4</v>
      </c>
      <c r="B9" s="63">
        <f>[68]Sheet2!C5</f>
        <v>6.4000000000000003E-3</v>
      </c>
      <c r="C9" s="63">
        <f>[68]Sheet2!D5</f>
        <v>5.1999999999999998E-3</v>
      </c>
      <c r="D9" s="63">
        <f>[68]Sheet2!E5</f>
        <v>5.8999999999999999E-3</v>
      </c>
      <c r="F9" s="62" t="s">
        <v>485</v>
      </c>
      <c r="G9" s="64">
        <v>40906</v>
      </c>
      <c r="H9" s="62">
        <v>0.95</v>
      </c>
      <c r="K9" s="52">
        <f>LARGE(B12:C12,1)/(B12+C12)</f>
        <v>0.50544844928751054</v>
      </c>
      <c r="W9" s="62">
        <v>8</v>
      </c>
      <c r="X9" s="62">
        <v>4087</v>
      </c>
      <c r="Y9" s="65">
        <v>42809</v>
      </c>
      <c r="Z9" s="62" t="s">
        <v>530</v>
      </c>
      <c r="AA9" s="62" t="s">
        <v>501</v>
      </c>
      <c r="AB9" s="62">
        <v>9.6</v>
      </c>
      <c r="AC9" s="62" t="s">
        <v>505</v>
      </c>
      <c r="AD9" s="62">
        <v>56</v>
      </c>
    </row>
    <row r="10" spans="1:30" ht="17.25" customHeight="1" thickBot="1" x14ac:dyDescent="0.35">
      <c r="A10" s="62">
        <v>5</v>
      </c>
      <c r="B10" s="63">
        <f>[68]Sheet2!C6</f>
        <v>1.2800000000000001E-2</v>
      </c>
      <c r="C10" s="63">
        <f>[68]Sheet2!D6</f>
        <v>1.3899999999999999E-2</v>
      </c>
      <c r="D10" s="63">
        <f>[68]Sheet2!E6</f>
        <v>1.3299999999999999E-2</v>
      </c>
      <c r="F10" s="62" t="s">
        <v>486</v>
      </c>
      <c r="G10" s="64">
        <v>37866</v>
      </c>
      <c r="H10" s="62">
        <v>0.88</v>
      </c>
      <c r="K10" s="52">
        <f>LARGE(B20:C20,1)/(B20+C20)</f>
        <v>0.51824324324324322</v>
      </c>
      <c r="W10" s="62">
        <v>9</v>
      </c>
      <c r="X10" s="62">
        <v>4064</v>
      </c>
      <c r="Y10" s="65">
        <v>42767</v>
      </c>
      <c r="Z10" s="62" t="s">
        <v>529</v>
      </c>
      <c r="AA10" s="62" t="s">
        <v>501</v>
      </c>
      <c r="AB10" s="62">
        <v>9.5</v>
      </c>
      <c r="AC10" s="62" t="s">
        <v>505</v>
      </c>
      <c r="AD10" s="62">
        <v>56</v>
      </c>
    </row>
    <row r="11" spans="1:30" ht="17.25" customHeight="1" thickBot="1" x14ac:dyDescent="0.35">
      <c r="A11" s="62">
        <v>6</v>
      </c>
      <c r="B11" s="63">
        <f>[68]Sheet2!C7</f>
        <v>3.1800000000000002E-2</v>
      </c>
      <c r="C11" s="63">
        <f>[68]Sheet2!D7</f>
        <v>4.41E-2</v>
      </c>
      <c r="D11" s="63">
        <f>[68]Sheet2!E7</f>
        <v>3.7199999999999997E-2</v>
      </c>
      <c r="F11" s="62" t="s">
        <v>487</v>
      </c>
      <c r="G11" s="64">
        <v>38572</v>
      </c>
      <c r="H11" s="62">
        <v>0.9</v>
      </c>
      <c r="K11" s="52">
        <f>LARGE(B21:C21,1)/(B21+C21)</f>
        <v>0.5252525252525253</v>
      </c>
      <c r="W11" s="62">
        <v>10</v>
      </c>
      <c r="X11" s="62">
        <v>4059</v>
      </c>
      <c r="Y11" s="65">
        <v>42808</v>
      </c>
      <c r="Z11" s="62" t="s">
        <v>529</v>
      </c>
      <c r="AA11" s="62" t="s">
        <v>500</v>
      </c>
      <c r="AB11" s="62">
        <v>9.5</v>
      </c>
      <c r="AC11" s="62" t="s">
        <v>505</v>
      </c>
      <c r="AD11" s="62">
        <v>56</v>
      </c>
    </row>
    <row r="12" spans="1:30" ht="17.25" customHeight="1" thickBot="1" x14ac:dyDescent="0.3">
      <c r="A12" s="62">
        <v>7</v>
      </c>
      <c r="B12" s="63">
        <f>[68]Sheet2!C8</f>
        <v>5.8999999999999997E-2</v>
      </c>
      <c r="C12" s="63">
        <f>[68]Sheet2!D8</f>
        <v>6.0299999999999999E-2</v>
      </c>
      <c r="D12" s="63">
        <f>[68]Sheet2!E8</f>
        <v>5.96E-2</v>
      </c>
      <c r="F12" s="62" t="s">
        <v>488</v>
      </c>
      <c r="G12" s="64">
        <v>37819</v>
      </c>
      <c r="H12" s="62">
        <v>0.88</v>
      </c>
      <c r="W12" s="62">
        <v>20</v>
      </c>
      <c r="X12" s="62">
        <v>3987</v>
      </c>
      <c r="Y12" s="65">
        <v>42825</v>
      </c>
      <c r="Z12" s="62" t="s">
        <v>529</v>
      </c>
      <c r="AA12" s="62" t="s">
        <v>503</v>
      </c>
      <c r="AB12" s="62">
        <v>9.3000000000000007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f>[68]Sheet2!C9</f>
        <v>6.1499999999999999E-2</v>
      </c>
      <c r="C13" s="63">
        <f>[68]Sheet2!D9</f>
        <v>6.3100000000000003E-2</v>
      </c>
      <c r="D13" s="63">
        <f>[68]Sheet2!E9</f>
        <v>6.2199999999999998E-2</v>
      </c>
      <c r="F13" s="62" t="s">
        <v>489</v>
      </c>
      <c r="G13" s="64">
        <v>35118</v>
      </c>
      <c r="H13" s="62">
        <v>0.82</v>
      </c>
      <c r="W13" s="62">
        <v>25</v>
      </c>
      <c r="X13" s="62">
        <v>3946</v>
      </c>
      <c r="Y13" s="65">
        <v>42746</v>
      </c>
      <c r="Z13" s="62" t="s">
        <v>530</v>
      </c>
      <c r="AA13" s="62" t="s">
        <v>501</v>
      </c>
      <c r="AB13" s="62">
        <v>9.1999999999999993</v>
      </c>
      <c r="AC13" s="62" t="s">
        <v>505</v>
      </c>
      <c r="AD13" s="62">
        <v>55</v>
      </c>
    </row>
    <row r="14" spans="1:30" ht="14.4" thickBot="1" x14ac:dyDescent="0.3">
      <c r="A14" s="62">
        <v>9</v>
      </c>
      <c r="B14" s="63">
        <f>[68]Sheet2!C10</f>
        <v>6.6000000000000003E-2</v>
      </c>
      <c r="C14" s="63">
        <f>[68]Sheet2!D10</f>
        <v>5.9499999999999997E-2</v>
      </c>
      <c r="D14" s="63">
        <f>[68]Sheet2!E10</f>
        <v>6.3100000000000003E-2</v>
      </c>
      <c r="F14" s="62" t="s">
        <v>490</v>
      </c>
      <c r="G14" s="64">
        <v>41977</v>
      </c>
      <c r="H14" s="62">
        <v>0.98</v>
      </c>
      <c r="W14" s="62">
        <v>30</v>
      </c>
      <c r="X14" s="62">
        <v>3932</v>
      </c>
      <c r="Y14" s="65">
        <v>42746</v>
      </c>
      <c r="Z14" s="62" t="s">
        <v>528</v>
      </c>
      <c r="AA14" s="62" t="s">
        <v>501</v>
      </c>
      <c r="AB14" s="62">
        <v>9.1999999999999993</v>
      </c>
      <c r="AC14" s="62" t="s">
        <v>505</v>
      </c>
      <c r="AD14" s="62">
        <v>55</v>
      </c>
    </row>
    <row r="15" spans="1:30" ht="14.4" thickBot="1" x14ac:dyDescent="0.3">
      <c r="A15" s="62">
        <v>10</v>
      </c>
      <c r="B15" s="63">
        <f>[68]Sheet2!C11</f>
        <v>7.0400000000000004E-2</v>
      </c>
      <c r="C15" s="63">
        <f>[68]Sheet2!D11</f>
        <v>6.1400000000000003E-2</v>
      </c>
      <c r="D15" s="63">
        <f>[68]Sheet2!E11</f>
        <v>6.6500000000000004E-2</v>
      </c>
      <c r="F15" s="62" t="s">
        <v>491</v>
      </c>
      <c r="G15" s="64">
        <v>44496</v>
      </c>
      <c r="H15" s="62">
        <v>1.03</v>
      </c>
      <c r="W15" s="62">
        <v>35</v>
      </c>
      <c r="X15" s="62">
        <v>3927</v>
      </c>
      <c r="Y15" s="65">
        <v>42816</v>
      </c>
      <c r="Z15" s="62" t="s">
        <v>530</v>
      </c>
      <c r="AA15" s="62" t="s">
        <v>501</v>
      </c>
      <c r="AB15" s="62">
        <v>9.1999999999999993</v>
      </c>
      <c r="AC15" s="62" t="s">
        <v>505</v>
      </c>
      <c r="AD15" s="62">
        <v>57</v>
      </c>
    </row>
    <row r="16" spans="1:30" ht="14.4" thickBot="1" x14ac:dyDescent="0.3">
      <c r="A16" s="62">
        <v>11</v>
      </c>
      <c r="B16" s="63">
        <f>[68]Sheet2!C12</f>
        <v>7.2300000000000003E-2</v>
      </c>
      <c r="C16" s="63">
        <f>[68]Sheet2!D12</f>
        <v>6.4600000000000005E-2</v>
      </c>
      <c r="D16" s="63">
        <f>[68]Sheet2!E12</f>
        <v>6.8900000000000003E-2</v>
      </c>
      <c r="F16" s="62" t="s">
        <v>492</v>
      </c>
      <c r="G16" s="64">
        <v>44326</v>
      </c>
      <c r="H16" s="62">
        <v>1.03</v>
      </c>
      <c r="W16" s="62">
        <v>40</v>
      </c>
      <c r="X16" s="62">
        <v>3916</v>
      </c>
      <c r="Y16" s="65">
        <v>42746</v>
      </c>
      <c r="Z16" s="62" t="s">
        <v>529</v>
      </c>
      <c r="AA16" s="62" t="s">
        <v>501</v>
      </c>
      <c r="AB16" s="62">
        <v>9.1999999999999993</v>
      </c>
      <c r="AC16" s="62" t="s">
        <v>505</v>
      </c>
      <c r="AD16" s="62">
        <v>56</v>
      </c>
    </row>
    <row r="17" spans="1:30" ht="14.4" thickBot="1" x14ac:dyDescent="0.3">
      <c r="A17" s="62">
        <v>12</v>
      </c>
      <c r="B17" s="63">
        <f>[68]Sheet2!C13</f>
        <v>7.0800000000000002E-2</v>
      </c>
      <c r="C17" s="63">
        <f>[68]Sheet2!D13</f>
        <v>6.8199999999999997E-2</v>
      </c>
      <c r="D17" s="63">
        <f>[68]Sheet2!E13</f>
        <v>6.9599999999999995E-2</v>
      </c>
      <c r="W17" s="62">
        <v>45</v>
      </c>
      <c r="X17" s="62">
        <v>3909</v>
      </c>
      <c r="Y17" s="65">
        <v>43083</v>
      </c>
      <c r="Z17" s="62" t="s">
        <v>529</v>
      </c>
      <c r="AA17" s="62" t="s">
        <v>502</v>
      </c>
      <c r="AB17" s="62">
        <v>9.1999999999999993</v>
      </c>
      <c r="AC17" s="62" t="s">
        <v>505</v>
      </c>
      <c r="AD17" s="62">
        <v>58</v>
      </c>
    </row>
    <row r="18" spans="1:30" ht="14.4" thickBot="1" x14ac:dyDescent="0.3">
      <c r="A18" s="62">
        <v>13</v>
      </c>
      <c r="B18" s="63">
        <f>[68]Sheet2!C14</f>
        <v>6.8599999999999994E-2</v>
      </c>
      <c r="C18" s="63">
        <f>[68]Sheet2!D14</f>
        <v>7.0099999999999996E-2</v>
      </c>
      <c r="D18" s="63">
        <f>[68]Sheet2!E14</f>
        <v>6.93E-2</v>
      </c>
      <c r="W18" s="62">
        <v>50</v>
      </c>
      <c r="X18" s="62">
        <v>3898</v>
      </c>
      <c r="Y18" s="65">
        <v>42796</v>
      </c>
      <c r="Z18" s="62" t="s">
        <v>529</v>
      </c>
      <c r="AA18" s="62" t="s">
        <v>502</v>
      </c>
      <c r="AB18" s="62">
        <v>9.1</v>
      </c>
      <c r="AC18" s="62" t="s">
        <v>505</v>
      </c>
      <c r="AD18" s="62">
        <v>58</v>
      </c>
    </row>
    <row r="19" spans="1:30" ht="17.25" customHeight="1" thickBot="1" x14ac:dyDescent="0.3">
      <c r="A19" s="62">
        <v>14</v>
      </c>
      <c r="B19" s="63">
        <f>[68]Sheet2!C15</f>
        <v>7.0699999999999999E-2</v>
      </c>
      <c r="C19" s="63">
        <f>[68]Sheet2!D15</f>
        <v>7.0699999999999999E-2</v>
      </c>
      <c r="D19" s="63">
        <f>[68]Sheet2!E15</f>
        <v>7.0699999999999999E-2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3870</v>
      </c>
      <c r="Y19" s="65">
        <v>42790</v>
      </c>
      <c r="Z19" s="62" t="s">
        <v>528</v>
      </c>
      <c r="AA19" s="62" t="s">
        <v>503</v>
      </c>
      <c r="AB19" s="62">
        <v>9.1</v>
      </c>
      <c r="AC19" s="62" t="s">
        <v>505</v>
      </c>
      <c r="AD19" s="62">
        <v>56</v>
      </c>
    </row>
    <row r="20" spans="1:30" ht="17.25" customHeight="1" thickBot="1" x14ac:dyDescent="0.3">
      <c r="A20" s="62">
        <v>15</v>
      </c>
      <c r="B20" s="63">
        <f>[68]Sheet2!C16</f>
        <v>7.6700000000000004E-2</v>
      </c>
      <c r="C20" s="63">
        <f>[68]Sheet2!D16</f>
        <v>7.1300000000000002E-2</v>
      </c>
      <c r="D20" s="63">
        <f>[68]Sheet2!E16</f>
        <v>7.4300000000000005E-2</v>
      </c>
      <c r="F20" s="62" t="s">
        <v>495</v>
      </c>
      <c r="G20" s="64">
        <v>31318</v>
      </c>
      <c r="H20" s="62">
        <v>0.73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3840</v>
      </c>
      <c r="Y20" s="65">
        <v>42739</v>
      </c>
      <c r="Z20" s="62" t="s">
        <v>529</v>
      </c>
      <c r="AA20" s="62" t="s">
        <v>501</v>
      </c>
      <c r="AB20" s="62">
        <v>9</v>
      </c>
      <c r="AC20" s="62" t="s">
        <v>505</v>
      </c>
      <c r="AD20" s="62">
        <v>60</v>
      </c>
    </row>
    <row r="21" spans="1:30" ht="17.25" customHeight="1" thickBot="1" x14ac:dyDescent="0.3">
      <c r="A21" s="62">
        <v>16</v>
      </c>
      <c r="B21" s="63">
        <f>[68]Sheet2!C17</f>
        <v>7.8E-2</v>
      </c>
      <c r="C21" s="63">
        <f>[68]Sheet2!D17</f>
        <v>7.0499999999999993E-2</v>
      </c>
      <c r="D21" s="63">
        <f>[68]Sheet2!E17</f>
        <v>7.4700000000000003E-2</v>
      </c>
      <c r="F21" s="62" t="s">
        <v>499</v>
      </c>
      <c r="G21" s="64">
        <v>44014</v>
      </c>
      <c r="H21" s="62">
        <v>1.02</v>
      </c>
      <c r="J21" s="48">
        <v>5</v>
      </c>
      <c r="K21" s="48">
        <f>X6</f>
        <v>4090</v>
      </c>
      <c r="L21" s="54"/>
      <c r="M21" s="48"/>
      <c r="N21" s="59">
        <f>K21/$F$2</f>
        <v>9.5784543325526939E-2</v>
      </c>
      <c r="W21" s="62">
        <v>125</v>
      </c>
      <c r="X21" s="62">
        <v>3814</v>
      </c>
      <c r="Y21" s="65">
        <v>42774</v>
      </c>
      <c r="Z21" s="62" t="s">
        <v>535</v>
      </c>
      <c r="AA21" s="62" t="s">
        <v>501</v>
      </c>
      <c r="AB21" s="62">
        <v>8.9</v>
      </c>
      <c r="AC21" s="62" t="s">
        <v>505</v>
      </c>
      <c r="AD21" s="62">
        <v>60</v>
      </c>
    </row>
    <row r="22" spans="1:30" ht="17.25" customHeight="1" thickBot="1" x14ac:dyDescent="0.3">
      <c r="A22" s="62">
        <v>17</v>
      </c>
      <c r="B22" s="63">
        <f>[68]Sheet2!C18</f>
        <v>7.0900000000000005E-2</v>
      </c>
      <c r="C22" s="63">
        <f>[68]Sheet2!D18</f>
        <v>7.17E-2</v>
      </c>
      <c r="D22" s="63">
        <f>[68]Sheet2!E18</f>
        <v>7.1199999999999999E-2</v>
      </c>
      <c r="F22" s="62" t="s">
        <v>500</v>
      </c>
      <c r="G22" s="64">
        <v>46251</v>
      </c>
      <c r="H22" s="62">
        <v>1.07</v>
      </c>
      <c r="J22" s="48">
        <v>10</v>
      </c>
      <c r="K22" s="48">
        <f>X11</f>
        <v>4059</v>
      </c>
      <c r="L22" s="54"/>
      <c r="M22" s="48"/>
      <c r="N22" s="59">
        <f t="shared" ref="N22:N28" si="0">K22/$F$2</f>
        <v>9.505854800936768E-2</v>
      </c>
      <c r="W22" s="62">
        <v>150</v>
      </c>
      <c r="X22" s="62">
        <v>3791</v>
      </c>
      <c r="Y22" s="65">
        <v>42822</v>
      </c>
      <c r="Z22" s="62" t="s">
        <v>528</v>
      </c>
      <c r="AA22" s="62" t="s">
        <v>500</v>
      </c>
      <c r="AB22" s="62">
        <v>8.9</v>
      </c>
      <c r="AC22" s="62" t="s">
        <v>505</v>
      </c>
      <c r="AD22" s="62">
        <v>56</v>
      </c>
    </row>
    <row r="23" spans="1:30" ht="17.25" customHeight="1" thickBot="1" x14ac:dyDescent="0.3">
      <c r="A23" s="62">
        <v>18</v>
      </c>
      <c r="B23" s="63">
        <f>[68]Sheet2!C19</f>
        <v>5.0200000000000002E-2</v>
      </c>
      <c r="C23" s="63">
        <f>[68]Sheet2!D19</f>
        <v>6.0400000000000002E-2</v>
      </c>
      <c r="D23" s="63">
        <f>[68]Sheet2!E19</f>
        <v>5.4699999999999999E-2</v>
      </c>
      <c r="F23" s="62" t="s">
        <v>501</v>
      </c>
      <c r="G23" s="64">
        <v>46896</v>
      </c>
      <c r="H23" s="62">
        <v>1.0900000000000001</v>
      </c>
      <c r="J23" s="48">
        <v>20</v>
      </c>
      <c r="K23" s="48">
        <f>X12</f>
        <v>3987</v>
      </c>
      <c r="L23" s="54"/>
      <c r="M23" s="48"/>
      <c r="N23" s="59">
        <f t="shared" si="0"/>
        <v>9.3372365339578448E-2</v>
      </c>
      <c r="W23" s="62">
        <v>175</v>
      </c>
      <c r="X23" s="62">
        <v>3766</v>
      </c>
      <c r="Y23" s="65">
        <v>42775</v>
      </c>
      <c r="Z23" s="62" t="s">
        <v>529</v>
      </c>
      <c r="AA23" s="62" t="s">
        <v>502</v>
      </c>
      <c r="AB23" s="62">
        <v>8.8000000000000007</v>
      </c>
      <c r="AC23" s="62" t="s">
        <v>505</v>
      </c>
      <c r="AD23" s="62">
        <v>58</v>
      </c>
    </row>
    <row r="24" spans="1:30" ht="17.25" customHeight="1" thickBot="1" x14ac:dyDescent="0.3">
      <c r="A24" s="62">
        <v>19</v>
      </c>
      <c r="B24" s="63">
        <f>[68]Sheet2!C20</f>
        <v>3.9800000000000002E-2</v>
      </c>
      <c r="C24" s="63">
        <f>[68]Sheet2!D20</f>
        <v>4.1700000000000001E-2</v>
      </c>
      <c r="D24" s="63">
        <f>[68]Sheet2!E20</f>
        <v>4.07E-2</v>
      </c>
      <c r="F24" s="62" t="s">
        <v>502</v>
      </c>
      <c r="G24" s="64">
        <v>46250</v>
      </c>
      <c r="H24" s="62">
        <v>1.07</v>
      </c>
      <c r="J24" s="48">
        <v>30</v>
      </c>
      <c r="K24" s="48">
        <f>X14</f>
        <v>3932</v>
      </c>
      <c r="L24" s="54"/>
      <c r="M24" s="48"/>
      <c r="N24" s="59">
        <f t="shared" si="0"/>
        <v>9.2084309133489459E-2</v>
      </c>
      <c r="W24" s="62">
        <v>200</v>
      </c>
      <c r="X24" s="62">
        <v>3746</v>
      </c>
      <c r="Y24" s="65">
        <v>42832</v>
      </c>
      <c r="Z24" s="62" t="s">
        <v>529</v>
      </c>
      <c r="AA24" s="62" t="s">
        <v>503</v>
      </c>
      <c r="AB24" s="62">
        <v>8.8000000000000007</v>
      </c>
      <c r="AC24" s="62" t="s">
        <v>505</v>
      </c>
      <c r="AD24" s="62">
        <v>55</v>
      </c>
    </row>
    <row r="25" spans="1:30" ht="17.25" customHeight="1" thickBot="1" x14ac:dyDescent="0.3">
      <c r="A25" s="62">
        <v>20</v>
      </c>
      <c r="B25" s="63">
        <f>[68]Sheet2!C21</f>
        <v>2.9399999999999999E-2</v>
      </c>
      <c r="C25" s="63">
        <f>[68]Sheet2!D21</f>
        <v>3.2300000000000002E-2</v>
      </c>
      <c r="D25" s="63">
        <f>[68]Sheet2!E21</f>
        <v>3.0700000000000002E-2</v>
      </c>
      <c r="F25" s="62" t="s">
        <v>503</v>
      </c>
      <c r="G25" s="64">
        <v>47348</v>
      </c>
      <c r="H25" s="62">
        <v>1.1000000000000001</v>
      </c>
      <c r="J25" s="48">
        <v>50</v>
      </c>
      <c r="K25" s="48">
        <f>X18</f>
        <v>3898</v>
      </c>
      <c r="L25" s="54"/>
      <c r="M25" s="48"/>
      <c r="N25" s="59">
        <f t="shared" si="0"/>
        <v>9.1288056206088999E-2</v>
      </c>
    </row>
    <row r="26" spans="1:30" ht="17.25" customHeight="1" thickBot="1" x14ac:dyDescent="0.3">
      <c r="A26" s="62">
        <v>21</v>
      </c>
      <c r="B26" s="63">
        <f>[68]Sheet2!C22</f>
        <v>2.24E-2</v>
      </c>
      <c r="C26" s="63">
        <f>[68]Sheet2!D22</f>
        <v>2.5899999999999999E-2</v>
      </c>
      <c r="D26" s="63">
        <f>[68]Sheet2!E22</f>
        <v>2.4E-2</v>
      </c>
      <c r="F26" s="62" t="s">
        <v>504</v>
      </c>
      <c r="G26" s="64">
        <v>38738</v>
      </c>
      <c r="H26" s="62">
        <v>0.9</v>
      </c>
      <c r="J26" s="48">
        <v>100</v>
      </c>
      <c r="K26" s="48">
        <f>X20</f>
        <v>3840</v>
      </c>
      <c r="L26" s="54"/>
      <c r="M26" s="48"/>
      <c r="N26" s="59">
        <f t="shared" si="0"/>
        <v>8.9929742388758782E-2</v>
      </c>
    </row>
    <row r="27" spans="1:30" ht="17.25" customHeight="1" thickBot="1" x14ac:dyDescent="0.3">
      <c r="A27" s="62">
        <v>22</v>
      </c>
      <c r="B27" s="63">
        <f>[68]Sheet2!C23</f>
        <v>1.7100000000000001E-2</v>
      </c>
      <c r="C27" s="63">
        <f>[68]Sheet2!D23</f>
        <v>1.7899999999999999E-2</v>
      </c>
      <c r="D27" s="63">
        <f>[68]Sheet2!E23</f>
        <v>1.7500000000000002E-2</v>
      </c>
      <c r="J27" s="48">
        <v>150</v>
      </c>
      <c r="K27" s="48">
        <f>X22</f>
        <v>3791</v>
      </c>
      <c r="L27" s="54"/>
      <c r="M27" s="48"/>
      <c r="N27" s="59">
        <f t="shared" si="0"/>
        <v>8.8782201405152222E-2</v>
      </c>
    </row>
    <row r="28" spans="1:30" ht="17.25" customHeight="1" thickBot="1" x14ac:dyDescent="0.3">
      <c r="A28" s="62">
        <v>23</v>
      </c>
      <c r="B28" s="63">
        <f>[68]Sheet2!C24</f>
        <v>1.1299999999999999E-2</v>
      </c>
      <c r="C28" s="63">
        <f>[68]Sheet2!D24</f>
        <v>1.0699999999999999E-2</v>
      </c>
      <c r="D28" s="63">
        <f>[68]Sheet2!E24</f>
        <v>1.11E-2</v>
      </c>
      <c r="J28" s="48">
        <v>200</v>
      </c>
      <c r="K28" s="48">
        <f>X24</f>
        <v>3746</v>
      </c>
      <c r="L28" s="54"/>
      <c r="M28" s="48"/>
      <c r="N28" s="59">
        <f t="shared" si="0"/>
        <v>8.7728337236533963E-2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24700</v>
      </c>
      <c r="H2" s="43" t="s">
        <v>469</v>
      </c>
      <c r="W2" s="62">
        <v>1</v>
      </c>
      <c r="X2" s="62">
        <v>2655</v>
      </c>
      <c r="Y2" s="65">
        <v>43055</v>
      </c>
      <c r="Z2" s="62" t="s">
        <v>530</v>
      </c>
      <c r="AA2" s="62" t="s">
        <v>502</v>
      </c>
      <c r="AB2" s="62">
        <v>10.7</v>
      </c>
      <c r="AC2" s="62" t="s">
        <v>505</v>
      </c>
      <c r="AD2" s="62">
        <v>53</v>
      </c>
    </row>
    <row r="3" spans="1:30" ht="14.4" thickBot="1" x14ac:dyDescent="0.3">
      <c r="W3" s="62">
        <v>2</v>
      </c>
      <c r="X3" s="62">
        <v>2621</v>
      </c>
      <c r="Y3" s="65">
        <v>43082</v>
      </c>
      <c r="Z3" s="62" t="s">
        <v>529</v>
      </c>
      <c r="AA3" s="62" t="s">
        <v>501</v>
      </c>
      <c r="AB3" s="62">
        <v>10.6</v>
      </c>
      <c r="AC3" s="62" t="s">
        <v>505</v>
      </c>
      <c r="AD3" s="62">
        <v>58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2619</v>
      </c>
      <c r="Y4" s="65">
        <v>43076</v>
      </c>
      <c r="Z4" s="62" t="s">
        <v>529</v>
      </c>
      <c r="AA4" s="62" t="s">
        <v>502</v>
      </c>
      <c r="AB4" s="62">
        <v>10.6</v>
      </c>
      <c r="AC4" s="62" t="s">
        <v>505</v>
      </c>
      <c r="AD4" s="62">
        <v>58</v>
      </c>
    </row>
    <row r="5" spans="1:30" ht="18.75" customHeight="1" thickBot="1" x14ac:dyDescent="0.3">
      <c r="A5" s="62">
        <v>0</v>
      </c>
      <c r="B5" s="63">
        <f>[70]Sheet2!C1</f>
        <v>5.7999999999999996E-3</v>
      </c>
      <c r="C5" s="63">
        <f>[70]Sheet2!D1</f>
        <v>4.4999999999999997E-3</v>
      </c>
      <c r="D5" s="63">
        <f>[70]Sheet2!E1</f>
        <v>5.1999999999999998E-3</v>
      </c>
      <c r="F5" s="62" t="s">
        <v>478</v>
      </c>
      <c r="G5" s="64">
        <v>25062</v>
      </c>
      <c r="H5" s="62">
        <v>1.01</v>
      </c>
      <c r="J5" s="91" t="s">
        <v>479</v>
      </c>
      <c r="K5" s="92"/>
      <c r="L5" s="92"/>
      <c r="M5" s="92"/>
      <c r="N5" s="93"/>
      <c r="W5" s="62">
        <v>4</v>
      </c>
      <c r="X5" s="62">
        <v>2613</v>
      </c>
      <c r="Y5" s="65">
        <v>43054</v>
      </c>
      <c r="Z5" s="62" t="s">
        <v>530</v>
      </c>
      <c r="AA5" s="62" t="s">
        <v>501</v>
      </c>
      <c r="AB5" s="62">
        <v>10.6</v>
      </c>
      <c r="AC5" s="62" t="s">
        <v>505</v>
      </c>
      <c r="AD5" s="62">
        <v>56</v>
      </c>
    </row>
    <row r="6" spans="1:30" ht="17.25" customHeight="1" thickBot="1" x14ac:dyDescent="0.3">
      <c r="A6" s="62">
        <v>1</v>
      </c>
      <c r="B6" s="63">
        <f>[70]Sheet2!C2</f>
        <v>3.7000000000000002E-3</v>
      </c>
      <c r="C6" s="63">
        <f>[70]Sheet2!D2</f>
        <v>3.0000000000000001E-3</v>
      </c>
      <c r="D6" s="63">
        <f>[70]Sheet2!E2</f>
        <v>3.3999999999999998E-3</v>
      </c>
      <c r="F6" s="62" t="s">
        <v>480</v>
      </c>
      <c r="G6" s="64">
        <v>26642</v>
      </c>
      <c r="H6" s="62">
        <v>1.07</v>
      </c>
      <c r="J6" s="49" t="s">
        <v>481</v>
      </c>
      <c r="K6" s="50">
        <f>LARGE((K8,K9),1)</f>
        <v>0.68006700167504186</v>
      </c>
      <c r="N6" s="50" t="s">
        <v>472</v>
      </c>
      <c r="W6" s="62">
        <v>5</v>
      </c>
      <c r="X6" s="62">
        <v>2608</v>
      </c>
      <c r="Y6" s="65">
        <v>43056</v>
      </c>
      <c r="Z6" s="62" t="s">
        <v>530</v>
      </c>
      <c r="AA6" s="62" t="s">
        <v>503</v>
      </c>
      <c r="AB6" s="62">
        <v>10.6</v>
      </c>
      <c r="AC6" s="62" t="s">
        <v>505</v>
      </c>
      <c r="AD6" s="62">
        <v>54</v>
      </c>
    </row>
    <row r="7" spans="1:30" ht="17.25" customHeight="1" thickBot="1" x14ac:dyDescent="0.3">
      <c r="A7" s="62">
        <v>2</v>
      </c>
      <c r="B7" s="63">
        <f>[70]Sheet2!C3</f>
        <v>2.7000000000000001E-3</v>
      </c>
      <c r="C7" s="63">
        <f>[70]Sheet2!D3</f>
        <v>2.3999999999999998E-3</v>
      </c>
      <c r="D7" s="63">
        <f>[70]Sheet2!E3</f>
        <v>2.5000000000000001E-3</v>
      </c>
      <c r="F7" s="62" t="s">
        <v>482</v>
      </c>
      <c r="G7" s="64">
        <v>27172</v>
      </c>
      <c r="H7" s="62">
        <v>1.1000000000000001</v>
      </c>
      <c r="J7" s="51" t="s">
        <v>483</v>
      </c>
      <c r="K7" s="50">
        <f>LARGE((K10,K11),1)</f>
        <v>0.56111462951234958</v>
      </c>
      <c r="N7" s="50" t="s">
        <v>471</v>
      </c>
      <c r="W7" s="62">
        <v>6</v>
      </c>
      <c r="X7" s="62">
        <v>2599</v>
      </c>
      <c r="Y7" s="65">
        <v>43041</v>
      </c>
      <c r="Z7" s="62" t="s">
        <v>530</v>
      </c>
      <c r="AA7" s="62" t="s">
        <v>502</v>
      </c>
      <c r="AB7" s="62">
        <v>10.5</v>
      </c>
      <c r="AC7" s="62" t="s">
        <v>505</v>
      </c>
      <c r="AD7" s="62">
        <v>60</v>
      </c>
    </row>
    <row r="8" spans="1:30" ht="17.25" customHeight="1" thickBot="1" x14ac:dyDescent="0.35">
      <c r="A8" s="62">
        <v>3</v>
      </c>
      <c r="B8" s="63">
        <f>[70]Sheet2!C4</f>
        <v>2E-3</v>
      </c>
      <c r="C8" s="63">
        <f>[70]Sheet2!D4</f>
        <v>2.3999999999999998E-3</v>
      </c>
      <c r="D8" s="63">
        <f>[70]Sheet2!E4</f>
        <v>2.2000000000000001E-3</v>
      </c>
      <c r="F8" s="62" t="s">
        <v>484</v>
      </c>
      <c r="G8" s="64">
        <v>24719</v>
      </c>
      <c r="H8" s="62">
        <v>1</v>
      </c>
      <c r="K8" s="52">
        <f>LARGE(B11:C11,1)/(B11+C11)</f>
        <v>0.68006700167504186</v>
      </c>
      <c r="W8" s="62">
        <v>7</v>
      </c>
      <c r="X8" s="62">
        <v>2588</v>
      </c>
      <c r="Y8" s="65">
        <v>43054</v>
      </c>
      <c r="Z8" s="62" t="s">
        <v>529</v>
      </c>
      <c r="AA8" s="62" t="s">
        <v>501</v>
      </c>
      <c r="AB8" s="62">
        <v>10.5</v>
      </c>
      <c r="AC8" s="62" t="s">
        <v>505</v>
      </c>
      <c r="AD8" s="62">
        <v>58</v>
      </c>
    </row>
    <row r="9" spans="1:30" ht="17.25" customHeight="1" thickBot="1" x14ac:dyDescent="0.35">
      <c r="A9" s="62">
        <v>4</v>
      </c>
      <c r="B9" s="63">
        <f>[70]Sheet2!C5</f>
        <v>2.5999999999999999E-3</v>
      </c>
      <c r="C9" s="63">
        <f>[70]Sheet2!D5</f>
        <v>4.1999999999999997E-3</v>
      </c>
      <c r="D9" s="63">
        <f>[70]Sheet2!E5</f>
        <v>3.3999999999999998E-3</v>
      </c>
      <c r="F9" s="62" t="s">
        <v>485</v>
      </c>
      <c r="G9" s="64">
        <v>23852</v>
      </c>
      <c r="H9" s="62">
        <v>0.96</v>
      </c>
      <c r="K9" s="52">
        <f>LARGE(B12:C12,1)/(B12+C12)</f>
        <v>0.57958477508650519</v>
      </c>
      <c r="W9" s="62">
        <v>8</v>
      </c>
      <c r="X9" s="62">
        <v>2584</v>
      </c>
      <c r="Y9" s="65">
        <v>43089</v>
      </c>
      <c r="Z9" s="62" t="s">
        <v>529</v>
      </c>
      <c r="AA9" s="62" t="s">
        <v>501</v>
      </c>
      <c r="AB9" s="62">
        <v>10.5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f>[70]Sheet2!C6</f>
        <v>5.4000000000000003E-3</v>
      </c>
      <c r="C10" s="63">
        <f>[70]Sheet2!D6</f>
        <v>1.17E-2</v>
      </c>
      <c r="D10" s="63">
        <f>[70]Sheet2!E6</f>
        <v>8.3000000000000001E-3</v>
      </c>
      <c r="F10" s="62" t="s">
        <v>486</v>
      </c>
      <c r="G10" s="64">
        <v>23064</v>
      </c>
      <c r="H10" s="62">
        <v>0.93</v>
      </c>
      <c r="K10" s="52">
        <f>LARGE(B20:C20,1)/(B20+C20)</f>
        <v>0.53252551020408168</v>
      </c>
      <c r="W10" s="62">
        <v>9</v>
      </c>
      <c r="X10" s="62">
        <v>2578</v>
      </c>
      <c r="Y10" s="65">
        <v>43090</v>
      </c>
      <c r="Z10" s="62" t="s">
        <v>529</v>
      </c>
      <c r="AA10" s="62" t="s">
        <v>502</v>
      </c>
      <c r="AB10" s="62">
        <v>10.4</v>
      </c>
      <c r="AC10" s="62" t="s">
        <v>505</v>
      </c>
      <c r="AD10" s="62">
        <v>61</v>
      </c>
    </row>
    <row r="11" spans="1:30" ht="17.25" customHeight="1" thickBot="1" x14ac:dyDescent="0.35">
      <c r="A11" s="62">
        <v>6</v>
      </c>
      <c r="B11" s="63">
        <f>[70]Sheet2!C7</f>
        <v>1.9099999999999999E-2</v>
      </c>
      <c r="C11" s="63">
        <f>[70]Sheet2!D7</f>
        <v>4.0599999999999997E-2</v>
      </c>
      <c r="D11" s="63">
        <f>[70]Sheet2!E7</f>
        <v>2.9000000000000001E-2</v>
      </c>
      <c r="F11" s="62" t="s">
        <v>487</v>
      </c>
      <c r="G11" s="64">
        <v>22816</v>
      </c>
      <c r="H11" s="62">
        <v>0.92</v>
      </c>
      <c r="K11" s="52">
        <f>LARGE(B21:C21,1)/(B21+C21)</f>
        <v>0.56111462951234958</v>
      </c>
      <c r="W11" s="62">
        <v>10</v>
      </c>
      <c r="X11" s="62">
        <v>2576</v>
      </c>
      <c r="Y11" s="65">
        <v>43069</v>
      </c>
      <c r="Z11" s="62" t="s">
        <v>529</v>
      </c>
      <c r="AA11" s="62" t="s">
        <v>502</v>
      </c>
      <c r="AB11" s="62">
        <v>10.4</v>
      </c>
      <c r="AC11" s="62" t="s">
        <v>505</v>
      </c>
      <c r="AD11" s="62">
        <v>58</v>
      </c>
    </row>
    <row r="12" spans="1:30" ht="17.25" customHeight="1" thickBot="1" x14ac:dyDescent="0.3">
      <c r="A12" s="62">
        <v>7</v>
      </c>
      <c r="B12" s="63">
        <f>[70]Sheet2!C8</f>
        <v>4.8599999999999997E-2</v>
      </c>
      <c r="C12" s="63">
        <f>[70]Sheet2!D8</f>
        <v>6.7000000000000004E-2</v>
      </c>
      <c r="D12" s="63">
        <f>[70]Sheet2!E8</f>
        <v>5.7000000000000002E-2</v>
      </c>
      <c r="F12" s="62" t="s">
        <v>488</v>
      </c>
      <c r="G12" s="64">
        <v>23401</v>
      </c>
      <c r="H12" s="62">
        <v>0.94</v>
      </c>
      <c r="W12" s="62">
        <v>20</v>
      </c>
      <c r="X12" s="62">
        <v>2541</v>
      </c>
      <c r="Y12" s="65">
        <v>43081</v>
      </c>
      <c r="Z12" s="62" t="s">
        <v>530</v>
      </c>
      <c r="AA12" s="62" t="s">
        <v>500</v>
      </c>
      <c r="AB12" s="62">
        <v>10.3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f>[70]Sheet2!C9</f>
        <v>5.1799999999999999E-2</v>
      </c>
      <c r="C13" s="63">
        <f>[70]Sheet2!D9</f>
        <v>7.2700000000000001E-2</v>
      </c>
      <c r="D13" s="63">
        <f>[70]Sheet2!E9</f>
        <v>6.1400000000000003E-2</v>
      </c>
      <c r="F13" s="62" t="s">
        <v>489</v>
      </c>
      <c r="G13" s="64">
        <v>20076</v>
      </c>
      <c r="H13" s="62">
        <v>0.81</v>
      </c>
      <c r="W13" s="62">
        <v>25</v>
      </c>
      <c r="X13" s="62">
        <v>2533</v>
      </c>
      <c r="Y13" s="65">
        <v>43045</v>
      </c>
      <c r="Z13" s="62" t="s">
        <v>530</v>
      </c>
      <c r="AA13" s="62" t="s">
        <v>499</v>
      </c>
      <c r="AB13" s="62">
        <v>10.3</v>
      </c>
      <c r="AC13" s="62" t="s">
        <v>505</v>
      </c>
      <c r="AD13" s="62">
        <v>53</v>
      </c>
    </row>
    <row r="14" spans="1:30" ht="14.4" thickBot="1" x14ac:dyDescent="0.3">
      <c r="A14" s="62">
        <v>9</v>
      </c>
      <c r="B14" s="63">
        <f>[70]Sheet2!C10</f>
        <v>5.9400000000000001E-2</v>
      </c>
      <c r="C14" s="63">
        <f>[70]Sheet2!D10</f>
        <v>6.5299999999999997E-2</v>
      </c>
      <c r="D14" s="63">
        <f>[70]Sheet2!E10</f>
        <v>6.2100000000000002E-2</v>
      </c>
      <c r="F14" s="62" t="s">
        <v>490</v>
      </c>
      <c r="G14" s="64">
        <v>26144</v>
      </c>
      <c r="H14" s="62">
        <v>1.05</v>
      </c>
      <c r="W14" s="62">
        <v>30</v>
      </c>
      <c r="X14" s="62">
        <v>2521</v>
      </c>
      <c r="Y14" s="65">
        <v>43090</v>
      </c>
      <c r="Z14" s="62" t="s">
        <v>530</v>
      </c>
      <c r="AA14" s="62" t="s">
        <v>502</v>
      </c>
      <c r="AB14" s="62">
        <v>10.199999999999999</v>
      </c>
      <c r="AC14" s="62" t="s">
        <v>505</v>
      </c>
      <c r="AD14" s="62">
        <v>55</v>
      </c>
    </row>
    <row r="15" spans="1:30" ht="14.4" thickBot="1" x14ac:dyDescent="0.3">
      <c r="A15" s="62">
        <v>10</v>
      </c>
      <c r="B15" s="63">
        <f>[70]Sheet2!C11</f>
        <v>6.6299999999999998E-2</v>
      </c>
      <c r="C15" s="63">
        <f>[70]Sheet2!D11</f>
        <v>6.5100000000000005E-2</v>
      </c>
      <c r="D15" s="63">
        <f>[70]Sheet2!E11</f>
        <v>6.5799999999999997E-2</v>
      </c>
      <c r="F15" s="62" t="s">
        <v>491</v>
      </c>
      <c r="G15" s="64">
        <v>27098</v>
      </c>
      <c r="H15" s="62">
        <v>1.0900000000000001</v>
      </c>
      <c r="W15" s="62">
        <v>35</v>
      </c>
      <c r="X15" s="62">
        <v>2516</v>
      </c>
      <c r="Y15" s="65">
        <v>43035</v>
      </c>
      <c r="Z15" s="62" t="s">
        <v>529</v>
      </c>
      <c r="AA15" s="62" t="s">
        <v>503</v>
      </c>
      <c r="AB15" s="62">
        <v>10.199999999999999</v>
      </c>
      <c r="AC15" s="62" t="s">
        <v>505</v>
      </c>
      <c r="AD15" s="62">
        <v>61</v>
      </c>
    </row>
    <row r="16" spans="1:30" ht="14.4" thickBot="1" x14ac:dyDescent="0.3">
      <c r="A16" s="62">
        <v>11</v>
      </c>
      <c r="B16" s="63">
        <f>[70]Sheet2!C12</f>
        <v>7.1099999999999997E-2</v>
      </c>
      <c r="C16" s="63">
        <f>[70]Sheet2!D12</f>
        <v>6.9699999999999998E-2</v>
      </c>
      <c r="D16" s="63">
        <f>[70]Sheet2!E12</f>
        <v>7.0499999999999993E-2</v>
      </c>
      <c r="F16" s="62" t="s">
        <v>492</v>
      </c>
      <c r="G16" s="64">
        <v>26556</v>
      </c>
      <c r="H16" s="62">
        <v>1.07</v>
      </c>
      <c r="W16" s="62">
        <v>40</v>
      </c>
      <c r="X16" s="62">
        <v>2507</v>
      </c>
      <c r="Y16" s="65">
        <v>43083</v>
      </c>
      <c r="Z16" s="62" t="s">
        <v>529</v>
      </c>
      <c r="AA16" s="62" t="s">
        <v>502</v>
      </c>
      <c r="AB16" s="62">
        <v>10.1</v>
      </c>
      <c r="AC16" s="62" t="s">
        <v>505</v>
      </c>
      <c r="AD16" s="62">
        <v>57</v>
      </c>
    </row>
    <row r="17" spans="1:30" ht="14.4" thickBot="1" x14ac:dyDescent="0.3">
      <c r="A17" s="62">
        <v>12</v>
      </c>
      <c r="B17" s="63">
        <f>[70]Sheet2!C13</f>
        <v>7.2800000000000004E-2</v>
      </c>
      <c r="C17" s="63">
        <f>[70]Sheet2!D13</f>
        <v>7.1900000000000006E-2</v>
      </c>
      <c r="D17" s="63">
        <f>[70]Sheet2!E13</f>
        <v>7.2400000000000006E-2</v>
      </c>
      <c r="W17" s="62">
        <v>45</v>
      </c>
      <c r="X17" s="62">
        <v>2499</v>
      </c>
      <c r="Y17" s="65">
        <v>43087</v>
      </c>
      <c r="Z17" s="62" t="s">
        <v>530</v>
      </c>
      <c r="AA17" s="62" t="s">
        <v>499</v>
      </c>
      <c r="AB17" s="62">
        <v>10.1</v>
      </c>
      <c r="AC17" s="62" t="s">
        <v>505</v>
      </c>
      <c r="AD17" s="62">
        <v>54</v>
      </c>
    </row>
    <row r="18" spans="1:30" ht="14.4" thickBot="1" x14ac:dyDescent="0.3">
      <c r="A18" s="62">
        <v>13</v>
      </c>
      <c r="B18" s="63">
        <f>[70]Sheet2!C14</f>
        <v>7.3099999999999998E-2</v>
      </c>
      <c r="C18" s="63">
        <f>[70]Sheet2!D14</f>
        <v>7.2599999999999998E-2</v>
      </c>
      <c r="D18" s="63">
        <f>[70]Sheet2!E14</f>
        <v>7.2800000000000004E-2</v>
      </c>
      <c r="W18" s="62">
        <v>50</v>
      </c>
      <c r="X18" s="62">
        <v>2490</v>
      </c>
      <c r="Y18" s="65">
        <v>43034</v>
      </c>
      <c r="Z18" s="62" t="s">
        <v>529</v>
      </c>
      <c r="AA18" s="62" t="s">
        <v>502</v>
      </c>
      <c r="AB18" s="62">
        <v>10.1</v>
      </c>
      <c r="AC18" s="62" t="s">
        <v>505</v>
      </c>
      <c r="AD18" s="62">
        <v>57</v>
      </c>
    </row>
    <row r="19" spans="1:30" ht="17.25" customHeight="1" thickBot="1" x14ac:dyDescent="0.3">
      <c r="A19" s="62">
        <v>14</v>
      </c>
      <c r="B19" s="63">
        <f>[70]Sheet2!C15</f>
        <v>7.7100000000000002E-2</v>
      </c>
      <c r="C19" s="63">
        <f>[70]Sheet2!D15</f>
        <v>7.4700000000000003E-2</v>
      </c>
      <c r="D19" s="63">
        <f>[70]Sheet2!E15</f>
        <v>7.5999999999999998E-2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2458</v>
      </c>
      <c r="Y19" s="65">
        <v>42782</v>
      </c>
      <c r="Z19" s="62" t="s">
        <v>529</v>
      </c>
      <c r="AA19" s="62" t="s">
        <v>502</v>
      </c>
      <c r="AB19" s="62">
        <v>10</v>
      </c>
      <c r="AC19" s="62" t="s">
        <v>505</v>
      </c>
      <c r="AD19" s="62">
        <v>65</v>
      </c>
    </row>
    <row r="20" spans="1:30" ht="17.25" customHeight="1" thickBot="1" x14ac:dyDescent="0.3">
      <c r="A20" s="62">
        <v>15</v>
      </c>
      <c r="B20" s="63">
        <f>[70]Sheet2!C16</f>
        <v>8.3500000000000005E-2</v>
      </c>
      <c r="C20" s="63">
        <f>[70]Sheet2!D16</f>
        <v>7.3300000000000004E-2</v>
      </c>
      <c r="D20" s="63">
        <f>[70]Sheet2!E16</f>
        <v>7.8799999999999995E-2</v>
      </c>
      <c r="F20" s="62" t="s">
        <v>495</v>
      </c>
      <c r="G20" s="64">
        <v>16942</v>
      </c>
      <c r="H20" s="62">
        <v>0.68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2436</v>
      </c>
      <c r="Y20" s="65">
        <v>42781</v>
      </c>
      <c r="Z20" s="62" t="s">
        <v>529</v>
      </c>
      <c r="AA20" s="62" t="s">
        <v>501</v>
      </c>
      <c r="AB20" s="62">
        <v>9.9</v>
      </c>
      <c r="AC20" s="62" t="s">
        <v>505</v>
      </c>
      <c r="AD20" s="62">
        <v>66</v>
      </c>
    </row>
    <row r="21" spans="1:30" ht="17.25" customHeight="1" thickBot="1" x14ac:dyDescent="0.3">
      <c r="A21" s="62">
        <v>16</v>
      </c>
      <c r="B21" s="63">
        <f>[70]Sheet2!C17</f>
        <v>8.8599999999999998E-2</v>
      </c>
      <c r="C21" s="63">
        <f>[70]Sheet2!D17</f>
        <v>6.93E-2</v>
      </c>
      <c r="D21" s="63">
        <f>[70]Sheet2!E17</f>
        <v>7.9699999999999993E-2</v>
      </c>
      <c r="F21" s="62" t="s">
        <v>499</v>
      </c>
      <c r="G21" s="64">
        <v>26046</v>
      </c>
      <c r="H21" s="62">
        <v>1.05</v>
      </c>
      <c r="J21" s="48">
        <v>5</v>
      </c>
      <c r="K21" s="48">
        <f>X6</f>
        <v>2608</v>
      </c>
      <c r="L21" s="54"/>
      <c r="M21" s="48"/>
      <c r="N21" s="59">
        <f>K21/$F$2</f>
        <v>0.10558704453441295</v>
      </c>
      <c r="W21" s="62">
        <v>125</v>
      </c>
      <c r="X21" s="62">
        <v>2405</v>
      </c>
      <c r="Y21" s="65">
        <v>42814</v>
      </c>
      <c r="Z21" s="62" t="s">
        <v>529</v>
      </c>
      <c r="AA21" s="62" t="s">
        <v>499</v>
      </c>
      <c r="AB21" s="62">
        <v>9.6999999999999993</v>
      </c>
      <c r="AC21" s="62" t="s">
        <v>505</v>
      </c>
      <c r="AD21" s="62">
        <v>63</v>
      </c>
    </row>
    <row r="22" spans="1:30" ht="17.25" customHeight="1" thickBot="1" x14ac:dyDescent="0.3">
      <c r="A22" s="62">
        <v>17</v>
      </c>
      <c r="B22" s="63">
        <f>[70]Sheet2!C18</f>
        <v>7.9100000000000004E-2</v>
      </c>
      <c r="C22" s="63">
        <f>[70]Sheet2!D18</f>
        <v>6.6600000000000006E-2</v>
      </c>
      <c r="D22" s="63">
        <f>[70]Sheet2!E18</f>
        <v>7.3400000000000007E-2</v>
      </c>
      <c r="F22" s="62" t="s">
        <v>500</v>
      </c>
      <c r="G22" s="64">
        <v>27473</v>
      </c>
      <c r="H22" s="62">
        <v>1.1100000000000001</v>
      </c>
      <c r="J22" s="48">
        <v>10</v>
      </c>
      <c r="K22" s="48">
        <f>X11</f>
        <v>2576</v>
      </c>
      <c r="L22" s="54"/>
      <c r="M22" s="48"/>
      <c r="N22" s="59">
        <f t="shared" ref="N22:N28" si="0">K22/$F$2</f>
        <v>0.1042914979757085</v>
      </c>
      <c r="W22" s="62">
        <v>150</v>
      </c>
      <c r="X22" s="62">
        <v>2383</v>
      </c>
      <c r="Y22" s="65">
        <v>43082</v>
      </c>
      <c r="Z22" s="62" t="s">
        <v>528</v>
      </c>
      <c r="AA22" s="62" t="s">
        <v>501</v>
      </c>
      <c r="AB22" s="62">
        <v>9.6</v>
      </c>
      <c r="AC22" s="62" t="s">
        <v>505</v>
      </c>
      <c r="AD22" s="62">
        <v>55</v>
      </c>
    </row>
    <row r="23" spans="1:30" ht="17.25" customHeight="1" thickBot="1" x14ac:dyDescent="0.3">
      <c r="A23" s="62">
        <v>18</v>
      </c>
      <c r="B23" s="63">
        <f>[70]Sheet2!C19</f>
        <v>5.6800000000000003E-2</v>
      </c>
      <c r="C23" s="63">
        <f>[70]Sheet2!D19</f>
        <v>5.33E-2</v>
      </c>
      <c r="D23" s="63">
        <f>[70]Sheet2!E19</f>
        <v>5.5199999999999999E-2</v>
      </c>
      <c r="F23" s="62" t="s">
        <v>501</v>
      </c>
      <c r="G23" s="64">
        <v>27726</v>
      </c>
      <c r="H23" s="62">
        <v>1.1200000000000001</v>
      </c>
      <c r="J23" s="48">
        <v>20</v>
      </c>
      <c r="K23" s="48">
        <f>X12</f>
        <v>2541</v>
      </c>
      <c r="L23" s="54"/>
      <c r="M23" s="48"/>
      <c r="N23" s="59">
        <f t="shared" si="0"/>
        <v>0.10287449392712551</v>
      </c>
      <c r="W23" s="62">
        <v>175</v>
      </c>
      <c r="X23" s="62">
        <v>2363</v>
      </c>
      <c r="Y23" s="65">
        <v>42779</v>
      </c>
      <c r="Z23" s="62" t="s">
        <v>530</v>
      </c>
      <c r="AA23" s="62" t="s">
        <v>499</v>
      </c>
      <c r="AB23" s="62">
        <v>9.6</v>
      </c>
      <c r="AC23" s="62" t="s">
        <v>505</v>
      </c>
      <c r="AD23" s="62">
        <v>59</v>
      </c>
    </row>
    <row r="24" spans="1:30" ht="17.25" customHeight="1" thickBot="1" x14ac:dyDescent="0.3">
      <c r="A24" s="62">
        <v>19</v>
      </c>
      <c r="B24" s="63">
        <f>[70]Sheet2!C20</f>
        <v>4.3499999999999997E-2</v>
      </c>
      <c r="C24" s="63">
        <f>[70]Sheet2!D20</f>
        <v>3.7400000000000003E-2</v>
      </c>
      <c r="D24" s="63">
        <f>[70]Sheet2!E20</f>
        <v>4.07E-2</v>
      </c>
      <c r="F24" s="62" t="s">
        <v>502</v>
      </c>
      <c r="G24" s="64">
        <v>27175</v>
      </c>
      <c r="H24" s="62">
        <v>1.1000000000000001</v>
      </c>
      <c r="J24" s="48">
        <v>30</v>
      </c>
      <c r="K24" s="48">
        <f>X14</f>
        <v>2521</v>
      </c>
      <c r="L24" s="54"/>
      <c r="M24" s="48"/>
      <c r="N24" s="59">
        <f t="shared" si="0"/>
        <v>0.10206477732793522</v>
      </c>
      <c r="W24" s="62">
        <v>200</v>
      </c>
      <c r="X24" s="62">
        <v>2348</v>
      </c>
      <c r="Y24" s="65">
        <v>43067</v>
      </c>
      <c r="Z24" s="62" t="s">
        <v>532</v>
      </c>
      <c r="AA24" s="62" t="s">
        <v>500</v>
      </c>
      <c r="AB24" s="62">
        <v>9.5</v>
      </c>
      <c r="AC24" s="62" t="s">
        <v>505</v>
      </c>
      <c r="AD24" s="62">
        <v>53</v>
      </c>
    </row>
    <row r="25" spans="1:30" ht="17.25" customHeight="1" thickBot="1" x14ac:dyDescent="0.3">
      <c r="A25" s="62">
        <v>20</v>
      </c>
      <c r="B25" s="63">
        <f>[70]Sheet2!C21</f>
        <v>3.0499999999999999E-2</v>
      </c>
      <c r="C25" s="63">
        <f>[70]Sheet2!D21</f>
        <v>2.8299999999999999E-2</v>
      </c>
      <c r="D25" s="63">
        <f>[70]Sheet2!E21</f>
        <v>2.9499999999999998E-2</v>
      </c>
      <c r="F25" s="62" t="s">
        <v>503</v>
      </c>
      <c r="G25" s="64">
        <v>27580</v>
      </c>
      <c r="H25" s="62">
        <v>1.1100000000000001</v>
      </c>
      <c r="J25" s="48">
        <v>50</v>
      </c>
      <c r="K25" s="48">
        <f>X18</f>
        <v>2490</v>
      </c>
      <c r="L25" s="54"/>
      <c r="M25" s="48"/>
      <c r="N25" s="59">
        <f t="shared" si="0"/>
        <v>0.10080971659919029</v>
      </c>
    </row>
    <row r="26" spans="1:30" ht="17.25" customHeight="1" thickBot="1" x14ac:dyDescent="0.3">
      <c r="A26" s="62">
        <v>21</v>
      </c>
      <c r="B26" s="63">
        <f>[70]Sheet2!C22</f>
        <v>2.3300000000000001E-2</v>
      </c>
      <c r="C26" s="63">
        <f>[70]Sheet2!D22</f>
        <v>2.1899999999999999E-2</v>
      </c>
      <c r="D26" s="63">
        <f>[70]Sheet2!E22</f>
        <v>2.2599999999999999E-2</v>
      </c>
      <c r="F26" s="62" t="s">
        <v>504</v>
      </c>
      <c r="G26" s="64">
        <v>20635</v>
      </c>
      <c r="H26" s="62">
        <v>0.83</v>
      </c>
      <c r="J26" s="48">
        <v>100</v>
      </c>
      <c r="K26" s="48">
        <f>X20</f>
        <v>2436</v>
      </c>
      <c r="L26" s="54"/>
      <c r="M26" s="48"/>
      <c r="N26" s="59">
        <f t="shared" si="0"/>
        <v>9.8623481781376518E-2</v>
      </c>
    </row>
    <row r="27" spans="1:30" ht="17.25" customHeight="1" thickBot="1" x14ac:dyDescent="0.3">
      <c r="A27" s="62">
        <v>22</v>
      </c>
      <c r="B27" s="63">
        <f>[70]Sheet2!C23</f>
        <v>1.9900000000000001E-2</v>
      </c>
      <c r="C27" s="63">
        <f>[70]Sheet2!D23</f>
        <v>1.46E-2</v>
      </c>
      <c r="D27" s="63">
        <f>[70]Sheet2!E23</f>
        <v>1.7399999999999999E-2</v>
      </c>
      <c r="J27" s="48">
        <v>150</v>
      </c>
      <c r="K27" s="48">
        <f>X22</f>
        <v>2383</v>
      </c>
      <c r="L27" s="54"/>
      <c r="M27" s="48"/>
      <c r="N27" s="59">
        <f t="shared" si="0"/>
        <v>9.6477732793522272E-2</v>
      </c>
    </row>
    <row r="28" spans="1:30" ht="17.25" customHeight="1" thickBot="1" x14ac:dyDescent="0.3">
      <c r="A28" s="62">
        <v>23</v>
      </c>
      <c r="B28" s="63">
        <f>[70]Sheet2!C24</f>
        <v>1.32E-2</v>
      </c>
      <c r="C28" s="63">
        <f>[70]Sheet2!D24</f>
        <v>7.4000000000000003E-3</v>
      </c>
      <c r="D28" s="63">
        <f>[70]Sheet2!E24</f>
        <v>1.0500000000000001E-2</v>
      </c>
      <c r="J28" s="48">
        <v>200</v>
      </c>
      <c r="K28" s="48">
        <f>X24</f>
        <v>2348</v>
      </c>
      <c r="L28" s="54"/>
      <c r="M28" s="48"/>
      <c r="N28" s="59">
        <f t="shared" si="0"/>
        <v>9.5060728744939274E-2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activeCell="D3" sqref="D3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7" width="0" hidden="1" customWidth="1"/>
    <col min="28" max="28" width="8.69921875" hidden="1" customWidth="1"/>
    <col min="29" max="30" width="0" hidden="1" customWidth="1"/>
  </cols>
  <sheetData>
    <row r="1" spans="1:30" ht="24" thickBot="1" x14ac:dyDescent="0.5">
      <c r="A1" s="87" t="s">
        <v>549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30" ht="21.6" thickBot="1" x14ac:dyDescent="0.45">
      <c r="D2" s="41" t="s">
        <v>547</v>
      </c>
      <c r="F2" s="42">
        <v>33700</v>
      </c>
      <c r="H2" s="43" t="s">
        <v>469</v>
      </c>
      <c r="W2" s="62">
        <v>1</v>
      </c>
      <c r="X2" s="62">
        <v>3852</v>
      </c>
      <c r="Y2" s="65">
        <v>42780</v>
      </c>
      <c r="Z2" s="62" t="s">
        <v>528</v>
      </c>
      <c r="AA2" s="62" t="s">
        <v>500</v>
      </c>
      <c r="AB2" s="62">
        <v>11.4</v>
      </c>
    </row>
    <row r="3" spans="1:30" ht="14.4" thickBot="1" x14ac:dyDescent="0.3">
      <c r="W3" s="62">
        <v>2</v>
      </c>
      <c r="X3" s="62">
        <v>3770</v>
      </c>
      <c r="Y3" s="65">
        <v>42780</v>
      </c>
      <c r="Z3" s="62" t="s">
        <v>529</v>
      </c>
      <c r="AA3" s="62" t="s">
        <v>500</v>
      </c>
      <c r="AB3" s="62">
        <v>11.2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3674</v>
      </c>
      <c r="Y4" s="65">
        <v>42818</v>
      </c>
      <c r="Z4" s="62" t="s">
        <v>528</v>
      </c>
      <c r="AA4" s="62" t="s">
        <v>503</v>
      </c>
      <c r="AB4" s="62">
        <v>10.9</v>
      </c>
      <c r="AC4" s="47" t="s">
        <v>526</v>
      </c>
      <c r="AD4" s="47" t="s">
        <v>527</v>
      </c>
    </row>
    <row r="5" spans="1:30" ht="15" customHeight="1" thickBot="1" x14ac:dyDescent="0.3">
      <c r="A5" s="62">
        <v>0</v>
      </c>
      <c r="B5" s="63">
        <v>7.1000000000000004E-3</v>
      </c>
      <c r="C5" s="63">
        <v>4.7999999999999996E-3</v>
      </c>
      <c r="D5" s="63">
        <v>6.0000000000000001E-3</v>
      </c>
      <c r="F5" s="62" t="s">
        <v>478</v>
      </c>
      <c r="G5" s="64">
        <v>34482</v>
      </c>
      <c r="H5" s="62">
        <v>1.02</v>
      </c>
      <c r="J5" s="91" t="s">
        <v>479</v>
      </c>
      <c r="K5" s="92"/>
      <c r="L5" s="92"/>
      <c r="M5" s="92"/>
      <c r="N5" s="93"/>
      <c r="W5" s="62">
        <v>4</v>
      </c>
      <c r="X5" s="62">
        <v>3641</v>
      </c>
      <c r="Y5" s="65">
        <v>42790</v>
      </c>
      <c r="Z5" s="62" t="s">
        <v>528</v>
      </c>
      <c r="AA5" s="62" t="s">
        <v>503</v>
      </c>
      <c r="AB5" s="62">
        <v>10.8</v>
      </c>
      <c r="AC5" s="48" t="s">
        <v>505</v>
      </c>
      <c r="AD5" s="48">
        <v>62</v>
      </c>
    </row>
    <row r="6" spans="1:30" ht="14.4" thickBot="1" x14ac:dyDescent="0.3">
      <c r="A6" s="62">
        <v>1</v>
      </c>
      <c r="B6" s="63">
        <v>4.5999999999999999E-3</v>
      </c>
      <c r="C6" s="63">
        <v>3.5000000000000001E-3</v>
      </c>
      <c r="D6" s="63">
        <v>4.1000000000000003E-3</v>
      </c>
      <c r="F6" s="62" t="s">
        <v>480</v>
      </c>
      <c r="G6" s="64">
        <v>37546</v>
      </c>
      <c r="H6" s="62">
        <v>1.1200000000000001</v>
      </c>
      <c r="J6" s="49" t="s">
        <v>481</v>
      </c>
      <c r="K6" s="50">
        <f>LARGE((K8,K9),1)</f>
        <v>0.73004926108374379</v>
      </c>
      <c r="N6" s="50" t="s">
        <v>472</v>
      </c>
      <c r="W6" s="62">
        <v>5</v>
      </c>
      <c r="X6" s="62">
        <v>3639</v>
      </c>
      <c r="Y6" s="65">
        <v>42797</v>
      </c>
      <c r="Z6" s="62" t="s">
        <v>528</v>
      </c>
      <c r="AA6" s="62" t="s">
        <v>503</v>
      </c>
      <c r="AB6" s="62">
        <v>10.8</v>
      </c>
      <c r="AC6" s="48" t="s">
        <v>505</v>
      </c>
      <c r="AD6" s="48">
        <v>60</v>
      </c>
    </row>
    <row r="7" spans="1:30" ht="14.4" thickBot="1" x14ac:dyDescent="0.3">
      <c r="A7" s="62">
        <v>2</v>
      </c>
      <c r="B7" s="63">
        <v>3.8E-3</v>
      </c>
      <c r="C7" s="63">
        <v>3.3999999999999998E-3</v>
      </c>
      <c r="D7" s="63">
        <v>3.5999999999999999E-3</v>
      </c>
      <c r="F7" s="62" t="s">
        <v>482</v>
      </c>
      <c r="G7" s="64">
        <v>38933</v>
      </c>
      <c r="H7" s="62">
        <v>1.1599999999999999</v>
      </c>
      <c r="J7" s="51" t="s">
        <v>483</v>
      </c>
      <c r="K7" s="50">
        <f>LARGE((K10,K11),1)</f>
        <v>0.60789473684210527</v>
      </c>
      <c r="N7" s="50" t="s">
        <v>471</v>
      </c>
      <c r="W7" s="62">
        <v>6</v>
      </c>
      <c r="X7" s="62">
        <v>3524</v>
      </c>
      <c r="Y7" s="65">
        <v>42797</v>
      </c>
      <c r="Z7" s="62" t="s">
        <v>529</v>
      </c>
      <c r="AA7" s="62" t="s">
        <v>503</v>
      </c>
      <c r="AB7" s="62">
        <v>10.5</v>
      </c>
      <c r="AC7" s="48" t="s">
        <v>505</v>
      </c>
      <c r="AD7" s="48">
        <v>64</v>
      </c>
    </row>
    <row r="8" spans="1:30" ht="15" thickBot="1" x14ac:dyDescent="0.35">
      <c r="A8" s="62">
        <v>3</v>
      </c>
      <c r="B8" s="63">
        <v>3.3999999999999998E-3</v>
      </c>
      <c r="C8" s="63">
        <v>4.1999999999999997E-3</v>
      </c>
      <c r="D8" s="63">
        <v>3.8E-3</v>
      </c>
      <c r="F8" s="62" t="s">
        <v>484</v>
      </c>
      <c r="G8" s="64">
        <v>34601</v>
      </c>
      <c r="H8" s="62">
        <v>1.03</v>
      </c>
      <c r="K8" s="52">
        <f>LARGE(B11:C11,1)/(B11+C11)</f>
        <v>0.73004926108374379</v>
      </c>
      <c r="W8" s="62">
        <v>7</v>
      </c>
      <c r="X8" s="62">
        <v>3460</v>
      </c>
      <c r="Y8" s="65">
        <v>43056</v>
      </c>
      <c r="Z8" s="62" t="s">
        <v>528</v>
      </c>
      <c r="AA8" s="62" t="s">
        <v>503</v>
      </c>
      <c r="AB8" s="62">
        <v>10.3</v>
      </c>
      <c r="AC8" s="48" t="s">
        <v>505</v>
      </c>
      <c r="AD8" s="48">
        <v>60</v>
      </c>
    </row>
    <row r="9" spans="1:30" ht="15" thickBot="1" x14ac:dyDescent="0.35">
      <c r="A9" s="62">
        <v>4</v>
      </c>
      <c r="B9" s="63">
        <v>5.1000000000000004E-3</v>
      </c>
      <c r="C9" s="63">
        <v>9.4000000000000004E-3</v>
      </c>
      <c r="D9" s="63">
        <v>7.3000000000000001E-3</v>
      </c>
      <c r="F9" s="62" t="s">
        <v>485</v>
      </c>
      <c r="G9" s="64">
        <v>33541</v>
      </c>
      <c r="H9" s="62">
        <v>1</v>
      </c>
      <c r="K9" s="52">
        <f>LARGE(B12:C12,1)/(B12+C12)</f>
        <v>0.6959798994974874</v>
      </c>
      <c r="W9" s="62">
        <v>8</v>
      </c>
      <c r="X9" s="62">
        <v>3457</v>
      </c>
      <c r="Y9" s="65">
        <v>43077</v>
      </c>
      <c r="Z9" s="62" t="s">
        <v>528</v>
      </c>
      <c r="AA9" s="62" t="s">
        <v>503</v>
      </c>
      <c r="AB9" s="62">
        <v>10.3</v>
      </c>
      <c r="AC9" s="48" t="s">
        <v>505</v>
      </c>
      <c r="AD9" s="48">
        <v>63</v>
      </c>
    </row>
    <row r="10" spans="1:30" ht="15" thickBot="1" x14ac:dyDescent="0.35">
      <c r="A10" s="62">
        <v>5</v>
      </c>
      <c r="B10" s="63">
        <v>1.23E-2</v>
      </c>
      <c r="C10" s="63">
        <v>3.0499999999999999E-2</v>
      </c>
      <c r="D10" s="63">
        <v>2.1499999999999998E-2</v>
      </c>
      <c r="F10" s="62" t="s">
        <v>486</v>
      </c>
      <c r="G10" s="64">
        <v>31225</v>
      </c>
      <c r="H10" s="62">
        <v>0.93</v>
      </c>
      <c r="K10" s="52">
        <f>LARGE(B20:C20,1)/(B20+C20)</f>
        <v>0.57413914265635979</v>
      </c>
      <c r="W10" s="62">
        <v>9</v>
      </c>
      <c r="X10" s="62">
        <v>3443</v>
      </c>
      <c r="Y10" s="65">
        <v>42783</v>
      </c>
      <c r="Z10" s="62" t="s">
        <v>528</v>
      </c>
      <c r="AA10" s="62" t="s">
        <v>503</v>
      </c>
      <c r="AB10" s="62">
        <v>10.199999999999999</v>
      </c>
      <c r="AC10" s="48" t="s">
        <v>505</v>
      </c>
      <c r="AD10" s="48">
        <v>63</v>
      </c>
    </row>
    <row r="11" spans="1:30" ht="15" thickBot="1" x14ac:dyDescent="0.35">
      <c r="A11" s="62">
        <v>6</v>
      </c>
      <c r="B11" s="63">
        <v>2.7400000000000001E-2</v>
      </c>
      <c r="C11" s="63">
        <v>7.4099999999999999E-2</v>
      </c>
      <c r="D11" s="63">
        <v>5.0999999999999997E-2</v>
      </c>
      <c r="F11" s="62" t="s">
        <v>487</v>
      </c>
      <c r="G11" s="64">
        <v>30349</v>
      </c>
      <c r="H11" s="62">
        <v>0.9</v>
      </c>
      <c r="K11" s="52">
        <f>LARGE(B21:C21,1)/(B21+C21)</f>
        <v>0.60789473684210527</v>
      </c>
      <c r="W11" s="62">
        <v>10</v>
      </c>
      <c r="X11" s="62">
        <v>3429</v>
      </c>
      <c r="Y11" s="65">
        <v>42776</v>
      </c>
      <c r="Z11" s="62" t="s">
        <v>529</v>
      </c>
      <c r="AA11" s="62" t="s">
        <v>503</v>
      </c>
      <c r="AB11" s="62">
        <v>10.199999999999999</v>
      </c>
      <c r="AC11" s="48" t="s">
        <v>505</v>
      </c>
      <c r="AD11" s="48">
        <v>57</v>
      </c>
    </row>
    <row r="12" spans="1:30" ht="14.4" thickBot="1" x14ac:dyDescent="0.3">
      <c r="A12" s="62">
        <v>7</v>
      </c>
      <c r="B12" s="63">
        <v>3.6299999999999999E-2</v>
      </c>
      <c r="C12" s="63">
        <v>8.3099999999999993E-2</v>
      </c>
      <c r="D12" s="63">
        <v>0.06</v>
      </c>
      <c r="F12" s="62" t="s">
        <v>488</v>
      </c>
      <c r="G12" s="64">
        <v>31431</v>
      </c>
      <c r="H12" s="62">
        <v>0.93</v>
      </c>
      <c r="W12" s="62">
        <v>20</v>
      </c>
      <c r="X12" s="62">
        <v>3376</v>
      </c>
      <c r="Y12" s="65">
        <v>42775</v>
      </c>
      <c r="Z12" s="62" t="s">
        <v>528</v>
      </c>
      <c r="AA12" s="62" t="s">
        <v>502</v>
      </c>
      <c r="AB12" s="62">
        <v>10</v>
      </c>
      <c r="AC12" s="48" t="s">
        <v>505</v>
      </c>
      <c r="AD12" s="48">
        <v>61</v>
      </c>
    </row>
    <row r="13" spans="1:30" ht="14.4" thickBot="1" x14ac:dyDescent="0.3">
      <c r="A13" s="62">
        <v>8</v>
      </c>
      <c r="B13" s="63">
        <v>4.6399999999999997E-2</v>
      </c>
      <c r="C13" s="63">
        <v>7.0800000000000002E-2</v>
      </c>
      <c r="D13" s="63">
        <v>5.8700000000000002E-2</v>
      </c>
      <c r="F13" s="62" t="s">
        <v>489</v>
      </c>
      <c r="G13" s="64">
        <v>28753</v>
      </c>
      <c r="H13" s="62">
        <v>0.85</v>
      </c>
      <c r="W13" s="62">
        <v>25</v>
      </c>
      <c r="X13" s="62">
        <v>3368</v>
      </c>
      <c r="Y13" s="65">
        <v>43074</v>
      </c>
      <c r="Z13" s="62" t="s">
        <v>528</v>
      </c>
      <c r="AA13" s="62" t="s">
        <v>500</v>
      </c>
      <c r="AB13" s="62">
        <v>10</v>
      </c>
      <c r="AC13" s="48" t="s">
        <v>505</v>
      </c>
      <c r="AD13" s="48">
        <v>63</v>
      </c>
    </row>
    <row r="14" spans="1:30" ht="14.4" thickBot="1" x14ac:dyDescent="0.3">
      <c r="A14" s="62">
        <v>9</v>
      </c>
      <c r="B14" s="63">
        <v>4.8000000000000001E-2</v>
      </c>
      <c r="C14" s="63">
        <v>6.4699999999999994E-2</v>
      </c>
      <c r="D14" s="63">
        <v>5.6500000000000002E-2</v>
      </c>
      <c r="F14" s="62" t="s">
        <v>490</v>
      </c>
      <c r="G14" s="64">
        <v>33567</v>
      </c>
      <c r="H14" s="62">
        <v>1</v>
      </c>
      <c r="W14" s="62">
        <v>30</v>
      </c>
      <c r="X14" s="62">
        <v>3350</v>
      </c>
      <c r="Y14" s="65">
        <v>42809</v>
      </c>
      <c r="Z14" s="62" t="s">
        <v>528</v>
      </c>
      <c r="AA14" s="62" t="s">
        <v>501</v>
      </c>
      <c r="AB14" s="62">
        <v>9.9</v>
      </c>
      <c r="AC14" s="48" t="s">
        <v>505</v>
      </c>
      <c r="AD14" s="48">
        <v>60</v>
      </c>
    </row>
    <row r="15" spans="1:30" ht="14.4" thickBot="1" x14ac:dyDescent="0.3">
      <c r="A15" s="62">
        <v>10</v>
      </c>
      <c r="B15" s="63">
        <v>5.2699999999999997E-2</v>
      </c>
      <c r="C15" s="63">
        <v>6.5600000000000006E-2</v>
      </c>
      <c r="D15" s="63">
        <v>5.9299999999999999E-2</v>
      </c>
      <c r="F15" s="62" t="s">
        <v>491</v>
      </c>
      <c r="G15" s="64">
        <v>34873</v>
      </c>
      <c r="H15" s="62">
        <v>1.04</v>
      </c>
      <c r="W15" s="62">
        <v>35</v>
      </c>
      <c r="X15" s="62">
        <v>3334</v>
      </c>
      <c r="Y15" s="65">
        <v>42802</v>
      </c>
      <c r="Z15" s="62" t="s">
        <v>528</v>
      </c>
      <c r="AA15" s="62" t="s">
        <v>501</v>
      </c>
      <c r="AB15" s="62">
        <v>9.9</v>
      </c>
      <c r="AC15" s="48" t="s">
        <v>505</v>
      </c>
      <c r="AD15" s="48">
        <v>61</v>
      </c>
    </row>
    <row r="16" spans="1:30" ht="14.4" thickBot="1" x14ac:dyDescent="0.3">
      <c r="A16" s="62">
        <v>11</v>
      </c>
      <c r="B16" s="63">
        <v>5.8700000000000002E-2</v>
      </c>
      <c r="C16" s="63">
        <v>6.4500000000000002E-2</v>
      </c>
      <c r="D16" s="63">
        <v>6.1600000000000002E-2</v>
      </c>
      <c r="F16" s="62" t="s">
        <v>492</v>
      </c>
      <c r="G16" s="64">
        <v>34923</v>
      </c>
      <c r="H16" s="62">
        <v>1.04</v>
      </c>
      <c r="W16" s="62">
        <v>40</v>
      </c>
      <c r="X16" s="62">
        <v>3328</v>
      </c>
      <c r="Y16" s="65">
        <v>43056</v>
      </c>
      <c r="Z16" s="62" t="s">
        <v>529</v>
      </c>
      <c r="AA16" s="62" t="s">
        <v>503</v>
      </c>
      <c r="AB16" s="62">
        <v>9.9</v>
      </c>
      <c r="AC16" s="48" t="s">
        <v>505</v>
      </c>
      <c r="AD16" s="48">
        <v>61</v>
      </c>
    </row>
    <row r="17" spans="1:30" ht="14.4" thickBot="1" x14ac:dyDescent="0.3">
      <c r="A17" s="62">
        <v>12</v>
      </c>
      <c r="B17" s="63">
        <v>6.4100000000000004E-2</v>
      </c>
      <c r="C17" s="63">
        <v>6.6100000000000006E-2</v>
      </c>
      <c r="D17" s="63">
        <v>6.5100000000000005E-2</v>
      </c>
      <c r="W17" s="62">
        <v>45</v>
      </c>
      <c r="X17" s="62">
        <v>3312</v>
      </c>
      <c r="Y17" s="65">
        <v>43047</v>
      </c>
      <c r="Z17" s="62" t="s">
        <v>528</v>
      </c>
      <c r="AA17" s="62" t="s">
        <v>501</v>
      </c>
      <c r="AB17" s="62">
        <v>9.8000000000000007</v>
      </c>
      <c r="AC17" s="48" t="s">
        <v>505</v>
      </c>
      <c r="AD17" s="48">
        <v>64</v>
      </c>
    </row>
    <row r="18" spans="1:30" ht="14.4" thickBot="1" x14ac:dyDescent="0.3">
      <c r="A18" s="62">
        <v>13</v>
      </c>
      <c r="B18" s="63">
        <v>6.5500000000000003E-2</v>
      </c>
      <c r="C18" s="63">
        <v>6.4199999999999993E-2</v>
      </c>
      <c r="D18" s="63">
        <v>6.4799999999999996E-2</v>
      </c>
      <c r="W18" s="62">
        <v>50</v>
      </c>
      <c r="X18" s="62">
        <v>3303</v>
      </c>
      <c r="Y18" s="65">
        <v>42782</v>
      </c>
      <c r="Z18" s="62" t="s">
        <v>528</v>
      </c>
      <c r="AA18" s="62" t="s">
        <v>502</v>
      </c>
      <c r="AB18" s="62">
        <v>9.8000000000000007</v>
      </c>
      <c r="AC18" s="48" t="s">
        <v>505</v>
      </c>
      <c r="AD18" s="48">
        <v>68</v>
      </c>
    </row>
    <row r="19" spans="1:30" ht="14.4" thickBot="1" x14ac:dyDescent="0.3">
      <c r="A19" s="62">
        <v>14</v>
      </c>
      <c r="B19" s="63">
        <v>7.0900000000000005E-2</v>
      </c>
      <c r="C19" s="63">
        <v>6.3299999999999995E-2</v>
      </c>
      <c r="D19" s="63">
        <v>6.7000000000000004E-2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3227</v>
      </c>
      <c r="Y19" s="65">
        <v>42761</v>
      </c>
      <c r="Z19" s="62" t="s">
        <v>528</v>
      </c>
      <c r="AA19" s="62" t="s">
        <v>502</v>
      </c>
      <c r="AB19" s="62">
        <v>9.6</v>
      </c>
      <c r="AC19" s="48" t="s">
        <v>505</v>
      </c>
      <c r="AD19" s="48">
        <v>64</v>
      </c>
    </row>
    <row r="20" spans="1:30" ht="14.4" thickBot="1" x14ac:dyDescent="0.3">
      <c r="A20" s="62">
        <v>15</v>
      </c>
      <c r="B20" s="63">
        <v>8.1699999999999995E-2</v>
      </c>
      <c r="C20" s="63">
        <v>6.0600000000000001E-2</v>
      </c>
      <c r="D20" s="63">
        <v>7.0999999999999994E-2</v>
      </c>
      <c r="F20" s="62" t="s">
        <v>495</v>
      </c>
      <c r="G20" s="64">
        <v>25321</v>
      </c>
      <c r="H20" s="62">
        <v>0.75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3180</v>
      </c>
      <c r="Y20" s="65">
        <v>42745</v>
      </c>
      <c r="Z20" s="62" t="s">
        <v>528</v>
      </c>
      <c r="AA20" s="62" t="s">
        <v>500</v>
      </c>
      <c r="AB20" s="62">
        <v>9.4</v>
      </c>
      <c r="AC20" s="48" t="s">
        <v>505</v>
      </c>
      <c r="AD20" s="48">
        <v>65</v>
      </c>
    </row>
    <row r="21" spans="1:30" ht="14.4" thickBot="1" x14ac:dyDescent="0.3">
      <c r="A21" s="62">
        <v>16</v>
      </c>
      <c r="B21" s="63">
        <v>9.2399999999999996E-2</v>
      </c>
      <c r="C21" s="63">
        <v>5.96E-2</v>
      </c>
      <c r="D21" s="63">
        <v>7.5800000000000006E-2</v>
      </c>
      <c r="F21" s="62" t="s">
        <v>499</v>
      </c>
      <c r="G21" s="64">
        <v>33765</v>
      </c>
      <c r="H21" s="62">
        <v>1</v>
      </c>
      <c r="J21" s="48">
        <v>5</v>
      </c>
      <c r="K21" s="48">
        <f>X6</f>
        <v>3639</v>
      </c>
      <c r="L21" s="54"/>
      <c r="M21" s="48"/>
      <c r="N21" s="59">
        <f>K21/$F$2</f>
        <v>0.10798219584569733</v>
      </c>
      <c r="W21" s="62">
        <v>125</v>
      </c>
      <c r="X21" s="62">
        <v>3137</v>
      </c>
      <c r="Y21" s="65">
        <v>42768</v>
      </c>
      <c r="Z21" s="62" t="s">
        <v>528</v>
      </c>
      <c r="AA21" s="62" t="s">
        <v>502</v>
      </c>
      <c r="AB21" s="62">
        <v>9.3000000000000007</v>
      </c>
      <c r="AC21" s="48" t="s">
        <v>505</v>
      </c>
      <c r="AD21" s="48">
        <v>63</v>
      </c>
    </row>
    <row r="22" spans="1:30" ht="14.4" thickBot="1" x14ac:dyDescent="0.3">
      <c r="A22" s="62">
        <v>17</v>
      </c>
      <c r="B22" s="63">
        <v>0.1003</v>
      </c>
      <c r="C22" s="63">
        <v>5.8599999999999999E-2</v>
      </c>
      <c r="D22" s="63">
        <v>7.9100000000000004E-2</v>
      </c>
      <c r="F22" s="62" t="s">
        <v>500</v>
      </c>
      <c r="G22" s="64">
        <v>35248</v>
      </c>
      <c r="H22" s="62">
        <v>1.05</v>
      </c>
      <c r="J22" s="48">
        <v>10</v>
      </c>
      <c r="K22" s="48">
        <f>X11</f>
        <v>3429</v>
      </c>
      <c r="L22" s="54"/>
      <c r="M22" s="48"/>
      <c r="N22" s="59">
        <f t="shared" ref="N22:N28" si="0">K22/$F$2</f>
        <v>0.10175074183976261</v>
      </c>
      <c r="W22" s="62">
        <v>150</v>
      </c>
      <c r="X22" s="62">
        <v>3101</v>
      </c>
      <c r="Y22" s="65">
        <v>43049</v>
      </c>
      <c r="Z22" s="62" t="s">
        <v>529</v>
      </c>
      <c r="AA22" s="62" t="s">
        <v>503</v>
      </c>
      <c r="AB22" s="62">
        <v>9.1999999999999993</v>
      </c>
      <c r="AC22" s="48" t="s">
        <v>505</v>
      </c>
      <c r="AD22" s="48">
        <v>66</v>
      </c>
    </row>
    <row r="23" spans="1:30" ht="14.4" thickBot="1" x14ac:dyDescent="0.3">
      <c r="A23" s="62">
        <v>18</v>
      </c>
      <c r="B23" s="63">
        <v>7.0199999999999999E-2</v>
      </c>
      <c r="C23" s="63">
        <v>4.8500000000000001E-2</v>
      </c>
      <c r="D23" s="63">
        <v>5.9200000000000003E-2</v>
      </c>
      <c r="F23" s="62" t="s">
        <v>501</v>
      </c>
      <c r="G23" s="64">
        <v>36008</v>
      </c>
      <c r="H23" s="62">
        <v>1.07</v>
      </c>
      <c r="J23" s="48">
        <v>20</v>
      </c>
      <c r="K23" s="48">
        <f>X12</f>
        <v>3376</v>
      </c>
      <c r="L23" s="54"/>
      <c r="M23" s="48"/>
      <c r="N23" s="59">
        <f t="shared" si="0"/>
        <v>0.1001780415430267</v>
      </c>
      <c r="W23" s="62">
        <v>175</v>
      </c>
      <c r="X23" s="62">
        <v>3062</v>
      </c>
      <c r="Y23" s="65">
        <v>43021</v>
      </c>
      <c r="Z23" s="62" t="s">
        <v>529</v>
      </c>
      <c r="AA23" s="62" t="s">
        <v>503</v>
      </c>
      <c r="AB23" s="62">
        <v>9.1</v>
      </c>
      <c r="AC23" s="48" t="s">
        <v>505</v>
      </c>
      <c r="AD23" s="48">
        <v>66</v>
      </c>
    </row>
    <row r="24" spans="1:30" ht="14.4" thickBot="1" x14ac:dyDescent="0.3">
      <c r="A24" s="62">
        <v>19</v>
      </c>
      <c r="B24" s="63">
        <v>4.8800000000000003E-2</v>
      </c>
      <c r="C24" s="63">
        <v>3.4700000000000002E-2</v>
      </c>
      <c r="D24" s="63">
        <v>4.1700000000000001E-2</v>
      </c>
      <c r="F24" s="62" t="s">
        <v>502</v>
      </c>
      <c r="G24" s="64">
        <v>36037</v>
      </c>
      <c r="H24" s="62">
        <v>1.07</v>
      </c>
      <c r="J24" s="48">
        <v>30</v>
      </c>
      <c r="K24" s="48">
        <f>X14</f>
        <v>3350</v>
      </c>
      <c r="L24" s="54"/>
      <c r="M24" s="48"/>
      <c r="N24" s="59">
        <f t="shared" si="0"/>
        <v>9.9406528189910984E-2</v>
      </c>
      <c r="W24" s="62">
        <v>200</v>
      </c>
      <c r="X24" s="62">
        <v>3038</v>
      </c>
      <c r="Y24" s="65">
        <v>43091</v>
      </c>
      <c r="Z24" s="62" t="s">
        <v>532</v>
      </c>
      <c r="AA24" s="62" t="s">
        <v>503</v>
      </c>
      <c r="AB24" s="62">
        <v>9</v>
      </c>
      <c r="AC24" s="48" t="s">
        <v>505</v>
      </c>
      <c r="AD24" s="48">
        <v>59</v>
      </c>
    </row>
    <row r="25" spans="1:30" ht="14.4" thickBot="1" x14ac:dyDescent="0.3">
      <c r="A25" s="62">
        <v>20</v>
      </c>
      <c r="B25" s="63">
        <v>3.85E-2</v>
      </c>
      <c r="C25" s="63">
        <v>2.5600000000000001E-2</v>
      </c>
      <c r="D25" s="63">
        <v>3.2000000000000001E-2</v>
      </c>
      <c r="F25" s="62" t="s">
        <v>503</v>
      </c>
      <c r="G25" s="64">
        <v>38790</v>
      </c>
      <c r="H25" s="62">
        <v>1.1499999999999999</v>
      </c>
      <c r="J25" s="48">
        <v>50</v>
      </c>
      <c r="K25" s="48">
        <f>X18</f>
        <v>3303</v>
      </c>
      <c r="L25" s="54"/>
      <c r="M25" s="48"/>
      <c r="N25" s="59">
        <f t="shared" si="0"/>
        <v>9.8011869436201784E-2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48" t="s">
        <v>505</v>
      </c>
      <c r="AD25" s="48">
        <v>62</v>
      </c>
    </row>
    <row r="26" spans="1:30" ht="14.4" thickBot="1" x14ac:dyDescent="0.3">
      <c r="A26" s="62">
        <v>21</v>
      </c>
      <c r="B26" s="63">
        <v>2.9899999999999999E-2</v>
      </c>
      <c r="C26" s="63">
        <v>1.9099999999999999E-2</v>
      </c>
      <c r="D26" s="63">
        <v>2.4400000000000002E-2</v>
      </c>
      <c r="F26" s="62" t="s">
        <v>504</v>
      </c>
      <c r="G26" s="64">
        <v>30420</v>
      </c>
      <c r="H26" s="62">
        <v>0.9</v>
      </c>
      <c r="J26" s="48">
        <v>100</v>
      </c>
      <c r="K26" s="48">
        <f>X20</f>
        <v>3180</v>
      </c>
      <c r="L26" s="54"/>
      <c r="M26" s="48"/>
      <c r="N26" s="59">
        <f t="shared" si="0"/>
        <v>9.4362017804154305E-2</v>
      </c>
      <c r="AC26" s="48" t="s">
        <v>505</v>
      </c>
      <c r="AD26" s="48">
        <v>62</v>
      </c>
    </row>
    <row r="27" spans="1:30" ht="14.4" thickBot="1" x14ac:dyDescent="0.3">
      <c r="A27" s="62">
        <v>22</v>
      </c>
      <c r="B27" s="63">
        <v>1.9800000000000002E-2</v>
      </c>
      <c r="C27" s="63">
        <v>1.32E-2</v>
      </c>
      <c r="D27" s="63">
        <v>1.6400000000000001E-2</v>
      </c>
      <c r="J27" s="48">
        <v>150</v>
      </c>
      <c r="K27" s="48">
        <f>X22</f>
        <v>3101</v>
      </c>
      <c r="L27" s="54"/>
      <c r="M27" s="48"/>
      <c r="N27" s="59">
        <f t="shared" si="0"/>
        <v>9.2017804154302676E-2</v>
      </c>
      <c r="AC27" s="48" t="s">
        <v>505</v>
      </c>
      <c r="AD27" s="48">
        <v>67</v>
      </c>
    </row>
    <row r="28" spans="1:30" ht="14.4" thickBot="1" x14ac:dyDescent="0.3">
      <c r="A28" s="62">
        <v>23</v>
      </c>
      <c r="B28" s="63">
        <v>1.2200000000000001E-2</v>
      </c>
      <c r="C28" s="63">
        <v>7.7999999999999996E-3</v>
      </c>
      <c r="D28" s="63">
        <v>0.01</v>
      </c>
      <c r="J28" s="48">
        <v>200</v>
      </c>
      <c r="K28" s="48">
        <f>X24</f>
        <v>3038</v>
      </c>
      <c r="L28" s="54"/>
      <c r="M28" s="48"/>
      <c r="N28" s="59">
        <f t="shared" si="0"/>
        <v>9.0148367952522249E-2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workbookViewId="0">
      <selection sqref="A1:U29"/>
    </sheetView>
  </sheetViews>
  <sheetFormatPr defaultRowHeight="13.8" x14ac:dyDescent="0.25"/>
  <sheetData>
    <row r="1" spans="1:21" ht="23.4" x14ac:dyDescent="0.45">
      <c r="A1" s="87" t="s">
        <v>606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21" ht="21" x14ac:dyDescent="0.4">
      <c r="D2" s="41" t="s">
        <v>547</v>
      </c>
      <c r="F2" s="42">
        <v>45600</v>
      </c>
      <c r="H2" s="43" t="s">
        <v>469</v>
      </c>
    </row>
    <row r="3" spans="1:21" ht="14.4" thickBot="1" x14ac:dyDescent="0.3"/>
    <row r="4" spans="1:21" ht="21" thickBot="1" x14ac:dyDescent="0.3">
      <c r="A4" s="44" t="s">
        <v>470</v>
      </c>
      <c r="B4" s="45" t="s">
        <v>471</v>
      </c>
      <c r="C4" s="83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</row>
    <row r="5" spans="1:21" ht="15" thickBot="1" x14ac:dyDescent="0.3">
      <c r="A5" s="62">
        <v>0</v>
      </c>
      <c r="B5" s="63">
        <v>1.23E-2</v>
      </c>
      <c r="C5" s="63">
        <v>4.8999999999999998E-3</v>
      </c>
      <c r="D5" s="63">
        <v>8.5000000000000006E-3</v>
      </c>
      <c r="F5" s="62" t="s">
        <v>478</v>
      </c>
      <c r="G5" s="64">
        <v>25062</v>
      </c>
      <c r="H5" s="62"/>
      <c r="J5" s="91" t="s">
        <v>479</v>
      </c>
      <c r="K5" s="92"/>
      <c r="L5" s="92"/>
      <c r="M5" s="92"/>
      <c r="N5" s="93"/>
    </row>
    <row r="6" spans="1:21" ht="14.4" thickBot="1" x14ac:dyDescent="0.3">
      <c r="A6" s="62">
        <v>1</v>
      </c>
      <c r="B6" s="63">
        <v>7.7999999999999996E-3</v>
      </c>
      <c r="C6" s="63">
        <v>3.2000000000000002E-3</v>
      </c>
      <c r="D6" s="63">
        <v>5.4999999999999997E-3</v>
      </c>
      <c r="F6" s="62" t="s">
        <v>480</v>
      </c>
      <c r="G6" s="64">
        <v>46462</v>
      </c>
      <c r="H6" s="62">
        <v>1.02</v>
      </c>
      <c r="J6" s="49" t="s">
        <v>481</v>
      </c>
      <c r="K6" s="50">
        <f>LARGE((K8,K9),1)</f>
        <v>0.74385633270321361</v>
      </c>
      <c r="N6" s="50" t="s">
        <v>472</v>
      </c>
    </row>
    <row r="7" spans="1:21" ht="14.4" thickBot="1" x14ac:dyDescent="0.3">
      <c r="A7" s="62">
        <v>2</v>
      </c>
      <c r="B7" s="63">
        <v>5.3E-3</v>
      </c>
      <c r="C7" s="63">
        <v>3.5999999999999999E-3</v>
      </c>
      <c r="D7" s="63">
        <v>4.4999999999999997E-3</v>
      </c>
      <c r="F7" s="62" t="s">
        <v>482</v>
      </c>
      <c r="G7" s="64">
        <v>48169</v>
      </c>
      <c r="H7" s="62">
        <v>1.06</v>
      </c>
      <c r="J7" s="51" t="s">
        <v>483</v>
      </c>
      <c r="K7" s="50">
        <f>LARGE((K10,K11),1)</f>
        <v>0.58376623376623371</v>
      </c>
      <c r="N7" s="50" t="s">
        <v>471</v>
      </c>
    </row>
    <row r="8" spans="1:21" ht="15" thickBot="1" x14ac:dyDescent="0.35">
      <c r="A8" s="62">
        <v>3</v>
      </c>
      <c r="B8" s="63">
        <v>4.3E-3</v>
      </c>
      <c r="C8" s="63">
        <v>6.8999999999999999E-3</v>
      </c>
      <c r="D8" s="63">
        <v>5.5999999999999999E-3</v>
      </c>
      <c r="F8" s="62" t="s">
        <v>484</v>
      </c>
      <c r="G8" s="64">
        <v>42692</v>
      </c>
      <c r="H8" s="62">
        <v>0.94</v>
      </c>
      <c r="K8" s="52">
        <f>LARGE(B11:C11,1)/(B11+C11)</f>
        <v>0.74385633270321361</v>
      </c>
    </row>
    <row r="9" spans="1:21" ht="15" thickBot="1" x14ac:dyDescent="0.35">
      <c r="A9" s="62">
        <v>4</v>
      </c>
      <c r="B9" s="63">
        <v>5.7000000000000002E-3</v>
      </c>
      <c r="C9" s="63">
        <v>1.7100000000000001E-2</v>
      </c>
      <c r="D9" s="63">
        <v>1.15E-2</v>
      </c>
      <c r="F9" s="62" t="s">
        <v>485</v>
      </c>
      <c r="G9" s="64">
        <v>43421</v>
      </c>
      <c r="H9" s="62">
        <v>0.95</v>
      </c>
      <c r="K9" s="52">
        <f>LARGE(B12:C12,1)/(B12+C12)</f>
        <v>0.64759725400457668</v>
      </c>
    </row>
    <row r="10" spans="1:21" ht="15" thickBot="1" x14ac:dyDescent="0.35">
      <c r="A10" s="62">
        <v>5</v>
      </c>
      <c r="B10" s="63">
        <v>1.1900000000000001E-2</v>
      </c>
      <c r="C10" s="63">
        <v>4.6699999999999998E-2</v>
      </c>
      <c r="D10" s="63">
        <v>2.9600000000000001E-2</v>
      </c>
      <c r="F10" s="62" t="s">
        <v>486</v>
      </c>
      <c r="G10" s="64">
        <v>50167</v>
      </c>
      <c r="H10" s="62"/>
      <c r="K10" s="52">
        <f>LARGE(B20:C20,1)/(B20+C20)</f>
        <v>0.55886524822695038</v>
      </c>
    </row>
    <row r="11" spans="1:21" ht="15" thickBot="1" x14ac:dyDescent="0.35">
      <c r="A11" s="62">
        <v>6</v>
      </c>
      <c r="B11" s="63">
        <v>2.7099999999999999E-2</v>
      </c>
      <c r="C11" s="63">
        <v>7.8700000000000006E-2</v>
      </c>
      <c r="D11" s="63">
        <v>5.3199999999999997E-2</v>
      </c>
      <c r="F11" s="62" t="s">
        <v>487</v>
      </c>
      <c r="G11" s="64">
        <v>45526</v>
      </c>
      <c r="H11" s="62"/>
      <c r="K11" s="52">
        <f>LARGE(B21:C21,1)/(B21+C21)</f>
        <v>0.58376623376623371</v>
      </c>
    </row>
    <row r="12" spans="1:21" ht="14.4" thickBot="1" x14ac:dyDescent="0.3">
      <c r="A12" s="62">
        <v>7</v>
      </c>
      <c r="B12" s="63">
        <v>4.6199999999999998E-2</v>
      </c>
      <c r="C12" s="63">
        <v>8.4900000000000003E-2</v>
      </c>
      <c r="D12" s="63">
        <v>6.5799999999999997E-2</v>
      </c>
      <c r="F12" s="62" t="s">
        <v>488</v>
      </c>
      <c r="G12" s="64">
        <v>45134</v>
      </c>
      <c r="H12" s="62"/>
    </row>
    <row r="13" spans="1:21" ht="14.4" thickBot="1" x14ac:dyDescent="0.3">
      <c r="A13" s="62">
        <v>8</v>
      </c>
      <c r="B13" s="63">
        <v>4.2599999999999999E-2</v>
      </c>
      <c r="C13" s="63">
        <v>7.1800000000000003E-2</v>
      </c>
      <c r="D13" s="63">
        <v>5.74E-2</v>
      </c>
      <c r="F13" s="62" t="s">
        <v>489</v>
      </c>
      <c r="G13" s="64">
        <v>20076</v>
      </c>
      <c r="H13" s="62"/>
    </row>
    <row r="14" spans="1:21" ht="14.4" thickBot="1" x14ac:dyDescent="0.3">
      <c r="A14" s="62">
        <v>9</v>
      </c>
      <c r="B14" s="63">
        <v>3.5700000000000003E-2</v>
      </c>
      <c r="C14" s="63">
        <v>6.2199999999999998E-2</v>
      </c>
      <c r="D14" s="63">
        <v>4.9099999999999998E-2</v>
      </c>
      <c r="F14" s="62" t="s">
        <v>490</v>
      </c>
      <c r="G14" s="64">
        <v>26144</v>
      </c>
      <c r="H14" s="62">
        <v>1.1000000000000001</v>
      </c>
    </row>
    <row r="15" spans="1:21" ht="14.4" thickBot="1" x14ac:dyDescent="0.3">
      <c r="A15" s="62">
        <v>10</v>
      </c>
      <c r="B15" s="63">
        <v>3.9899999999999998E-2</v>
      </c>
      <c r="C15" s="63">
        <v>5.7799999999999997E-2</v>
      </c>
      <c r="D15" s="63">
        <v>4.8899999999999999E-2</v>
      </c>
      <c r="F15" s="62" t="s">
        <v>491</v>
      </c>
      <c r="G15" s="64">
        <v>27098</v>
      </c>
      <c r="H15" s="62">
        <v>1</v>
      </c>
    </row>
    <row r="16" spans="1:21" ht="14.4" thickBot="1" x14ac:dyDescent="0.3">
      <c r="A16" s="62">
        <v>11</v>
      </c>
      <c r="B16" s="63">
        <v>4.7600000000000003E-2</v>
      </c>
      <c r="C16" s="63">
        <v>5.8000000000000003E-2</v>
      </c>
      <c r="D16" s="63">
        <v>5.2900000000000003E-2</v>
      </c>
      <c r="F16" s="62" t="s">
        <v>492</v>
      </c>
      <c r="G16" s="64">
        <v>26556</v>
      </c>
      <c r="H16" s="62">
        <v>0.99</v>
      </c>
    </row>
    <row r="17" spans="1:14" ht="14.4" thickBot="1" x14ac:dyDescent="0.3">
      <c r="A17" s="62">
        <v>12</v>
      </c>
      <c r="B17" s="63">
        <v>5.5100000000000003E-2</v>
      </c>
      <c r="C17" s="63">
        <v>5.6399999999999999E-2</v>
      </c>
      <c r="D17" s="63">
        <v>5.57E-2</v>
      </c>
    </row>
    <row r="18" spans="1:14" ht="14.4" thickBot="1" x14ac:dyDescent="0.3">
      <c r="A18" s="62">
        <v>13</v>
      </c>
      <c r="B18" s="63">
        <v>5.7200000000000001E-2</v>
      </c>
      <c r="C18" s="63">
        <v>5.3999999999999999E-2</v>
      </c>
      <c r="D18" s="63">
        <v>5.5599999999999997E-2</v>
      </c>
    </row>
    <row r="19" spans="1:14" ht="14.4" thickBot="1" x14ac:dyDescent="0.3">
      <c r="A19" s="62">
        <v>14</v>
      </c>
      <c r="B19" s="63">
        <v>6.6100000000000006E-2</v>
      </c>
      <c r="C19" s="63">
        <v>5.6599999999999998E-2</v>
      </c>
      <c r="D19" s="63">
        <v>6.13E-2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</row>
    <row r="20" spans="1:14" ht="14.4" thickBot="1" x14ac:dyDescent="0.3">
      <c r="A20" s="62">
        <v>15</v>
      </c>
      <c r="B20" s="63">
        <v>7.8799999999999995E-2</v>
      </c>
      <c r="C20" s="63">
        <v>6.2199999999999998E-2</v>
      </c>
      <c r="D20" s="63">
        <v>7.0400000000000004E-2</v>
      </c>
      <c r="F20" s="62" t="s">
        <v>495</v>
      </c>
      <c r="G20" s="64">
        <v>31764</v>
      </c>
      <c r="H20" s="62">
        <v>0.7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</row>
    <row r="21" spans="1:14" ht="14.4" thickBot="1" x14ac:dyDescent="0.3">
      <c r="A21" s="62">
        <v>16</v>
      </c>
      <c r="B21" s="63">
        <v>8.9899999999999994E-2</v>
      </c>
      <c r="C21" s="63">
        <v>6.4100000000000004E-2</v>
      </c>
      <c r="D21" s="63">
        <v>7.6799999999999993E-2</v>
      </c>
      <c r="F21" s="62" t="s">
        <v>499</v>
      </c>
      <c r="G21" s="64">
        <v>46817</v>
      </c>
      <c r="H21" s="62">
        <v>1.03</v>
      </c>
      <c r="J21" s="48"/>
      <c r="K21" s="48"/>
      <c r="L21" s="54"/>
      <c r="M21" s="48"/>
      <c r="N21" s="59"/>
    </row>
    <row r="22" spans="1:14" ht="14.4" thickBot="1" x14ac:dyDescent="0.3">
      <c r="A22" s="62">
        <v>17</v>
      </c>
      <c r="B22" s="63">
        <v>9.06E-2</v>
      </c>
      <c r="C22" s="63">
        <v>6.5299999999999997E-2</v>
      </c>
      <c r="D22" s="63">
        <v>7.7799999999999994E-2</v>
      </c>
      <c r="F22" s="62" t="s">
        <v>500</v>
      </c>
      <c r="G22" s="64">
        <v>50012</v>
      </c>
      <c r="H22" s="62">
        <v>1.1000000000000001</v>
      </c>
      <c r="J22" s="48"/>
      <c r="K22" s="48"/>
      <c r="L22" s="54"/>
      <c r="M22" s="48"/>
      <c r="N22" s="59"/>
    </row>
    <row r="23" spans="1:14" ht="14.4" thickBot="1" x14ac:dyDescent="0.3">
      <c r="A23" s="62">
        <v>18</v>
      </c>
      <c r="B23" s="63">
        <v>7.4099999999999999E-2</v>
      </c>
      <c r="C23" s="63">
        <v>4.6600000000000003E-2</v>
      </c>
      <c r="D23" s="63">
        <v>6.0199999999999997E-2</v>
      </c>
      <c r="F23" s="62" t="s">
        <v>501</v>
      </c>
      <c r="G23" s="64">
        <v>50205</v>
      </c>
      <c r="H23" s="62">
        <v>1.1000000000000001</v>
      </c>
      <c r="J23" s="48"/>
      <c r="K23" s="48"/>
      <c r="L23" s="54"/>
      <c r="M23" s="48"/>
      <c r="N23" s="59"/>
    </row>
    <row r="24" spans="1:14" ht="14.4" thickBot="1" x14ac:dyDescent="0.3">
      <c r="A24" s="62">
        <v>19</v>
      </c>
      <c r="B24" s="63">
        <v>5.6599999999999998E-2</v>
      </c>
      <c r="C24" s="63">
        <v>3.32E-2</v>
      </c>
      <c r="D24" s="63">
        <v>4.4699999999999997E-2</v>
      </c>
      <c r="F24" s="62" t="s">
        <v>502</v>
      </c>
      <c r="G24" s="64">
        <v>50721</v>
      </c>
      <c r="H24" s="62">
        <v>1.1100000000000001</v>
      </c>
      <c r="J24" s="48"/>
      <c r="K24" s="48"/>
      <c r="L24" s="54"/>
      <c r="M24" s="48"/>
      <c r="N24" s="59"/>
    </row>
    <row r="25" spans="1:14" ht="14.4" thickBot="1" x14ac:dyDescent="0.3">
      <c r="A25" s="62">
        <v>20</v>
      </c>
      <c r="B25" s="63">
        <v>4.7100000000000003E-2</v>
      </c>
      <c r="C25" s="63">
        <v>2.46E-2</v>
      </c>
      <c r="D25" s="63">
        <v>3.5700000000000003E-2</v>
      </c>
      <c r="F25" s="62" t="s">
        <v>503</v>
      </c>
      <c r="G25" s="64">
        <v>51908</v>
      </c>
      <c r="H25" s="62">
        <v>1.1399999999999999</v>
      </c>
      <c r="J25" s="48"/>
      <c r="K25" s="48"/>
      <c r="L25" s="54"/>
      <c r="M25" s="48"/>
      <c r="N25" s="59"/>
    </row>
    <row r="26" spans="1:14" ht="14.4" thickBot="1" x14ac:dyDescent="0.3">
      <c r="A26" s="62">
        <v>21</v>
      </c>
      <c r="B26" s="63">
        <v>4.1099999999999998E-2</v>
      </c>
      <c r="C26" s="63">
        <v>1.95E-2</v>
      </c>
      <c r="D26" s="63">
        <v>3.0200000000000001E-2</v>
      </c>
      <c r="F26" s="62" t="s">
        <v>504</v>
      </c>
      <c r="G26" s="64">
        <v>39764</v>
      </c>
      <c r="H26" s="62">
        <v>0.87</v>
      </c>
      <c r="J26" s="48"/>
      <c r="K26" s="48"/>
      <c r="L26" s="54"/>
      <c r="M26" s="48"/>
      <c r="N26" s="59"/>
    </row>
    <row r="27" spans="1:14" ht="14.4" thickBot="1" x14ac:dyDescent="0.3">
      <c r="A27" s="62">
        <v>22</v>
      </c>
      <c r="B27" s="63">
        <v>3.3500000000000002E-2</v>
      </c>
      <c r="C27" s="63">
        <v>1.3599999999999999E-2</v>
      </c>
      <c r="D27" s="63">
        <v>2.3400000000000001E-2</v>
      </c>
      <c r="J27" s="48"/>
      <c r="K27" s="48"/>
      <c r="L27" s="54"/>
      <c r="M27" s="48"/>
      <c r="N27" s="59"/>
    </row>
    <row r="28" spans="1:14" ht="14.4" thickBot="1" x14ac:dyDescent="0.3">
      <c r="A28" s="62">
        <v>23</v>
      </c>
      <c r="B28" s="63">
        <v>2.3199999999999998E-2</v>
      </c>
      <c r="C28" s="63">
        <v>8.2000000000000007E-3</v>
      </c>
      <c r="D28" s="63">
        <v>1.5599999999999999E-2</v>
      </c>
      <c r="J28" s="48"/>
      <c r="K28" s="48"/>
      <c r="L28" s="54"/>
      <c r="M28" s="48"/>
      <c r="N28" s="59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29100</v>
      </c>
      <c r="H2" s="43" t="s">
        <v>469</v>
      </c>
      <c r="W2" s="62">
        <v>1</v>
      </c>
      <c r="X2" s="62"/>
      <c r="Y2" s="65">
        <v>43055</v>
      </c>
      <c r="Z2" s="62" t="s">
        <v>530</v>
      </c>
      <c r="AA2" s="62" t="s">
        <v>502</v>
      </c>
      <c r="AB2" s="62">
        <v>10.7</v>
      </c>
      <c r="AC2" s="62" t="s">
        <v>505</v>
      </c>
      <c r="AD2" s="62">
        <v>53</v>
      </c>
    </row>
    <row r="3" spans="1:30" ht="14.4" thickBot="1" x14ac:dyDescent="0.3">
      <c r="W3" s="62">
        <v>2</v>
      </c>
      <c r="X3" s="62"/>
      <c r="Y3" s="65">
        <v>43082</v>
      </c>
      <c r="Z3" s="62" t="s">
        <v>529</v>
      </c>
      <c r="AA3" s="62" t="s">
        <v>501</v>
      </c>
      <c r="AB3" s="62">
        <v>10.6</v>
      </c>
      <c r="AC3" s="62" t="s">
        <v>505</v>
      </c>
      <c r="AD3" s="62">
        <v>58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43076</v>
      </c>
      <c r="Z4" s="62" t="s">
        <v>529</v>
      </c>
      <c r="AA4" s="62" t="s">
        <v>502</v>
      </c>
      <c r="AB4" s="62">
        <v>10.6</v>
      </c>
      <c r="AC4" s="62" t="s">
        <v>505</v>
      </c>
      <c r="AD4" s="62">
        <v>58</v>
      </c>
    </row>
    <row r="5" spans="1:30" ht="18.75" customHeight="1" thickBot="1" x14ac:dyDescent="0.3">
      <c r="A5" s="62">
        <v>0</v>
      </c>
      <c r="B5" s="63">
        <f>[73]Sheet2!C1</f>
        <v>5.3E-3</v>
      </c>
      <c r="C5" s="63">
        <f>[73]Sheet2!D1</f>
        <v>6.4000000000000003E-3</v>
      </c>
      <c r="D5" s="63">
        <f>[73]Sheet2!E1</f>
        <v>5.8999999999999999E-3</v>
      </c>
      <c r="F5" s="62" t="s">
        <v>478</v>
      </c>
      <c r="G5" s="64">
        <v>25062</v>
      </c>
      <c r="H5" s="67">
        <v>1.0983573265296198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43054</v>
      </c>
      <c r="Z5" s="62" t="s">
        <v>530</v>
      </c>
      <c r="AA5" s="62" t="s">
        <v>501</v>
      </c>
      <c r="AB5" s="62">
        <v>10.6</v>
      </c>
      <c r="AC5" s="62" t="s">
        <v>505</v>
      </c>
      <c r="AD5" s="62">
        <v>56</v>
      </c>
    </row>
    <row r="6" spans="1:30" ht="17.25" customHeight="1" thickBot="1" x14ac:dyDescent="0.3">
      <c r="A6" s="62">
        <v>1</v>
      </c>
      <c r="B6" s="63">
        <f>[73]Sheet2!C2</f>
        <v>3.5999999999999999E-3</v>
      </c>
      <c r="C6" s="63">
        <f>[73]Sheet2!D2</f>
        <v>4.0000000000000001E-3</v>
      </c>
      <c r="D6" s="63">
        <f>[73]Sheet2!E2</f>
        <v>3.8E-3</v>
      </c>
      <c r="F6" s="62" t="s">
        <v>480</v>
      </c>
      <c r="G6" s="64">
        <v>26642</v>
      </c>
      <c r="H6" s="67">
        <v>1.0675346740538825</v>
      </c>
      <c r="J6" s="49" t="s">
        <v>481</v>
      </c>
      <c r="K6" s="50">
        <f>LARGE((K8,K9),1)</f>
        <v>0.64034021871202917</v>
      </c>
      <c r="N6" s="50" t="s">
        <v>506</v>
      </c>
      <c r="W6" s="62">
        <v>5</v>
      </c>
      <c r="X6" s="62"/>
      <c r="Y6" s="65">
        <v>43056</v>
      </c>
      <c r="Z6" s="62" t="s">
        <v>530</v>
      </c>
      <c r="AA6" s="62" t="s">
        <v>503</v>
      </c>
      <c r="AB6" s="62">
        <v>10.6</v>
      </c>
      <c r="AC6" s="62" t="s">
        <v>505</v>
      </c>
      <c r="AD6" s="62">
        <v>54</v>
      </c>
    </row>
    <row r="7" spans="1:30" ht="17.25" customHeight="1" thickBot="1" x14ac:dyDescent="0.3">
      <c r="A7" s="62">
        <v>2</v>
      </c>
      <c r="B7" s="63">
        <f>[73]Sheet2!C3</f>
        <v>3.0000000000000001E-3</v>
      </c>
      <c r="C7" s="63">
        <f>[73]Sheet2!D3</f>
        <v>3.2000000000000002E-3</v>
      </c>
      <c r="D7" s="63">
        <f>[73]Sheet2!E3</f>
        <v>3.0999999999999999E-3</v>
      </c>
      <c r="F7" s="62" t="s">
        <v>482</v>
      </c>
      <c r="G7" s="64">
        <v>27172</v>
      </c>
      <c r="H7" s="67">
        <v>1.0994900075226035</v>
      </c>
      <c r="J7" s="51" t="s">
        <v>483</v>
      </c>
      <c r="K7" s="50">
        <f>LARGE((K10,K11),1)</f>
        <v>0.54042847270214245</v>
      </c>
      <c r="N7" s="50" t="s">
        <v>505</v>
      </c>
      <c r="W7" s="62">
        <v>6</v>
      </c>
      <c r="X7" s="62"/>
      <c r="Y7" s="65">
        <v>43041</v>
      </c>
      <c r="Z7" s="62" t="s">
        <v>530</v>
      </c>
      <c r="AA7" s="62" t="s">
        <v>502</v>
      </c>
      <c r="AB7" s="62">
        <v>10.5</v>
      </c>
      <c r="AC7" s="62" t="s">
        <v>505</v>
      </c>
      <c r="AD7" s="62">
        <v>60</v>
      </c>
    </row>
    <row r="8" spans="1:30" ht="17.25" customHeight="1" thickBot="1" x14ac:dyDescent="0.35">
      <c r="A8" s="62">
        <v>3</v>
      </c>
      <c r="B8" s="63">
        <f>[73]Sheet2!C4</f>
        <v>4.5999999999999999E-3</v>
      </c>
      <c r="C8" s="63">
        <f>[73]Sheet2!D4</f>
        <v>2.8E-3</v>
      </c>
      <c r="D8" s="63">
        <f>[73]Sheet2!E4</f>
        <v>3.5999999999999999E-3</v>
      </c>
      <c r="F8" s="62" t="s">
        <v>484</v>
      </c>
      <c r="G8" s="64">
        <v>24719</v>
      </c>
      <c r="H8" s="67">
        <v>0.98478031423316637</v>
      </c>
      <c r="K8" s="52">
        <f>LARGE(B11:C11,1)/(B11+C11)</f>
        <v>0.64034021871202917</v>
      </c>
      <c r="W8" s="62">
        <v>7</v>
      </c>
      <c r="X8" s="62"/>
      <c r="Y8" s="65">
        <v>43054</v>
      </c>
      <c r="Z8" s="62" t="s">
        <v>529</v>
      </c>
      <c r="AA8" s="62" t="s">
        <v>501</v>
      </c>
      <c r="AB8" s="62">
        <v>10.5</v>
      </c>
      <c r="AC8" s="62" t="s">
        <v>505</v>
      </c>
      <c r="AD8" s="62">
        <v>58</v>
      </c>
    </row>
    <row r="9" spans="1:30" ht="17.25" customHeight="1" thickBot="1" x14ac:dyDescent="0.35">
      <c r="A9" s="62">
        <v>4</v>
      </c>
      <c r="B9" s="63">
        <f>[73]Sheet2!C5</f>
        <v>7.7000000000000002E-3</v>
      </c>
      <c r="C9" s="63">
        <f>[73]Sheet2!D5</f>
        <v>4.1000000000000003E-3</v>
      </c>
      <c r="D9" s="63">
        <f>[73]Sheet2!E5</f>
        <v>5.7999999999999996E-3</v>
      </c>
      <c r="F9" s="62" t="s">
        <v>485</v>
      </c>
      <c r="G9" s="64">
        <v>23852</v>
      </c>
      <c r="H9" s="67">
        <v>0.9577675887338285</v>
      </c>
      <c r="K9" s="52">
        <f>LARGE(B12:C12,1)/(B12+C12)</f>
        <v>0.60052447552447552</v>
      </c>
      <c r="W9" s="62">
        <v>8</v>
      </c>
      <c r="X9" s="62"/>
      <c r="Y9" s="65">
        <v>43089</v>
      </c>
      <c r="Z9" s="62" t="s">
        <v>529</v>
      </c>
      <c r="AA9" s="62" t="s">
        <v>501</v>
      </c>
      <c r="AB9" s="62">
        <v>10.5</v>
      </c>
      <c r="AC9" s="62" t="s">
        <v>505</v>
      </c>
      <c r="AD9" s="62">
        <v>59</v>
      </c>
    </row>
    <row r="10" spans="1:30" ht="17.25" customHeight="1" thickBot="1" x14ac:dyDescent="0.35">
      <c r="A10" s="62">
        <v>5</v>
      </c>
      <c r="B10" s="63">
        <f>[73]Sheet2!C6</f>
        <v>2.0199999999999999E-2</v>
      </c>
      <c r="C10" s="63">
        <f>[73]Sheet2!D6</f>
        <v>1.0999999999999999E-2</v>
      </c>
      <c r="D10" s="63">
        <f>[73]Sheet2!E6</f>
        <v>1.54E-2</v>
      </c>
      <c r="F10" s="62" t="s">
        <v>486</v>
      </c>
      <c r="G10" s="64">
        <v>23064</v>
      </c>
      <c r="H10" s="67">
        <v>0.92783735158589642</v>
      </c>
      <c r="K10" s="52">
        <f>LARGE(B20:C20,1)/(B20+C20)</f>
        <v>0.52953296703296704</v>
      </c>
      <c r="W10" s="62">
        <v>9</v>
      </c>
      <c r="X10" s="62"/>
      <c r="Y10" s="65">
        <v>43090</v>
      </c>
      <c r="Z10" s="62" t="s">
        <v>529</v>
      </c>
      <c r="AA10" s="62" t="s">
        <v>502</v>
      </c>
      <c r="AB10" s="62">
        <v>10.4</v>
      </c>
      <c r="AC10" s="62" t="s">
        <v>505</v>
      </c>
      <c r="AD10" s="62">
        <v>61</v>
      </c>
    </row>
    <row r="11" spans="1:30" ht="17.25" customHeight="1" thickBot="1" x14ac:dyDescent="0.35">
      <c r="A11" s="62">
        <v>6</v>
      </c>
      <c r="B11" s="63">
        <f>[73]Sheet2!C7</f>
        <v>5.2699999999999997E-2</v>
      </c>
      <c r="C11" s="63">
        <f>[73]Sheet2!D7</f>
        <v>2.9600000000000001E-2</v>
      </c>
      <c r="D11" s="63">
        <f>[73]Sheet2!E7</f>
        <v>4.0599999999999997E-2</v>
      </c>
      <c r="F11" s="62" t="s">
        <v>487</v>
      </c>
      <c r="G11" s="64">
        <v>22816</v>
      </c>
      <c r="H11" s="67">
        <v>0.89928006109612624</v>
      </c>
      <c r="K11" s="52">
        <f>LARGE(B21:C21,1)/(B21+C21)</f>
        <v>0.54042847270214245</v>
      </c>
      <c r="W11" s="62">
        <v>10</v>
      </c>
      <c r="X11" s="62"/>
      <c r="Y11" s="65">
        <v>43069</v>
      </c>
      <c r="Z11" s="62" t="s">
        <v>529</v>
      </c>
      <c r="AA11" s="62" t="s">
        <v>502</v>
      </c>
      <c r="AB11" s="62">
        <v>10.4</v>
      </c>
      <c r="AC11" s="62" t="s">
        <v>505</v>
      </c>
      <c r="AD11" s="62">
        <v>58</v>
      </c>
    </row>
    <row r="12" spans="1:30" ht="17.25" customHeight="1" thickBot="1" x14ac:dyDescent="0.3">
      <c r="A12" s="62">
        <v>7</v>
      </c>
      <c r="B12" s="63">
        <f>[73]Sheet2!C8</f>
        <v>6.8699999999999997E-2</v>
      </c>
      <c r="C12" s="63">
        <f>[73]Sheet2!D8</f>
        <v>4.5699999999999998E-2</v>
      </c>
      <c r="D12" s="63">
        <f>[73]Sheet2!E8</f>
        <v>5.6599999999999998E-2</v>
      </c>
      <c r="F12" s="62" t="s">
        <v>488</v>
      </c>
      <c r="G12" s="64">
        <v>23401</v>
      </c>
      <c r="H12" s="67">
        <v>0.9416011418339707</v>
      </c>
      <c r="W12" s="62">
        <v>20</v>
      </c>
      <c r="X12" s="62"/>
      <c r="Y12" s="65">
        <v>43081</v>
      </c>
      <c r="Z12" s="62" t="s">
        <v>530</v>
      </c>
      <c r="AA12" s="62" t="s">
        <v>500</v>
      </c>
      <c r="AB12" s="62">
        <v>10.3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f>[73]Sheet2!C9</f>
        <v>5.8500000000000003E-2</v>
      </c>
      <c r="C13" s="63">
        <f>[73]Sheet2!D9</f>
        <v>4.9099999999999998E-2</v>
      </c>
      <c r="D13" s="63">
        <f>[73]Sheet2!E9</f>
        <v>5.3600000000000002E-2</v>
      </c>
      <c r="F13" s="62" t="s">
        <v>489</v>
      </c>
      <c r="G13" s="64">
        <v>20076</v>
      </c>
      <c r="H13" s="67">
        <v>0.91448544533527065</v>
      </c>
      <c r="W13" s="62">
        <v>25</v>
      </c>
      <c r="X13" s="62"/>
      <c r="Y13" s="65">
        <v>43045</v>
      </c>
      <c r="Z13" s="62" t="s">
        <v>530</v>
      </c>
      <c r="AA13" s="62" t="s">
        <v>499</v>
      </c>
      <c r="AB13" s="62">
        <v>10.3</v>
      </c>
      <c r="AC13" s="62" t="s">
        <v>505</v>
      </c>
      <c r="AD13" s="62">
        <v>53</v>
      </c>
    </row>
    <row r="14" spans="1:30" ht="14.4" thickBot="1" x14ac:dyDescent="0.3">
      <c r="A14" s="62">
        <v>9</v>
      </c>
      <c r="B14" s="63">
        <f>[73]Sheet2!C10</f>
        <v>5.9700000000000003E-2</v>
      </c>
      <c r="C14" s="63">
        <f>[73]Sheet2!D10</f>
        <v>5.4199999999999998E-2</v>
      </c>
      <c r="D14" s="63">
        <f>[73]Sheet2!E10</f>
        <v>5.6800000000000003E-2</v>
      </c>
      <c r="F14" s="62" t="s">
        <v>490</v>
      </c>
      <c r="G14" s="64">
        <v>26144</v>
      </c>
      <c r="H14" s="67">
        <v>1.013646517721023</v>
      </c>
      <c r="W14" s="62">
        <v>30</v>
      </c>
      <c r="X14" s="62"/>
      <c r="Y14" s="65">
        <v>43090</v>
      </c>
      <c r="Z14" s="62" t="s">
        <v>530</v>
      </c>
      <c r="AA14" s="62" t="s">
        <v>502</v>
      </c>
      <c r="AB14" s="62">
        <v>10.199999999999999</v>
      </c>
      <c r="AC14" s="62" t="s">
        <v>505</v>
      </c>
      <c r="AD14" s="62">
        <v>55</v>
      </c>
    </row>
    <row r="15" spans="1:30" ht="14.4" thickBot="1" x14ac:dyDescent="0.3">
      <c r="A15" s="62">
        <v>10</v>
      </c>
      <c r="B15" s="63">
        <f>[73]Sheet2!C11</f>
        <v>6.3399999999999998E-2</v>
      </c>
      <c r="C15" s="63">
        <f>[73]Sheet2!D11</f>
        <v>6.1499999999999999E-2</v>
      </c>
      <c r="D15" s="63">
        <f>[73]Sheet2!E11</f>
        <v>6.2399999999999997E-2</v>
      </c>
      <c r="F15" s="62" t="s">
        <v>491</v>
      </c>
      <c r="G15" s="64">
        <v>27098</v>
      </c>
      <c r="H15" s="67">
        <v>1.0421008372114309</v>
      </c>
      <c r="W15" s="62">
        <v>35</v>
      </c>
      <c r="X15" s="62"/>
      <c r="Y15" s="65">
        <v>43035</v>
      </c>
      <c r="Z15" s="62" t="s">
        <v>529</v>
      </c>
      <c r="AA15" s="62" t="s">
        <v>503</v>
      </c>
      <c r="AB15" s="62">
        <v>10.199999999999999</v>
      </c>
      <c r="AC15" s="62" t="s">
        <v>505</v>
      </c>
      <c r="AD15" s="62">
        <v>61</v>
      </c>
    </row>
    <row r="16" spans="1:30" ht="14.4" thickBot="1" x14ac:dyDescent="0.3">
      <c r="A16" s="62">
        <v>11</v>
      </c>
      <c r="B16" s="63">
        <f>[73]Sheet2!C12</f>
        <v>6.6500000000000004E-2</v>
      </c>
      <c r="C16" s="63">
        <f>[73]Sheet2!D12</f>
        <v>7.0000000000000007E-2</v>
      </c>
      <c r="D16" s="63">
        <f>[73]Sheet2!E12</f>
        <v>6.83E-2</v>
      </c>
      <c r="F16" s="62" t="s">
        <v>492</v>
      </c>
      <c r="G16" s="64">
        <v>26556</v>
      </c>
      <c r="H16" s="67">
        <v>1.0531187341431811</v>
      </c>
      <c r="W16" s="62">
        <v>40</v>
      </c>
      <c r="X16" s="62"/>
      <c r="Y16" s="65">
        <v>43083</v>
      </c>
      <c r="Z16" s="62" t="s">
        <v>529</v>
      </c>
      <c r="AA16" s="62" t="s">
        <v>502</v>
      </c>
      <c r="AB16" s="62">
        <v>10.1</v>
      </c>
      <c r="AC16" s="62" t="s">
        <v>505</v>
      </c>
      <c r="AD16" s="62">
        <v>57</v>
      </c>
    </row>
    <row r="17" spans="1:30" ht="14.4" thickBot="1" x14ac:dyDescent="0.3">
      <c r="A17" s="62">
        <v>12</v>
      </c>
      <c r="B17" s="63">
        <f>[73]Sheet2!C13</f>
        <v>7.0599999999999996E-2</v>
      </c>
      <c r="C17" s="63">
        <f>[73]Sheet2!D13</f>
        <v>7.6100000000000001E-2</v>
      </c>
      <c r="D17" s="63">
        <f>[73]Sheet2!E13</f>
        <v>7.3499999999999996E-2</v>
      </c>
      <c r="W17" s="62">
        <v>45</v>
      </c>
      <c r="X17" s="62"/>
      <c r="Y17" s="65">
        <v>43087</v>
      </c>
      <c r="Z17" s="62" t="s">
        <v>530</v>
      </c>
      <c r="AA17" s="62" t="s">
        <v>499</v>
      </c>
      <c r="AB17" s="62">
        <v>10.1</v>
      </c>
      <c r="AC17" s="62" t="s">
        <v>505</v>
      </c>
      <c r="AD17" s="62">
        <v>54</v>
      </c>
    </row>
    <row r="18" spans="1:30" ht="14.4" thickBot="1" x14ac:dyDescent="0.3">
      <c r="A18" s="62">
        <v>13</v>
      </c>
      <c r="B18" s="63">
        <f>[73]Sheet2!C14</f>
        <v>7.0999999999999994E-2</v>
      </c>
      <c r="C18" s="63">
        <f>[73]Sheet2!D14</f>
        <v>7.4999999999999997E-2</v>
      </c>
      <c r="D18" s="63">
        <f>[73]Sheet2!E14</f>
        <v>7.3099999999999998E-2</v>
      </c>
      <c r="W18" s="62">
        <v>50</v>
      </c>
      <c r="X18" s="62"/>
      <c r="Y18" s="65">
        <v>43034</v>
      </c>
      <c r="Z18" s="62" t="s">
        <v>529</v>
      </c>
      <c r="AA18" s="62" t="s">
        <v>502</v>
      </c>
      <c r="AB18" s="62">
        <v>10.1</v>
      </c>
      <c r="AC18" s="62" t="s">
        <v>505</v>
      </c>
      <c r="AD18" s="62">
        <v>57</v>
      </c>
    </row>
    <row r="19" spans="1:30" ht="17.25" customHeight="1" thickBot="1" x14ac:dyDescent="0.3">
      <c r="A19" s="62">
        <v>14</v>
      </c>
      <c r="B19" s="63">
        <f>[73]Sheet2!C15</f>
        <v>7.0000000000000007E-2</v>
      </c>
      <c r="C19" s="63">
        <f>[73]Sheet2!D15</f>
        <v>7.51E-2</v>
      </c>
      <c r="D19" s="63">
        <f>[73]Sheet2!E15</f>
        <v>7.2700000000000001E-2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42782</v>
      </c>
      <c r="Z19" s="62" t="s">
        <v>529</v>
      </c>
      <c r="AA19" s="62" t="s">
        <v>502</v>
      </c>
      <c r="AB19" s="62">
        <v>10</v>
      </c>
      <c r="AC19" s="62" t="s">
        <v>505</v>
      </c>
      <c r="AD19" s="62">
        <v>65</v>
      </c>
    </row>
    <row r="20" spans="1:30" ht="17.25" customHeight="1" thickBot="1" x14ac:dyDescent="0.3">
      <c r="A20" s="62">
        <v>15</v>
      </c>
      <c r="B20" s="63">
        <f>[73]Sheet2!C16</f>
        <v>6.8500000000000005E-2</v>
      </c>
      <c r="C20" s="63">
        <f>[73]Sheet2!D16</f>
        <v>7.7100000000000002E-2</v>
      </c>
      <c r="D20" s="63">
        <f>[73]Sheet2!E16</f>
        <v>7.2999999999999995E-2</v>
      </c>
      <c r="F20" s="62" t="s">
        <v>495</v>
      </c>
      <c r="G20" s="64">
        <v>22886</v>
      </c>
      <c r="H20" s="62">
        <v>0.77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42781</v>
      </c>
      <c r="Z20" s="62" t="s">
        <v>529</v>
      </c>
      <c r="AA20" s="62" t="s">
        <v>501</v>
      </c>
      <c r="AB20" s="62">
        <v>9.9</v>
      </c>
      <c r="AC20" s="62" t="s">
        <v>505</v>
      </c>
      <c r="AD20" s="62">
        <v>66</v>
      </c>
    </row>
    <row r="21" spans="1:30" ht="17.25" customHeight="1" thickBot="1" x14ac:dyDescent="0.3">
      <c r="A21" s="62">
        <v>16</v>
      </c>
      <c r="B21" s="63">
        <f>[73]Sheet2!C17</f>
        <v>6.6500000000000004E-2</v>
      </c>
      <c r="C21" s="63">
        <f>[73]Sheet2!D17</f>
        <v>7.8200000000000006E-2</v>
      </c>
      <c r="D21" s="63">
        <f>[73]Sheet2!E17</f>
        <v>7.2700000000000001E-2</v>
      </c>
      <c r="F21" s="62" t="s">
        <v>499</v>
      </c>
      <c r="G21" s="64">
        <v>29822</v>
      </c>
      <c r="H21" s="62">
        <v>1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42814</v>
      </c>
      <c r="Z21" s="62" t="s">
        <v>529</v>
      </c>
      <c r="AA21" s="62" t="s">
        <v>499</v>
      </c>
      <c r="AB21" s="62">
        <v>9.6999999999999993</v>
      </c>
      <c r="AC21" s="62" t="s">
        <v>505</v>
      </c>
      <c r="AD21" s="62">
        <v>63</v>
      </c>
    </row>
    <row r="22" spans="1:30" ht="17.25" customHeight="1" thickBot="1" x14ac:dyDescent="0.3">
      <c r="A22" s="62">
        <v>17</v>
      </c>
      <c r="B22" s="63">
        <f>[73]Sheet2!C18</f>
        <v>6.2799999999999995E-2</v>
      </c>
      <c r="C22" s="63">
        <f>[73]Sheet2!D18</f>
        <v>7.7499999999999999E-2</v>
      </c>
      <c r="D22" s="63">
        <f>[73]Sheet2!E18</f>
        <v>7.0499999999999993E-2</v>
      </c>
      <c r="F22" s="62" t="s">
        <v>500</v>
      </c>
      <c r="G22" s="64">
        <v>31112</v>
      </c>
      <c r="H22" s="62">
        <v>1.04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43082</v>
      </c>
      <c r="Z22" s="62" t="s">
        <v>528</v>
      </c>
      <c r="AA22" s="62" t="s">
        <v>501</v>
      </c>
      <c r="AB22" s="62">
        <v>9.6</v>
      </c>
      <c r="AC22" s="62" t="s">
        <v>505</v>
      </c>
      <c r="AD22" s="62">
        <v>55</v>
      </c>
    </row>
    <row r="23" spans="1:30" ht="17.25" customHeight="1" thickBot="1" x14ac:dyDescent="0.3">
      <c r="A23" s="62">
        <v>18</v>
      </c>
      <c r="B23" s="63">
        <f>[73]Sheet2!C19</f>
        <v>5.28E-2</v>
      </c>
      <c r="C23" s="63">
        <f>[73]Sheet2!D19</f>
        <v>6.2300000000000001E-2</v>
      </c>
      <c r="D23" s="63">
        <f>[73]Sheet2!E19</f>
        <v>5.7799999999999997E-2</v>
      </c>
      <c r="F23" s="62" t="s">
        <v>501</v>
      </c>
      <c r="G23" s="64">
        <v>31783</v>
      </c>
      <c r="H23" s="62">
        <v>1.07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42779</v>
      </c>
      <c r="Z23" s="62" t="s">
        <v>530</v>
      </c>
      <c r="AA23" s="62" t="s">
        <v>499</v>
      </c>
      <c r="AB23" s="62">
        <v>9.6</v>
      </c>
      <c r="AC23" s="62" t="s">
        <v>505</v>
      </c>
      <c r="AD23" s="62">
        <v>59</v>
      </c>
    </row>
    <row r="24" spans="1:30" ht="17.25" customHeight="1" thickBot="1" x14ac:dyDescent="0.3">
      <c r="A24" s="62">
        <v>19</v>
      </c>
      <c r="B24" s="63">
        <f>[73]Sheet2!C20</f>
        <v>4.1700000000000001E-2</v>
      </c>
      <c r="C24" s="63">
        <f>[73]Sheet2!D20</f>
        <v>4.58E-2</v>
      </c>
      <c r="D24" s="63">
        <f>[73]Sheet2!E20</f>
        <v>4.3799999999999999E-2</v>
      </c>
      <c r="F24" s="62" t="s">
        <v>502</v>
      </c>
      <c r="G24" s="64">
        <v>31541</v>
      </c>
      <c r="H24" s="62">
        <v>1.06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43067</v>
      </c>
      <c r="Z24" s="62" t="s">
        <v>532</v>
      </c>
      <c r="AA24" s="62" t="s">
        <v>500</v>
      </c>
      <c r="AB24" s="62">
        <v>9.5</v>
      </c>
      <c r="AC24" s="62" t="s">
        <v>505</v>
      </c>
      <c r="AD24" s="62">
        <v>53</v>
      </c>
    </row>
    <row r="25" spans="1:30" ht="17.25" customHeight="1" thickBot="1" x14ac:dyDescent="0.3">
      <c r="A25" s="62">
        <v>20</v>
      </c>
      <c r="B25" s="63">
        <f>[73]Sheet2!C21</f>
        <v>3.2500000000000001E-2</v>
      </c>
      <c r="C25" s="63">
        <f>[73]Sheet2!D21</f>
        <v>3.6400000000000002E-2</v>
      </c>
      <c r="D25" s="63">
        <f>[73]Sheet2!E21</f>
        <v>3.4599999999999999E-2</v>
      </c>
      <c r="F25" s="62" t="s">
        <v>503</v>
      </c>
      <c r="G25" s="64">
        <v>33387</v>
      </c>
      <c r="H25" s="62">
        <v>1.1200000000000001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[73]Sheet2!C22</f>
        <v>2.47E-2</v>
      </c>
      <c r="C26" s="63">
        <f>[73]Sheet2!D22</f>
        <v>2.69E-2</v>
      </c>
      <c r="D26" s="63">
        <f>[73]Sheet2!E22</f>
        <v>2.5899999999999999E-2</v>
      </c>
      <c r="F26" s="62" t="s">
        <v>504</v>
      </c>
      <c r="G26" s="64">
        <v>28217</v>
      </c>
      <c r="H26" s="62">
        <v>0.95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[73]Sheet2!C23</f>
        <v>1.5299999999999999E-2</v>
      </c>
      <c r="C27" s="63">
        <f>[73]Sheet2!D23</f>
        <v>1.7000000000000001E-2</v>
      </c>
      <c r="D27" s="63">
        <f>[73]Sheet2!E23</f>
        <v>1.6199999999999999E-2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[73]Sheet2!C24</f>
        <v>9.4999999999999998E-3</v>
      </c>
      <c r="C28" s="63">
        <f>[73]Sheet2!D24</f>
        <v>1.09E-2</v>
      </c>
      <c r="D28" s="63">
        <f>[73]Sheet2!E24</f>
        <v>1.0200000000000001E-2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49900</v>
      </c>
      <c r="H2" s="43" t="s">
        <v>469</v>
      </c>
      <c r="W2" s="62">
        <v>1</v>
      </c>
      <c r="X2" s="62">
        <v>4999</v>
      </c>
      <c r="Y2" s="65">
        <v>42809</v>
      </c>
      <c r="Z2" s="62" t="s">
        <v>528</v>
      </c>
      <c r="AA2" s="62" t="s">
        <v>501</v>
      </c>
      <c r="AB2" s="62">
        <v>10</v>
      </c>
      <c r="AC2" s="62" t="s">
        <v>506</v>
      </c>
      <c r="AD2" s="62">
        <v>63</v>
      </c>
    </row>
    <row r="3" spans="1:30" ht="14.4" thickBot="1" x14ac:dyDescent="0.3">
      <c r="W3" s="62">
        <v>2</v>
      </c>
      <c r="X3" s="62">
        <v>4985</v>
      </c>
      <c r="Y3" s="65">
        <v>42831</v>
      </c>
      <c r="Z3" s="62" t="s">
        <v>528</v>
      </c>
      <c r="AA3" s="62" t="s">
        <v>502</v>
      </c>
      <c r="AB3" s="62">
        <v>10</v>
      </c>
      <c r="AC3" s="62" t="s">
        <v>506</v>
      </c>
      <c r="AD3" s="62">
        <v>66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4961</v>
      </c>
      <c r="Y4" s="65">
        <v>42815</v>
      </c>
      <c r="Z4" s="62" t="s">
        <v>528</v>
      </c>
      <c r="AA4" s="62" t="s">
        <v>500</v>
      </c>
      <c r="AB4" s="62">
        <v>9.9</v>
      </c>
      <c r="AC4" s="62" t="s">
        <v>506</v>
      </c>
      <c r="AD4" s="62">
        <v>65</v>
      </c>
    </row>
    <row r="5" spans="1:30" ht="18.75" customHeight="1" thickBot="1" x14ac:dyDescent="0.3">
      <c r="A5" s="62">
        <v>0</v>
      </c>
      <c r="B5" s="63">
        <f>[75]Sheet2!C1</f>
        <v>4.7999999999999996E-3</v>
      </c>
      <c r="C5" s="63">
        <f>[75]Sheet2!D1</f>
        <v>8.6E-3</v>
      </c>
      <c r="D5" s="63">
        <f>[75]Sheet2!E1</f>
        <v>6.7999999999999996E-3</v>
      </c>
      <c r="F5" s="62" t="s">
        <v>478</v>
      </c>
      <c r="G5" s="64">
        <v>52758</v>
      </c>
      <c r="H5" s="62">
        <v>1.06</v>
      </c>
      <c r="J5" s="91" t="s">
        <v>479</v>
      </c>
      <c r="K5" s="92"/>
      <c r="L5" s="92"/>
      <c r="M5" s="92"/>
      <c r="N5" s="93"/>
      <c r="W5" s="62">
        <v>4</v>
      </c>
      <c r="X5" s="62">
        <v>4931</v>
      </c>
      <c r="Y5" s="65">
        <v>42829</v>
      </c>
      <c r="Z5" s="62" t="s">
        <v>528</v>
      </c>
      <c r="AA5" s="62" t="s">
        <v>500</v>
      </c>
      <c r="AB5" s="62">
        <v>9.9</v>
      </c>
      <c r="AC5" s="62" t="s">
        <v>506</v>
      </c>
      <c r="AD5" s="62">
        <v>66</v>
      </c>
    </row>
    <row r="6" spans="1:30" ht="17.25" customHeight="1" thickBot="1" x14ac:dyDescent="0.3">
      <c r="A6" s="62">
        <v>1</v>
      </c>
      <c r="B6" s="63">
        <f>[75]Sheet2!C2</f>
        <v>3.0999999999999999E-3</v>
      </c>
      <c r="C6" s="63">
        <f>[75]Sheet2!D2</f>
        <v>5.3E-3</v>
      </c>
      <c r="D6" s="63">
        <f>[75]Sheet2!E2</f>
        <v>4.1999999999999997E-3</v>
      </c>
      <c r="F6" s="62" t="s">
        <v>480</v>
      </c>
      <c r="G6" s="64">
        <v>55550</v>
      </c>
      <c r="H6" s="62">
        <v>1.1100000000000001</v>
      </c>
      <c r="J6" s="49" t="s">
        <v>481</v>
      </c>
      <c r="K6" s="50">
        <f>LARGE((K8,K9),1)</f>
        <v>0.7548906789413119</v>
      </c>
      <c r="N6" s="50" t="s">
        <v>506</v>
      </c>
      <c r="W6" s="62">
        <v>5</v>
      </c>
      <c r="X6" s="62">
        <v>4919</v>
      </c>
      <c r="Y6" s="65">
        <v>42865</v>
      </c>
      <c r="Z6" s="62" t="s">
        <v>528</v>
      </c>
      <c r="AA6" s="62" t="s">
        <v>501</v>
      </c>
      <c r="AB6" s="62">
        <v>9.9</v>
      </c>
      <c r="AC6" s="62" t="s">
        <v>506</v>
      </c>
      <c r="AD6" s="62">
        <v>65</v>
      </c>
    </row>
    <row r="7" spans="1:30" ht="17.25" customHeight="1" thickBot="1" x14ac:dyDescent="0.3">
      <c r="A7" s="62">
        <v>2</v>
      </c>
      <c r="B7" s="63">
        <f>[75]Sheet2!C3</f>
        <v>2.7000000000000001E-3</v>
      </c>
      <c r="C7" s="63">
        <f>[75]Sheet2!D3</f>
        <v>4.1000000000000003E-3</v>
      </c>
      <c r="D7" s="63">
        <f>[75]Sheet2!E3</f>
        <v>3.3999999999999998E-3</v>
      </c>
      <c r="F7" s="62" t="s">
        <v>482</v>
      </c>
      <c r="G7" s="64">
        <v>57067</v>
      </c>
      <c r="H7" s="62">
        <v>1.1399999999999999</v>
      </c>
      <c r="J7" s="51" t="s">
        <v>483</v>
      </c>
      <c r="K7" s="50">
        <f>LARGE((K10,K11),1)</f>
        <v>0.6043882978723405</v>
      </c>
      <c r="N7" s="50" t="s">
        <v>505</v>
      </c>
      <c r="W7" s="62">
        <v>6</v>
      </c>
      <c r="X7" s="62">
        <v>4917</v>
      </c>
      <c r="Y7" s="65">
        <v>42845</v>
      </c>
      <c r="Z7" s="62" t="s">
        <v>528</v>
      </c>
      <c r="AA7" s="62" t="s">
        <v>502</v>
      </c>
      <c r="AB7" s="62">
        <v>9.9</v>
      </c>
      <c r="AC7" s="62" t="s">
        <v>506</v>
      </c>
      <c r="AD7" s="62">
        <v>64</v>
      </c>
    </row>
    <row r="8" spans="1:30" ht="17.25" customHeight="1" thickBot="1" x14ac:dyDescent="0.35">
      <c r="A8" s="62">
        <v>3</v>
      </c>
      <c r="B8" s="63">
        <f>[75]Sheet2!C4</f>
        <v>3.8E-3</v>
      </c>
      <c r="C8" s="63">
        <f>[75]Sheet2!D4</f>
        <v>2.5000000000000001E-3</v>
      </c>
      <c r="D8" s="63">
        <f>[75]Sheet2!E4</f>
        <v>3.2000000000000002E-3</v>
      </c>
      <c r="F8" s="62" t="s">
        <v>484</v>
      </c>
      <c r="G8" s="64">
        <v>53053</v>
      </c>
      <c r="H8" s="62">
        <v>1.06</v>
      </c>
      <c r="K8" s="52">
        <f>LARGE(B11:C11,1)/(B11+C11)</f>
        <v>0.7548906789413119</v>
      </c>
      <c r="W8" s="62">
        <v>7</v>
      </c>
      <c r="X8" s="62">
        <v>4907</v>
      </c>
      <c r="Y8" s="65">
        <v>42790</v>
      </c>
      <c r="Z8" s="62" t="s">
        <v>528</v>
      </c>
      <c r="AA8" s="62" t="s">
        <v>503</v>
      </c>
      <c r="AB8" s="62">
        <v>9.8000000000000007</v>
      </c>
      <c r="AC8" s="62" t="s">
        <v>506</v>
      </c>
      <c r="AD8" s="62">
        <v>62</v>
      </c>
    </row>
    <row r="9" spans="1:30" ht="17.25" customHeight="1" thickBot="1" x14ac:dyDescent="0.35">
      <c r="A9" s="62">
        <v>4</v>
      </c>
      <c r="B9" s="63">
        <f>[75]Sheet2!C5</f>
        <v>8.9999999999999993E-3</v>
      </c>
      <c r="C9" s="63">
        <f>[75]Sheet2!D5</f>
        <v>2.8E-3</v>
      </c>
      <c r="D9" s="63">
        <f>[75]Sheet2!E5</f>
        <v>5.7999999999999996E-3</v>
      </c>
      <c r="F9" s="62" t="s">
        <v>485</v>
      </c>
      <c r="G9" s="64">
        <v>52479</v>
      </c>
      <c r="H9" s="62">
        <v>1.05</v>
      </c>
      <c r="K9" s="52">
        <f>LARGE(B12:C12,1)/(B12+C12)</f>
        <v>0.68421052631578949</v>
      </c>
      <c r="W9" s="62">
        <v>8</v>
      </c>
      <c r="X9" s="62">
        <v>4907</v>
      </c>
      <c r="Y9" s="65">
        <v>42816</v>
      </c>
      <c r="Z9" s="62" t="s">
        <v>528</v>
      </c>
      <c r="AA9" s="62" t="s">
        <v>501</v>
      </c>
      <c r="AB9" s="62">
        <v>9.8000000000000007</v>
      </c>
      <c r="AC9" s="62" t="s">
        <v>506</v>
      </c>
      <c r="AD9" s="62">
        <v>64</v>
      </c>
    </row>
    <row r="10" spans="1:30" ht="17.25" customHeight="1" thickBot="1" x14ac:dyDescent="0.35">
      <c r="A10" s="62">
        <v>5</v>
      </c>
      <c r="B10" s="63">
        <f>[75]Sheet2!C6</f>
        <v>2.3099999999999999E-2</v>
      </c>
      <c r="C10" s="63">
        <f>[75]Sheet2!D6</f>
        <v>6.1000000000000004E-3</v>
      </c>
      <c r="D10" s="63">
        <f>[75]Sheet2!E6</f>
        <v>1.43E-2</v>
      </c>
      <c r="F10" s="62" t="s">
        <v>486</v>
      </c>
      <c r="G10" s="64">
        <v>48228</v>
      </c>
      <c r="H10" s="62">
        <v>0.96</v>
      </c>
      <c r="K10" s="52">
        <f>LARGE(B20:C20,1)/(B20+C20)</f>
        <v>0.57083042568039088</v>
      </c>
      <c r="W10" s="62">
        <v>9</v>
      </c>
      <c r="X10" s="62">
        <v>4904</v>
      </c>
      <c r="Y10" s="65">
        <v>42780</v>
      </c>
      <c r="Z10" s="62" t="s">
        <v>528</v>
      </c>
      <c r="AA10" s="62" t="s">
        <v>500</v>
      </c>
      <c r="AB10" s="62">
        <v>9.8000000000000007</v>
      </c>
      <c r="AC10" s="62" t="s">
        <v>506</v>
      </c>
      <c r="AD10" s="62">
        <v>64</v>
      </c>
    </row>
    <row r="11" spans="1:30" ht="17.25" customHeight="1" thickBot="1" x14ac:dyDescent="0.35">
      <c r="A11" s="62">
        <v>6</v>
      </c>
      <c r="B11" s="63">
        <f>[75]Sheet2!C7</f>
        <v>6.5600000000000006E-2</v>
      </c>
      <c r="C11" s="63">
        <f>[75]Sheet2!D7</f>
        <v>2.1299999999999999E-2</v>
      </c>
      <c r="D11" s="63">
        <f>[75]Sheet2!E7</f>
        <v>4.2700000000000002E-2</v>
      </c>
      <c r="F11" s="62" t="s">
        <v>487</v>
      </c>
      <c r="G11" s="64">
        <v>46382</v>
      </c>
      <c r="H11" s="62">
        <v>0.93</v>
      </c>
      <c r="K11" s="52">
        <f>LARGE(B21:C21,1)/(B21+C21)</f>
        <v>0.6043882978723405</v>
      </c>
      <c r="W11" s="62">
        <v>10</v>
      </c>
      <c r="X11" s="62">
        <v>4902</v>
      </c>
      <c r="Y11" s="65">
        <v>42787</v>
      </c>
      <c r="Z11" s="62" t="s">
        <v>528</v>
      </c>
      <c r="AA11" s="62" t="s">
        <v>500</v>
      </c>
      <c r="AB11" s="62">
        <v>9.8000000000000007</v>
      </c>
      <c r="AC11" s="62" t="s">
        <v>506</v>
      </c>
      <c r="AD11" s="62">
        <v>64</v>
      </c>
    </row>
    <row r="12" spans="1:30" ht="17.25" customHeight="1" thickBot="1" x14ac:dyDescent="0.3">
      <c r="A12" s="62">
        <v>7</v>
      </c>
      <c r="B12" s="63">
        <f>[75]Sheet2!C8</f>
        <v>7.6700000000000004E-2</v>
      </c>
      <c r="C12" s="63">
        <f>[75]Sheet2!D8</f>
        <v>3.5400000000000001E-2</v>
      </c>
      <c r="D12" s="63">
        <f>[75]Sheet2!E8</f>
        <v>5.5399999999999998E-2</v>
      </c>
      <c r="F12" s="62" t="s">
        <v>488</v>
      </c>
      <c r="G12" s="64">
        <v>46077</v>
      </c>
      <c r="H12" s="62">
        <v>0.92</v>
      </c>
      <c r="W12" s="62">
        <v>20</v>
      </c>
      <c r="X12" s="62">
        <v>4867</v>
      </c>
      <c r="Y12" s="65">
        <v>42779</v>
      </c>
      <c r="Z12" s="62" t="s">
        <v>528</v>
      </c>
      <c r="AA12" s="62" t="s">
        <v>499</v>
      </c>
      <c r="AB12" s="62">
        <v>9.8000000000000007</v>
      </c>
      <c r="AC12" s="62" t="s">
        <v>506</v>
      </c>
      <c r="AD12" s="62">
        <v>64</v>
      </c>
    </row>
    <row r="13" spans="1:30" ht="17.25" customHeight="1" thickBot="1" x14ac:dyDescent="0.3">
      <c r="A13" s="62">
        <v>8</v>
      </c>
      <c r="B13" s="63">
        <f>[75]Sheet2!C9</f>
        <v>7.4899999999999994E-2</v>
      </c>
      <c r="C13" s="63">
        <f>[75]Sheet2!D9</f>
        <v>4.0099999999999997E-2</v>
      </c>
      <c r="D13" s="63">
        <f>[75]Sheet2!E9</f>
        <v>5.7000000000000002E-2</v>
      </c>
      <c r="F13" s="62" t="s">
        <v>489</v>
      </c>
      <c r="G13" s="64">
        <v>41616</v>
      </c>
      <c r="H13" s="62">
        <v>0.83</v>
      </c>
      <c r="W13" s="62">
        <v>25</v>
      </c>
      <c r="X13" s="62">
        <v>4859</v>
      </c>
      <c r="Y13" s="65">
        <v>42823</v>
      </c>
      <c r="Z13" s="62" t="s">
        <v>528</v>
      </c>
      <c r="AA13" s="62" t="s">
        <v>501</v>
      </c>
      <c r="AB13" s="62">
        <v>9.6999999999999993</v>
      </c>
      <c r="AC13" s="62" t="s">
        <v>506</v>
      </c>
      <c r="AD13" s="62">
        <v>64</v>
      </c>
    </row>
    <row r="14" spans="1:30" ht="14.4" thickBot="1" x14ac:dyDescent="0.3">
      <c r="A14" s="62">
        <v>9</v>
      </c>
      <c r="B14" s="63">
        <f>[75]Sheet2!C10</f>
        <v>7.0999999999999994E-2</v>
      </c>
      <c r="C14" s="63">
        <f>[75]Sheet2!D10</f>
        <v>4.3700000000000003E-2</v>
      </c>
      <c r="D14" s="63">
        <f>[75]Sheet2!E10</f>
        <v>5.6899999999999999E-2</v>
      </c>
      <c r="F14" s="62" t="s">
        <v>490</v>
      </c>
      <c r="G14" s="64">
        <v>48923</v>
      </c>
      <c r="H14" s="62">
        <v>0.98</v>
      </c>
      <c r="W14" s="62">
        <v>30</v>
      </c>
      <c r="X14" s="62">
        <v>4835</v>
      </c>
      <c r="Y14" s="65">
        <v>42773</v>
      </c>
      <c r="Z14" s="62" t="s">
        <v>528</v>
      </c>
      <c r="AA14" s="62" t="s">
        <v>500</v>
      </c>
      <c r="AB14" s="62">
        <v>9.6999999999999993</v>
      </c>
      <c r="AC14" s="62" t="s">
        <v>506</v>
      </c>
      <c r="AD14" s="62">
        <v>64</v>
      </c>
    </row>
    <row r="15" spans="1:30" ht="14.4" thickBot="1" x14ac:dyDescent="0.3">
      <c r="A15" s="62">
        <v>10</v>
      </c>
      <c r="B15" s="63">
        <f>[75]Sheet2!C11</f>
        <v>6.8099999999999994E-2</v>
      </c>
      <c r="C15" s="63">
        <f>[75]Sheet2!D11</f>
        <v>4.9500000000000002E-2</v>
      </c>
      <c r="D15" s="63">
        <f>[75]Sheet2!E11</f>
        <v>5.8500000000000003E-2</v>
      </c>
      <c r="F15" s="62" t="s">
        <v>491</v>
      </c>
      <c r="G15" s="64">
        <v>48850</v>
      </c>
      <c r="H15" s="62">
        <v>0.98</v>
      </c>
      <c r="W15" s="62">
        <v>35</v>
      </c>
      <c r="X15" s="62">
        <v>4825</v>
      </c>
      <c r="Y15" s="65">
        <v>42825</v>
      </c>
      <c r="Z15" s="62" t="s">
        <v>528</v>
      </c>
      <c r="AA15" s="62" t="s">
        <v>503</v>
      </c>
      <c r="AB15" s="62">
        <v>9.6999999999999993</v>
      </c>
      <c r="AC15" s="62" t="s">
        <v>506</v>
      </c>
      <c r="AD15" s="62">
        <v>63</v>
      </c>
    </row>
    <row r="16" spans="1:30" ht="14.4" thickBot="1" x14ac:dyDescent="0.3">
      <c r="A16" s="62">
        <v>11</v>
      </c>
      <c r="B16" s="63">
        <f>[75]Sheet2!C12</f>
        <v>6.5600000000000006E-2</v>
      </c>
      <c r="C16" s="63">
        <f>[75]Sheet2!D12</f>
        <v>5.79E-2</v>
      </c>
      <c r="D16" s="63">
        <f>[75]Sheet2!E12</f>
        <v>6.1600000000000002E-2</v>
      </c>
      <c r="F16" s="62" t="s">
        <v>492</v>
      </c>
      <c r="G16" s="64">
        <v>49120</v>
      </c>
      <c r="H16" s="62">
        <v>0.98</v>
      </c>
      <c r="W16" s="62">
        <v>40</v>
      </c>
      <c r="X16" s="62">
        <v>4799</v>
      </c>
      <c r="Y16" s="65">
        <v>42850</v>
      </c>
      <c r="Z16" s="62" t="s">
        <v>528</v>
      </c>
      <c r="AA16" s="62" t="s">
        <v>500</v>
      </c>
      <c r="AB16" s="62">
        <v>9.6</v>
      </c>
      <c r="AC16" s="62" t="s">
        <v>506</v>
      </c>
      <c r="AD16" s="62">
        <v>67</v>
      </c>
    </row>
    <row r="17" spans="1:30" ht="14.4" thickBot="1" x14ac:dyDescent="0.3">
      <c r="A17" s="62">
        <v>12</v>
      </c>
      <c r="B17" s="63">
        <f>[75]Sheet2!C13</f>
        <v>6.4500000000000002E-2</v>
      </c>
      <c r="C17" s="63">
        <f>[75]Sheet2!D13</f>
        <v>6.3500000000000001E-2</v>
      </c>
      <c r="D17" s="63">
        <f>[75]Sheet2!E13</f>
        <v>6.4000000000000001E-2</v>
      </c>
      <c r="W17" s="62">
        <v>45</v>
      </c>
      <c r="X17" s="62">
        <v>4785</v>
      </c>
      <c r="Y17" s="65">
        <v>42796</v>
      </c>
      <c r="Z17" s="62" t="s">
        <v>528</v>
      </c>
      <c r="AA17" s="62" t="s">
        <v>502</v>
      </c>
      <c r="AB17" s="62">
        <v>9.6</v>
      </c>
      <c r="AC17" s="62" t="s">
        <v>506</v>
      </c>
      <c r="AD17" s="62">
        <v>65</v>
      </c>
    </row>
    <row r="18" spans="1:30" ht="14.4" thickBot="1" x14ac:dyDescent="0.3">
      <c r="A18" s="62">
        <v>13</v>
      </c>
      <c r="B18" s="63">
        <f>[75]Sheet2!C14</f>
        <v>6.3399999999999998E-2</v>
      </c>
      <c r="C18" s="63">
        <f>[75]Sheet2!D14</f>
        <v>6.5799999999999997E-2</v>
      </c>
      <c r="D18" s="63">
        <f>[75]Sheet2!E14</f>
        <v>6.4699999999999994E-2</v>
      </c>
      <c r="W18" s="62">
        <v>50</v>
      </c>
      <c r="X18" s="62">
        <v>4774</v>
      </c>
      <c r="Y18" s="65">
        <v>42800</v>
      </c>
      <c r="Z18" s="62" t="s">
        <v>528</v>
      </c>
      <c r="AA18" s="62" t="s">
        <v>499</v>
      </c>
      <c r="AB18" s="62">
        <v>9.6</v>
      </c>
      <c r="AC18" s="62" t="s">
        <v>506</v>
      </c>
      <c r="AD18" s="62">
        <v>65</v>
      </c>
    </row>
    <row r="19" spans="1:30" ht="17.25" customHeight="1" thickBot="1" x14ac:dyDescent="0.3">
      <c r="A19" s="62">
        <v>14</v>
      </c>
      <c r="B19" s="63">
        <f>[75]Sheet2!C15</f>
        <v>6.3799999999999996E-2</v>
      </c>
      <c r="C19" s="63">
        <f>[75]Sheet2!D15</f>
        <v>7.1400000000000005E-2</v>
      </c>
      <c r="D19" s="63">
        <f>[75]Sheet2!E15</f>
        <v>6.7699999999999996E-2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4708</v>
      </c>
      <c r="Y19" s="65">
        <v>42754</v>
      </c>
      <c r="Z19" s="62" t="s">
        <v>528</v>
      </c>
      <c r="AA19" s="62" t="s">
        <v>502</v>
      </c>
      <c r="AB19" s="62">
        <v>9.4</v>
      </c>
      <c r="AC19" s="62" t="s">
        <v>506</v>
      </c>
      <c r="AD19" s="62">
        <v>65</v>
      </c>
    </row>
    <row r="20" spans="1:30" ht="17.25" customHeight="1" thickBot="1" x14ac:dyDescent="0.3">
      <c r="A20" s="62">
        <v>15</v>
      </c>
      <c r="B20" s="63">
        <f>[75]Sheet2!C16</f>
        <v>6.1499999999999999E-2</v>
      </c>
      <c r="C20" s="63">
        <f>[75]Sheet2!D16</f>
        <v>8.1799999999999998E-2</v>
      </c>
      <c r="D20" s="63">
        <f>[75]Sheet2!E16</f>
        <v>7.1999999999999995E-2</v>
      </c>
      <c r="F20" s="62" t="s">
        <v>495</v>
      </c>
      <c r="G20" s="64">
        <v>35665</v>
      </c>
      <c r="H20" s="62">
        <v>0.71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4643</v>
      </c>
      <c r="Y20" s="65">
        <v>43067</v>
      </c>
      <c r="Z20" s="62" t="s">
        <v>528</v>
      </c>
      <c r="AA20" s="62" t="s">
        <v>500</v>
      </c>
      <c r="AB20" s="62">
        <v>9.3000000000000007</v>
      </c>
      <c r="AC20" s="62" t="s">
        <v>506</v>
      </c>
      <c r="AD20" s="62">
        <v>69</v>
      </c>
    </row>
    <row r="21" spans="1:30" ht="17.25" customHeight="1" thickBot="1" x14ac:dyDescent="0.3">
      <c r="A21" s="62">
        <v>16</v>
      </c>
      <c r="B21" s="63">
        <f>[75]Sheet2!C17</f>
        <v>5.9499999999999997E-2</v>
      </c>
      <c r="C21" s="63">
        <f>[75]Sheet2!D17</f>
        <v>9.0899999999999995E-2</v>
      </c>
      <c r="D21" s="63">
        <f>[75]Sheet2!E17</f>
        <v>7.5700000000000003E-2</v>
      </c>
      <c r="F21" s="62" t="s">
        <v>499</v>
      </c>
      <c r="G21" s="64">
        <v>50817</v>
      </c>
      <c r="H21" s="62">
        <v>1.02</v>
      </c>
      <c r="J21" s="48">
        <v>5</v>
      </c>
      <c r="K21" s="48">
        <f>X6</f>
        <v>4919</v>
      </c>
      <c r="L21" s="54"/>
      <c r="M21" s="48"/>
      <c r="N21" s="59">
        <f>K21/$F$2</f>
        <v>9.8577154308617229E-2</v>
      </c>
      <c r="W21" s="62">
        <v>125</v>
      </c>
      <c r="X21" s="62">
        <v>4601</v>
      </c>
      <c r="Y21" s="65">
        <v>42767</v>
      </c>
      <c r="Z21" s="62" t="s">
        <v>529</v>
      </c>
      <c r="AA21" s="62" t="s">
        <v>501</v>
      </c>
      <c r="AB21" s="62">
        <v>9.1999999999999993</v>
      </c>
      <c r="AC21" s="62" t="s">
        <v>506</v>
      </c>
      <c r="AD21" s="62">
        <v>61</v>
      </c>
    </row>
    <row r="22" spans="1:30" ht="17.25" customHeight="1" thickBot="1" x14ac:dyDescent="0.3">
      <c r="A22" s="62">
        <v>17</v>
      </c>
      <c r="B22" s="63">
        <f>[75]Sheet2!C18</f>
        <v>5.74E-2</v>
      </c>
      <c r="C22" s="63">
        <f>[75]Sheet2!D18</f>
        <v>9.8100000000000007E-2</v>
      </c>
      <c r="D22" s="63">
        <f>[75]Sheet2!E18</f>
        <v>7.8399999999999997E-2</v>
      </c>
      <c r="F22" s="62" t="s">
        <v>500</v>
      </c>
      <c r="G22" s="64">
        <v>54204</v>
      </c>
      <c r="H22" s="62">
        <v>1.08</v>
      </c>
      <c r="J22" s="48">
        <v>10</v>
      </c>
      <c r="K22" s="48">
        <f>X11</f>
        <v>4902</v>
      </c>
      <c r="L22" s="54"/>
      <c r="M22" s="48"/>
      <c r="N22" s="59">
        <f t="shared" ref="N22:N28" si="0">K22/$F$2</f>
        <v>9.8236472945891787E-2</v>
      </c>
      <c r="W22" s="62">
        <v>150</v>
      </c>
      <c r="X22" s="62">
        <v>4564</v>
      </c>
      <c r="Y22" s="65">
        <v>43081</v>
      </c>
      <c r="Z22" s="62" t="s">
        <v>528</v>
      </c>
      <c r="AA22" s="62" t="s">
        <v>500</v>
      </c>
      <c r="AB22" s="62">
        <v>9.1</v>
      </c>
      <c r="AC22" s="62" t="s">
        <v>506</v>
      </c>
      <c r="AD22" s="62">
        <v>68</v>
      </c>
    </row>
    <row r="23" spans="1:30" ht="17.25" customHeight="1" thickBot="1" x14ac:dyDescent="0.3">
      <c r="A23" s="62">
        <v>18</v>
      </c>
      <c r="B23" s="63">
        <f>[75]Sheet2!C19</f>
        <v>4.99E-2</v>
      </c>
      <c r="C23" s="63">
        <f>[75]Sheet2!D19</f>
        <v>7.8299999999999995E-2</v>
      </c>
      <c r="D23" s="63">
        <f>[75]Sheet2!E19</f>
        <v>6.4500000000000002E-2</v>
      </c>
      <c r="F23" s="62" t="s">
        <v>501</v>
      </c>
      <c r="G23" s="64">
        <v>54393</v>
      </c>
      <c r="H23" s="62">
        <v>1.0900000000000001</v>
      </c>
      <c r="J23" s="48">
        <v>20</v>
      </c>
      <c r="K23" s="48">
        <f>X12</f>
        <v>4867</v>
      </c>
      <c r="L23" s="54"/>
      <c r="M23" s="48"/>
      <c r="N23" s="59">
        <f t="shared" si="0"/>
        <v>9.7535070140280566E-2</v>
      </c>
      <c r="W23" s="62">
        <v>175</v>
      </c>
      <c r="X23" s="62">
        <v>4515</v>
      </c>
      <c r="Y23" s="65">
        <v>42836</v>
      </c>
      <c r="Z23" s="62" t="s">
        <v>528</v>
      </c>
      <c r="AA23" s="62" t="s">
        <v>500</v>
      </c>
      <c r="AB23" s="62">
        <v>9</v>
      </c>
      <c r="AC23" s="62" t="s">
        <v>506</v>
      </c>
      <c r="AD23" s="62">
        <v>67</v>
      </c>
    </row>
    <row r="24" spans="1:30" ht="17.25" customHeight="1" thickBot="1" x14ac:dyDescent="0.3">
      <c r="A24" s="62">
        <v>19</v>
      </c>
      <c r="B24" s="63">
        <f>[75]Sheet2!C20</f>
        <v>3.6799999999999999E-2</v>
      </c>
      <c r="C24" s="63">
        <f>[75]Sheet2!D20</f>
        <v>5.6000000000000001E-2</v>
      </c>
      <c r="D24" s="63">
        <f>[75]Sheet2!E20</f>
        <v>4.6699999999999998E-2</v>
      </c>
      <c r="F24" s="62" t="s">
        <v>502</v>
      </c>
      <c r="G24" s="64">
        <v>54138</v>
      </c>
      <c r="H24" s="62">
        <v>1.08</v>
      </c>
      <c r="J24" s="48">
        <v>30</v>
      </c>
      <c r="K24" s="48">
        <f>X14</f>
        <v>4835</v>
      </c>
      <c r="L24" s="54"/>
      <c r="M24" s="48"/>
      <c r="N24" s="59">
        <f t="shared" si="0"/>
        <v>9.6893787575150297E-2</v>
      </c>
      <c r="W24" s="62">
        <v>200</v>
      </c>
      <c r="X24" s="62">
        <v>4484</v>
      </c>
      <c r="Y24" s="65">
        <v>42872</v>
      </c>
      <c r="Z24" s="62" t="s">
        <v>529</v>
      </c>
      <c r="AA24" s="62" t="s">
        <v>501</v>
      </c>
      <c r="AB24" s="62">
        <v>9</v>
      </c>
      <c r="AC24" s="62" t="s">
        <v>506</v>
      </c>
      <c r="AD24" s="62">
        <v>61</v>
      </c>
    </row>
    <row r="25" spans="1:30" ht="17.25" customHeight="1" thickBot="1" x14ac:dyDescent="0.3">
      <c r="A25" s="62">
        <v>20</v>
      </c>
      <c r="B25" s="63">
        <f>[75]Sheet2!C21</f>
        <v>2.8500000000000001E-2</v>
      </c>
      <c r="C25" s="63">
        <f>[75]Sheet2!D21</f>
        <v>4.4299999999999999E-2</v>
      </c>
      <c r="D25" s="63">
        <f>[75]Sheet2!E21</f>
        <v>3.6700000000000003E-2</v>
      </c>
      <c r="F25" s="62" t="s">
        <v>503</v>
      </c>
      <c r="G25" s="64">
        <v>55682</v>
      </c>
      <c r="H25" s="62">
        <v>1.1100000000000001</v>
      </c>
      <c r="J25" s="48">
        <v>50</v>
      </c>
      <c r="K25" s="48">
        <f>X18</f>
        <v>4774</v>
      </c>
      <c r="L25" s="54"/>
      <c r="M25" s="48"/>
      <c r="N25" s="59">
        <f t="shared" si="0"/>
        <v>9.5671342685370739E-2</v>
      </c>
    </row>
    <row r="26" spans="1:30" ht="17.25" customHeight="1" thickBot="1" x14ac:dyDescent="0.3">
      <c r="A26" s="62">
        <v>21</v>
      </c>
      <c r="B26" s="63">
        <f>[75]Sheet2!C22</f>
        <v>2.2100000000000002E-2</v>
      </c>
      <c r="C26" s="63">
        <f>[75]Sheet2!D22</f>
        <v>3.5200000000000002E-2</v>
      </c>
      <c r="D26" s="63">
        <f>[75]Sheet2!E22</f>
        <v>2.8799999999999999E-2</v>
      </c>
      <c r="F26" s="62" t="s">
        <v>504</v>
      </c>
      <c r="G26" s="64">
        <v>44421</v>
      </c>
      <c r="H26" s="62">
        <v>0.89</v>
      </c>
      <c r="J26" s="48">
        <v>100</v>
      </c>
      <c r="K26" s="48">
        <f>X20</f>
        <v>4643</v>
      </c>
      <c r="L26" s="54"/>
      <c r="M26" s="48"/>
      <c r="N26" s="59">
        <f t="shared" si="0"/>
        <v>9.3046092184368739E-2</v>
      </c>
    </row>
    <row r="27" spans="1:30" ht="17.25" customHeight="1" thickBot="1" x14ac:dyDescent="0.3">
      <c r="A27" s="62">
        <v>22</v>
      </c>
      <c r="B27" s="63">
        <f>[75]Sheet2!C23</f>
        <v>1.5100000000000001E-2</v>
      </c>
      <c r="C27" s="63">
        <f>[75]Sheet2!D23</f>
        <v>2.29E-2</v>
      </c>
      <c r="D27" s="63">
        <f>[75]Sheet2!E23</f>
        <v>1.9099999999999999E-2</v>
      </c>
      <c r="J27" s="48">
        <v>150</v>
      </c>
      <c r="K27" s="48">
        <f>X22</f>
        <v>4564</v>
      </c>
      <c r="L27" s="54"/>
      <c r="M27" s="48"/>
      <c r="N27" s="59">
        <f t="shared" si="0"/>
        <v>9.1462925851703403E-2</v>
      </c>
    </row>
    <row r="28" spans="1:30" ht="17.25" customHeight="1" thickBot="1" x14ac:dyDescent="0.3">
      <c r="A28" s="62">
        <v>23</v>
      </c>
      <c r="B28" s="63">
        <f>[75]Sheet2!C24</f>
        <v>8.8999999999999999E-3</v>
      </c>
      <c r="C28" s="63">
        <f>[75]Sheet2!D24</f>
        <v>1.4500000000000001E-2</v>
      </c>
      <c r="D28" s="63">
        <f>[75]Sheet2!E24</f>
        <v>1.18E-2</v>
      </c>
      <c r="J28" s="48">
        <v>200</v>
      </c>
      <c r="K28" s="48">
        <f>X24</f>
        <v>4484</v>
      </c>
      <c r="L28" s="54"/>
      <c r="M28" s="48"/>
      <c r="N28" s="59">
        <f t="shared" si="0"/>
        <v>8.9859719438877758E-2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F12" sqref="AF1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97" t="s">
        <v>577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52600</v>
      </c>
      <c r="H2" s="43" t="s">
        <v>469</v>
      </c>
      <c r="W2" s="62">
        <v>1</v>
      </c>
      <c r="X2" s="62"/>
      <c r="Y2" s="65">
        <v>42809</v>
      </c>
      <c r="Z2" s="62" t="s">
        <v>528</v>
      </c>
      <c r="AA2" s="62" t="s">
        <v>501</v>
      </c>
      <c r="AB2" s="62">
        <v>10</v>
      </c>
      <c r="AC2" s="62" t="s">
        <v>506</v>
      </c>
      <c r="AD2" s="62">
        <v>63</v>
      </c>
    </row>
    <row r="3" spans="1:30" ht="14.4" thickBot="1" x14ac:dyDescent="0.3">
      <c r="W3" s="62">
        <v>2</v>
      </c>
      <c r="X3" s="62"/>
      <c r="Y3" s="65">
        <v>42831</v>
      </c>
      <c r="Z3" s="62" t="s">
        <v>528</v>
      </c>
      <c r="AA3" s="62" t="s">
        <v>502</v>
      </c>
      <c r="AB3" s="62">
        <v>10</v>
      </c>
      <c r="AC3" s="62" t="s">
        <v>506</v>
      </c>
      <c r="AD3" s="62">
        <v>66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42815</v>
      </c>
      <c r="Z4" s="62" t="s">
        <v>528</v>
      </c>
      <c r="AA4" s="62" t="s">
        <v>500</v>
      </c>
      <c r="AB4" s="62">
        <v>9.9</v>
      </c>
      <c r="AC4" s="62" t="s">
        <v>506</v>
      </c>
      <c r="AD4" s="62">
        <v>65</v>
      </c>
    </row>
    <row r="5" spans="1:30" ht="18.75" customHeight="1" thickBot="1" x14ac:dyDescent="0.3">
      <c r="A5" s="62">
        <v>0</v>
      </c>
      <c r="B5" s="63">
        <f>[77]Sheet2!C1</f>
        <v>9.1000000000000004E-3</v>
      </c>
      <c r="C5" s="63">
        <v>7.4000000000000003E-3</v>
      </c>
      <c r="D5" s="63">
        <f>[77]Sheet2!E1</f>
        <v>8.2000000000000007E-3</v>
      </c>
      <c r="F5" s="62" t="s">
        <v>478</v>
      </c>
      <c r="G5" s="64">
        <v>52758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42829</v>
      </c>
      <c r="Z5" s="62" t="s">
        <v>528</v>
      </c>
      <c r="AA5" s="62" t="s">
        <v>500</v>
      </c>
      <c r="AB5" s="62">
        <v>9.9</v>
      </c>
      <c r="AC5" s="62" t="s">
        <v>506</v>
      </c>
      <c r="AD5" s="62">
        <v>66</v>
      </c>
    </row>
    <row r="6" spans="1:30" ht="17.25" customHeight="1" thickBot="1" x14ac:dyDescent="0.3">
      <c r="A6" s="62">
        <v>1</v>
      </c>
      <c r="B6" s="63">
        <f>[77]Sheet2!C2</f>
        <v>6.0000000000000001E-3</v>
      </c>
      <c r="C6" s="63">
        <v>4.4000000000000003E-3</v>
      </c>
      <c r="D6" s="63">
        <f>[77]Sheet2!E2</f>
        <v>5.1999999999999998E-3</v>
      </c>
      <c r="F6" s="62" t="s">
        <v>480</v>
      </c>
      <c r="G6" s="64">
        <v>55550</v>
      </c>
      <c r="H6" s="62"/>
      <c r="J6" s="49" t="s">
        <v>481</v>
      </c>
      <c r="K6" s="50">
        <f>LARGE((K8,K9),1)</f>
        <v>0.64202745512143611</v>
      </c>
      <c r="N6" s="50" t="s">
        <v>506</v>
      </c>
      <c r="W6" s="62">
        <v>5</v>
      </c>
      <c r="X6" s="62"/>
      <c r="Y6" s="65">
        <v>42865</v>
      </c>
      <c r="Z6" s="62" t="s">
        <v>528</v>
      </c>
      <c r="AA6" s="62" t="s">
        <v>501</v>
      </c>
      <c r="AB6" s="62">
        <v>9.9</v>
      </c>
      <c r="AC6" s="62" t="s">
        <v>506</v>
      </c>
      <c r="AD6" s="62">
        <v>65</v>
      </c>
    </row>
    <row r="7" spans="1:30" ht="17.25" customHeight="1" thickBot="1" x14ac:dyDescent="0.3">
      <c r="A7" s="62">
        <v>2</v>
      </c>
      <c r="B7" s="63">
        <f>[77]Sheet2!C3</f>
        <v>4.7999999999999996E-3</v>
      </c>
      <c r="C7" s="63">
        <v>3.8999999999999998E-3</v>
      </c>
      <c r="D7" s="63">
        <f>[77]Sheet2!E3</f>
        <v>4.4000000000000003E-3</v>
      </c>
      <c r="F7" s="62" t="s">
        <v>482</v>
      </c>
      <c r="G7" s="64">
        <v>57067</v>
      </c>
      <c r="H7" s="62"/>
      <c r="J7" s="51" t="s">
        <v>483</v>
      </c>
      <c r="K7" s="50">
        <f>LARGE((K10,K11),1)</f>
        <v>0.55652759084791381</v>
      </c>
      <c r="N7" s="50" t="s">
        <v>505</v>
      </c>
      <c r="W7" s="62">
        <v>6</v>
      </c>
      <c r="X7" s="62"/>
      <c r="Y7" s="65">
        <v>42845</v>
      </c>
      <c r="Z7" s="62" t="s">
        <v>528</v>
      </c>
      <c r="AA7" s="62" t="s">
        <v>502</v>
      </c>
      <c r="AB7" s="62">
        <v>9.9</v>
      </c>
      <c r="AC7" s="62" t="s">
        <v>506</v>
      </c>
      <c r="AD7" s="62">
        <v>64</v>
      </c>
    </row>
    <row r="8" spans="1:30" ht="17.25" customHeight="1" thickBot="1" x14ac:dyDescent="0.35">
      <c r="A8" s="62">
        <v>3</v>
      </c>
      <c r="B8" s="63">
        <f>[77]Sheet2!C4</f>
        <v>5.0000000000000001E-3</v>
      </c>
      <c r="C8" s="63">
        <v>4.3E-3</v>
      </c>
      <c r="D8" s="63">
        <f>[77]Sheet2!E4</f>
        <v>4.7000000000000002E-3</v>
      </c>
      <c r="F8" s="62" t="s">
        <v>484</v>
      </c>
      <c r="G8" s="64">
        <v>53053</v>
      </c>
      <c r="H8" s="62"/>
      <c r="K8" s="52">
        <f>LARGE(B11:C11,1)/(B11+C11)</f>
        <v>0.64202745512143611</v>
      </c>
      <c r="W8" s="62">
        <v>7</v>
      </c>
      <c r="X8" s="62"/>
      <c r="Y8" s="65">
        <v>42790</v>
      </c>
      <c r="Z8" s="62" t="s">
        <v>528</v>
      </c>
      <c r="AA8" s="62" t="s">
        <v>503</v>
      </c>
      <c r="AB8" s="62">
        <v>9.8000000000000007</v>
      </c>
      <c r="AC8" s="62" t="s">
        <v>506</v>
      </c>
      <c r="AD8" s="62">
        <v>62</v>
      </c>
    </row>
    <row r="9" spans="1:30" ht="17.25" customHeight="1" thickBot="1" x14ac:dyDescent="0.35">
      <c r="A9" s="62">
        <v>4</v>
      </c>
      <c r="B9" s="63">
        <f>[77]Sheet2!C5</f>
        <v>8.6999999999999994E-3</v>
      </c>
      <c r="C9" s="63">
        <v>1.01E-2</v>
      </c>
      <c r="D9" s="63">
        <f>[77]Sheet2!E5</f>
        <v>9.4000000000000004E-3</v>
      </c>
      <c r="F9" s="62" t="s">
        <v>485</v>
      </c>
      <c r="G9" s="64">
        <v>52479</v>
      </c>
      <c r="H9" s="62"/>
      <c r="K9" s="52">
        <f>LARGE(B12:C12,1)/(B12+C12)</f>
        <v>0.55882352941176461</v>
      </c>
      <c r="W9" s="62">
        <v>8</v>
      </c>
      <c r="X9" s="62"/>
      <c r="Y9" s="65">
        <v>42816</v>
      </c>
      <c r="Z9" s="62" t="s">
        <v>528</v>
      </c>
      <c r="AA9" s="62" t="s">
        <v>501</v>
      </c>
      <c r="AB9" s="62">
        <v>9.8000000000000007</v>
      </c>
      <c r="AC9" s="62" t="s">
        <v>506</v>
      </c>
      <c r="AD9" s="62">
        <v>64</v>
      </c>
    </row>
    <row r="10" spans="1:30" ht="17.25" customHeight="1" thickBot="1" x14ac:dyDescent="0.35">
      <c r="A10" s="62">
        <v>5</v>
      </c>
      <c r="B10" s="63">
        <f>[77]Sheet2!C6</f>
        <v>1.5599999999999999E-2</v>
      </c>
      <c r="C10" s="63">
        <v>3.04E-2</v>
      </c>
      <c r="D10" s="63">
        <f>[77]Sheet2!E6</f>
        <v>2.3199999999999998E-2</v>
      </c>
      <c r="F10" s="62" t="s">
        <v>486</v>
      </c>
      <c r="G10" s="64">
        <v>48228</v>
      </c>
      <c r="H10" s="62"/>
      <c r="K10" s="52">
        <f>LARGE(B20:C20,1)/(B20+C20)</f>
        <v>0.54829339143064637</v>
      </c>
      <c r="W10" s="62">
        <v>9</v>
      </c>
      <c r="X10" s="62"/>
      <c r="Y10" s="65">
        <v>42780</v>
      </c>
      <c r="Z10" s="62" t="s">
        <v>528</v>
      </c>
      <c r="AA10" s="62" t="s">
        <v>500</v>
      </c>
      <c r="AB10" s="62">
        <v>9.8000000000000007</v>
      </c>
      <c r="AC10" s="62" t="s">
        <v>506</v>
      </c>
      <c r="AD10" s="62">
        <v>64</v>
      </c>
    </row>
    <row r="11" spans="1:30" ht="17.25" customHeight="1" thickBot="1" x14ac:dyDescent="0.35">
      <c r="A11" s="62">
        <v>6</v>
      </c>
      <c r="B11" s="63">
        <f>[77]Sheet2!C7</f>
        <v>3.39E-2</v>
      </c>
      <c r="C11" s="63">
        <v>6.08E-2</v>
      </c>
      <c r="D11" s="63">
        <f>[77]Sheet2!E7</f>
        <v>4.7800000000000002E-2</v>
      </c>
      <c r="F11" s="62" t="s">
        <v>487</v>
      </c>
      <c r="G11" s="64">
        <v>48776</v>
      </c>
      <c r="H11" s="62">
        <v>0.92</v>
      </c>
      <c r="K11" s="52">
        <f>LARGE(B21:C21,1)/(B21+C21)</f>
        <v>0.55652759084791381</v>
      </c>
      <c r="W11" s="62">
        <v>10</v>
      </c>
      <c r="X11" s="62"/>
      <c r="Y11" s="65">
        <v>42787</v>
      </c>
      <c r="Z11" s="62" t="s">
        <v>528</v>
      </c>
      <c r="AA11" s="62" t="s">
        <v>500</v>
      </c>
      <c r="AB11" s="62">
        <v>9.8000000000000007</v>
      </c>
      <c r="AC11" s="62" t="s">
        <v>506</v>
      </c>
      <c r="AD11" s="62">
        <v>64</v>
      </c>
    </row>
    <row r="12" spans="1:30" ht="17.25" customHeight="1" thickBot="1" x14ac:dyDescent="0.3">
      <c r="A12" s="62">
        <v>7</v>
      </c>
      <c r="B12" s="63">
        <f>[77]Sheet2!C8</f>
        <v>0.06</v>
      </c>
      <c r="C12" s="63">
        <v>7.5999999999999998E-2</v>
      </c>
      <c r="D12" s="63">
        <f>[77]Sheet2!E8</f>
        <v>6.83E-2</v>
      </c>
      <c r="F12" s="62" t="s">
        <v>488</v>
      </c>
      <c r="G12" s="64">
        <v>50855</v>
      </c>
      <c r="H12" s="62">
        <v>0.96</v>
      </c>
      <c r="W12" s="62">
        <v>20</v>
      </c>
      <c r="X12" s="62"/>
      <c r="Y12" s="65">
        <v>42779</v>
      </c>
      <c r="Z12" s="62" t="s">
        <v>528</v>
      </c>
      <c r="AA12" s="62" t="s">
        <v>499</v>
      </c>
      <c r="AB12" s="62">
        <v>9.8000000000000007</v>
      </c>
      <c r="AC12" s="62" t="s">
        <v>506</v>
      </c>
      <c r="AD12" s="62">
        <v>64</v>
      </c>
    </row>
    <row r="13" spans="1:30" ht="17.25" customHeight="1" thickBot="1" x14ac:dyDescent="0.3">
      <c r="A13" s="62">
        <v>8</v>
      </c>
      <c r="B13" s="63">
        <f>[77]Sheet2!C9</f>
        <v>5.57E-2</v>
      </c>
      <c r="C13" s="63">
        <v>7.3499999999999996E-2</v>
      </c>
      <c r="D13" s="63">
        <f>[77]Sheet2!E9</f>
        <v>6.4899999999999999E-2</v>
      </c>
      <c r="F13" s="62" t="s">
        <v>489</v>
      </c>
      <c r="G13" s="64">
        <v>51466</v>
      </c>
      <c r="H13" s="62">
        <v>0.97</v>
      </c>
      <c r="W13" s="62">
        <v>25</v>
      </c>
      <c r="X13" s="62"/>
      <c r="Y13" s="65">
        <v>42823</v>
      </c>
      <c r="Z13" s="62" t="s">
        <v>528</v>
      </c>
      <c r="AA13" s="62" t="s">
        <v>501</v>
      </c>
      <c r="AB13" s="62">
        <v>9.6999999999999993</v>
      </c>
      <c r="AC13" s="62" t="s">
        <v>506</v>
      </c>
      <c r="AD13" s="62">
        <v>64</v>
      </c>
    </row>
    <row r="14" spans="1:30" ht="14.4" thickBot="1" x14ac:dyDescent="0.3">
      <c r="A14" s="62">
        <v>9</v>
      </c>
      <c r="B14" s="63">
        <f>[77]Sheet2!C10</f>
        <v>4.5400000000000003E-2</v>
      </c>
      <c r="C14" s="63">
        <v>6.2399999999999997E-2</v>
      </c>
      <c r="D14" s="63">
        <f>[77]Sheet2!E10</f>
        <v>5.4100000000000002E-2</v>
      </c>
      <c r="F14" s="62" t="s">
        <v>490</v>
      </c>
      <c r="G14" s="64">
        <v>55592</v>
      </c>
      <c r="H14" s="62">
        <v>1.05</v>
      </c>
      <c r="W14" s="62">
        <v>30</v>
      </c>
      <c r="X14" s="62"/>
      <c r="Y14" s="65">
        <v>42773</v>
      </c>
      <c r="Z14" s="62" t="s">
        <v>528</v>
      </c>
      <c r="AA14" s="62" t="s">
        <v>500</v>
      </c>
      <c r="AB14" s="62">
        <v>9.6999999999999993</v>
      </c>
      <c r="AC14" s="62" t="s">
        <v>506</v>
      </c>
      <c r="AD14" s="62">
        <v>64</v>
      </c>
    </row>
    <row r="15" spans="1:30" ht="14.4" thickBot="1" x14ac:dyDescent="0.3">
      <c r="A15" s="62">
        <v>10</v>
      </c>
      <c r="B15" s="63">
        <f>[77]Sheet2!C11</f>
        <v>4.65E-2</v>
      </c>
      <c r="C15" s="63">
        <v>5.79E-2</v>
      </c>
      <c r="D15" s="63">
        <f>[77]Sheet2!E11</f>
        <v>5.2299999999999999E-2</v>
      </c>
      <c r="F15" s="62" t="s">
        <v>491</v>
      </c>
      <c r="G15" s="64">
        <v>54075</v>
      </c>
      <c r="H15" s="62">
        <v>1.02</v>
      </c>
      <c r="W15" s="62">
        <v>35</v>
      </c>
      <c r="X15" s="62"/>
      <c r="Y15" s="65">
        <v>42825</v>
      </c>
      <c r="Z15" s="62" t="s">
        <v>528</v>
      </c>
      <c r="AA15" s="62" t="s">
        <v>503</v>
      </c>
      <c r="AB15" s="62">
        <v>9.6999999999999993</v>
      </c>
      <c r="AC15" s="62" t="s">
        <v>506</v>
      </c>
      <c r="AD15" s="62">
        <v>63</v>
      </c>
    </row>
    <row r="16" spans="1:30" ht="14.4" thickBot="1" x14ac:dyDescent="0.3">
      <c r="A16" s="62">
        <v>11</v>
      </c>
      <c r="B16" s="63">
        <f>[77]Sheet2!C12</f>
        <v>5.0999999999999997E-2</v>
      </c>
      <c r="C16" s="63">
        <v>5.91E-2</v>
      </c>
      <c r="D16" s="63">
        <f>[77]Sheet2!E12</f>
        <v>5.5199999999999999E-2</v>
      </c>
      <c r="F16" s="62" t="s">
        <v>492</v>
      </c>
      <c r="G16" s="64">
        <v>53340</v>
      </c>
      <c r="H16" s="62">
        <v>1.01</v>
      </c>
      <c r="W16" s="62">
        <v>40</v>
      </c>
      <c r="X16" s="62"/>
      <c r="Y16" s="65">
        <v>42850</v>
      </c>
      <c r="Z16" s="62" t="s">
        <v>528</v>
      </c>
      <c r="AA16" s="62" t="s">
        <v>500</v>
      </c>
      <c r="AB16" s="62">
        <v>9.6</v>
      </c>
      <c r="AC16" s="62" t="s">
        <v>506</v>
      </c>
      <c r="AD16" s="62">
        <v>67</v>
      </c>
    </row>
    <row r="17" spans="1:30" ht="14.4" thickBot="1" x14ac:dyDescent="0.3">
      <c r="A17" s="62">
        <v>12</v>
      </c>
      <c r="B17" s="63">
        <f>[77]Sheet2!C13</f>
        <v>5.8700000000000002E-2</v>
      </c>
      <c r="C17" s="63">
        <v>6.08E-2</v>
      </c>
      <c r="D17" s="63">
        <f>[77]Sheet2!E13</f>
        <v>5.9799999999999999E-2</v>
      </c>
      <c r="W17" s="62">
        <v>45</v>
      </c>
      <c r="X17" s="62"/>
      <c r="Y17" s="65">
        <v>42796</v>
      </c>
      <c r="Z17" s="62" t="s">
        <v>528</v>
      </c>
      <c r="AA17" s="62" t="s">
        <v>502</v>
      </c>
      <c r="AB17" s="62">
        <v>9.6</v>
      </c>
      <c r="AC17" s="62" t="s">
        <v>506</v>
      </c>
      <c r="AD17" s="62">
        <v>65</v>
      </c>
    </row>
    <row r="18" spans="1:30" ht="14.4" thickBot="1" x14ac:dyDescent="0.3">
      <c r="A18" s="62">
        <v>13</v>
      </c>
      <c r="B18" s="63">
        <f>[77]Sheet2!C14</f>
        <v>5.8999999999999997E-2</v>
      </c>
      <c r="C18" s="63">
        <v>5.9200000000000003E-2</v>
      </c>
      <c r="D18" s="63">
        <f>[77]Sheet2!E14</f>
        <v>5.91E-2</v>
      </c>
      <c r="W18" s="62">
        <v>50</v>
      </c>
      <c r="X18" s="62"/>
      <c r="Y18" s="65">
        <v>42800</v>
      </c>
      <c r="Z18" s="62" t="s">
        <v>528</v>
      </c>
      <c r="AA18" s="62" t="s">
        <v>499</v>
      </c>
      <c r="AB18" s="62">
        <v>9.6</v>
      </c>
      <c r="AC18" s="62" t="s">
        <v>506</v>
      </c>
      <c r="AD18" s="62">
        <v>65</v>
      </c>
    </row>
    <row r="19" spans="1:30" ht="17.25" customHeight="1" thickBot="1" x14ac:dyDescent="0.3">
      <c r="A19" s="62">
        <v>14</v>
      </c>
      <c r="B19" s="63">
        <f>[77]Sheet2!C15</f>
        <v>6.4600000000000005E-2</v>
      </c>
      <c r="C19" s="63">
        <v>5.9299999999999999E-2</v>
      </c>
      <c r="D19" s="63">
        <f>[77]Sheet2!E15</f>
        <v>6.1899999999999997E-2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42754</v>
      </c>
      <c r="Z19" s="62" t="s">
        <v>528</v>
      </c>
      <c r="AA19" s="62" t="s">
        <v>502</v>
      </c>
      <c r="AB19" s="62">
        <v>9.4</v>
      </c>
      <c r="AC19" s="62" t="s">
        <v>506</v>
      </c>
      <c r="AD19" s="62">
        <v>65</v>
      </c>
    </row>
    <row r="20" spans="1:30" ht="17.25" customHeight="1" thickBot="1" x14ac:dyDescent="0.3">
      <c r="A20" s="62">
        <v>15</v>
      </c>
      <c r="B20" s="63">
        <f>[77]Sheet2!C16</f>
        <v>7.5499999999999998E-2</v>
      </c>
      <c r="C20" s="63">
        <v>6.2199999999999998E-2</v>
      </c>
      <c r="D20" s="63">
        <f>[77]Sheet2!E16</f>
        <v>6.8699999999999997E-2</v>
      </c>
      <c r="F20" s="62" t="s">
        <v>495</v>
      </c>
      <c r="G20" s="64">
        <v>35365</v>
      </c>
      <c r="H20" s="62">
        <v>0.67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43067</v>
      </c>
      <c r="Z20" s="62" t="s">
        <v>528</v>
      </c>
      <c r="AA20" s="62" t="s">
        <v>500</v>
      </c>
      <c r="AB20" s="62">
        <v>9.3000000000000007</v>
      </c>
      <c r="AC20" s="62" t="s">
        <v>506</v>
      </c>
      <c r="AD20" s="62">
        <v>69</v>
      </c>
    </row>
    <row r="21" spans="1:30" ht="17.25" customHeight="1" thickBot="1" x14ac:dyDescent="0.3">
      <c r="A21" s="62">
        <v>16</v>
      </c>
      <c r="B21" s="63">
        <f>[77]Sheet2!C17</f>
        <v>8.2699999999999996E-2</v>
      </c>
      <c r="C21" s="63">
        <v>6.59E-2</v>
      </c>
      <c r="D21" s="63">
        <f>[77]Sheet2!E17</f>
        <v>7.4099999999999999E-2</v>
      </c>
      <c r="F21" s="62" t="s">
        <v>499</v>
      </c>
      <c r="G21" s="64">
        <v>55109</v>
      </c>
      <c r="H21" s="62">
        <v>1.04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42767</v>
      </c>
      <c r="Z21" s="62" t="s">
        <v>529</v>
      </c>
      <c r="AA21" s="62" t="s">
        <v>501</v>
      </c>
      <c r="AB21" s="62">
        <v>9.1999999999999993</v>
      </c>
      <c r="AC21" s="62" t="s">
        <v>506</v>
      </c>
      <c r="AD21" s="62">
        <v>61</v>
      </c>
    </row>
    <row r="22" spans="1:30" ht="17.25" customHeight="1" thickBot="1" x14ac:dyDescent="0.3">
      <c r="A22" s="62">
        <v>17</v>
      </c>
      <c r="B22" s="63">
        <f>[77]Sheet2!C18</f>
        <v>8.6499999999999994E-2</v>
      </c>
      <c r="C22" s="63">
        <v>7.3700000000000002E-2</v>
      </c>
      <c r="D22" s="63">
        <f>[77]Sheet2!E18</f>
        <v>7.9899999999999999E-2</v>
      </c>
      <c r="F22" s="62" t="s">
        <v>500</v>
      </c>
      <c r="G22" s="64">
        <v>58714</v>
      </c>
      <c r="H22" s="62">
        <v>1.1100000000000001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43081</v>
      </c>
      <c r="Z22" s="62" t="s">
        <v>528</v>
      </c>
      <c r="AA22" s="62" t="s">
        <v>500</v>
      </c>
      <c r="AB22" s="62">
        <v>9.1</v>
      </c>
      <c r="AC22" s="62" t="s">
        <v>506</v>
      </c>
      <c r="AD22" s="62">
        <v>68</v>
      </c>
    </row>
    <row r="23" spans="1:30" ht="17.25" customHeight="1" thickBot="1" x14ac:dyDescent="0.3">
      <c r="A23" s="62">
        <v>18</v>
      </c>
      <c r="B23" s="63">
        <f>[77]Sheet2!C19</f>
        <v>6.8400000000000002E-2</v>
      </c>
      <c r="C23" s="63">
        <v>5.1900000000000002E-2</v>
      </c>
      <c r="D23" s="63">
        <f>[77]Sheet2!E19</f>
        <v>5.9900000000000002E-2</v>
      </c>
      <c r="F23" s="62" t="s">
        <v>501</v>
      </c>
      <c r="G23" s="64">
        <v>58844</v>
      </c>
      <c r="H23" s="62">
        <v>1.1100000000000001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42836</v>
      </c>
      <c r="Z23" s="62" t="s">
        <v>528</v>
      </c>
      <c r="AA23" s="62" t="s">
        <v>500</v>
      </c>
      <c r="AB23" s="62">
        <v>9</v>
      </c>
      <c r="AC23" s="62" t="s">
        <v>506</v>
      </c>
      <c r="AD23" s="62">
        <v>67</v>
      </c>
    </row>
    <row r="24" spans="1:30" ht="17.25" customHeight="1" thickBot="1" x14ac:dyDescent="0.3">
      <c r="A24" s="62">
        <v>19</v>
      </c>
      <c r="B24" s="63">
        <f>[77]Sheet2!C20</f>
        <v>5.04E-2</v>
      </c>
      <c r="C24" s="63">
        <v>3.73E-2</v>
      </c>
      <c r="D24" s="63">
        <f>[77]Sheet2!E20</f>
        <v>4.3700000000000003E-2</v>
      </c>
      <c r="F24" s="62" t="s">
        <v>502</v>
      </c>
      <c r="G24" s="64">
        <v>58385</v>
      </c>
      <c r="H24" s="62">
        <v>1.1000000000000001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42872</v>
      </c>
      <c r="Z24" s="62" t="s">
        <v>529</v>
      </c>
      <c r="AA24" s="62" t="s">
        <v>501</v>
      </c>
      <c r="AB24" s="62">
        <v>9</v>
      </c>
      <c r="AC24" s="62" t="s">
        <v>506</v>
      </c>
      <c r="AD24" s="62">
        <v>61</v>
      </c>
    </row>
    <row r="25" spans="1:30" ht="17.25" customHeight="1" thickBot="1" x14ac:dyDescent="0.3">
      <c r="A25" s="62">
        <v>20</v>
      </c>
      <c r="B25" s="63">
        <f>[77]Sheet2!C21</f>
        <v>3.9899999999999998E-2</v>
      </c>
      <c r="C25" s="63">
        <v>2.86E-2</v>
      </c>
      <c r="D25" s="63">
        <f>[77]Sheet2!E21</f>
        <v>3.4099999999999998E-2</v>
      </c>
      <c r="F25" s="62" t="s">
        <v>503</v>
      </c>
      <c r="G25" s="64">
        <v>59663</v>
      </c>
      <c r="H25" s="62">
        <v>1.1299999999999999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[77]Sheet2!C22</f>
        <v>3.09E-2</v>
      </c>
      <c r="C26" s="63">
        <v>2.2499999999999999E-2</v>
      </c>
      <c r="D26" s="63">
        <f>[77]Sheet2!E22</f>
        <v>2.6599999999999999E-2</v>
      </c>
      <c r="F26" s="62" t="s">
        <v>504</v>
      </c>
      <c r="G26" s="64">
        <v>44714</v>
      </c>
      <c r="H26" s="62">
        <v>0.85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[77]Sheet2!C23</f>
        <v>2.3900000000000001E-2</v>
      </c>
      <c r="C27" s="63">
        <v>1.7000000000000001E-2</v>
      </c>
      <c r="D27" s="63">
        <f>[77]Sheet2!E23</f>
        <v>2.0299999999999999E-2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[77]Sheet2!C24</f>
        <v>1.77E-2</v>
      </c>
      <c r="C28" s="63">
        <v>1.1299999999999999E-2</v>
      </c>
      <c r="D28" s="63">
        <f>[77]Sheet2!E24</f>
        <v>1.44E-2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24600</v>
      </c>
      <c r="H2" s="43" t="s">
        <v>469</v>
      </c>
      <c r="W2" s="62">
        <v>1</v>
      </c>
      <c r="X2" s="62">
        <v>2787</v>
      </c>
      <c r="Y2" s="65">
        <v>43090</v>
      </c>
      <c r="Z2" s="62" t="s">
        <v>529</v>
      </c>
      <c r="AA2" s="62" t="s">
        <v>502</v>
      </c>
      <c r="AB2" s="62">
        <v>11.3</v>
      </c>
      <c r="AC2" s="62" t="s">
        <v>506</v>
      </c>
      <c r="AD2" s="62">
        <v>53</v>
      </c>
    </row>
    <row r="3" spans="1:30" ht="14.4" thickBot="1" x14ac:dyDescent="0.3">
      <c r="W3" s="62">
        <v>2</v>
      </c>
      <c r="X3" s="62">
        <v>2760</v>
      </c>
      <c r="Y3" s="65">
        <v>42766</v>
      </c>
      <c r="Z3" s="62" t="s">
        <v>531</v>
      </c>
      <c r="AA3" s="62" t="s">
        <v>500</v>
      </c>
      <c r="AB3" s="62">
        <v>11.2</v>
      </c>
      <c r="AC3" s="62" t="s">
        <v>505</v>
      </c>
      <c r="AD3" s="62">
        <v>62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2671</v>
      </c>
      <c r="Y4" s="65">
        <v>42810</v>
      </c>
      <c r="Z4" s="62" t="s">
        <v>533</v>
      </c>
      <c r="AA4" s="62" t="s">
        <v>502</v>
      </c>
      <c r="AB4" s="62">
        <v>10.9</v>
      </c>
      <c r="AC4" s="62" t="s">
        <v>506</v>
      </c>
      <c r="AD4" s="62">
        <v>51</v>
      </c>
    </row>
    <row r="5" spans="1:30" ht="18.75" customHeight="1" thickBot="1" x14ac:dyDescent="0.3">
      <c r="A5" s="62">
        <v>0</v>
      </c>
      <c r="B5" s="63">
        <f>[78]Sheet2!C1</f>
        <v>9.4999999999999998E-3</v>
      </c>
      <c r="C5" s="63">
        <v>7.4000000000000003E-3</v>
      </c>
      <c r="D5" s="63">
        <f>[78]Sheet2!E1</f>
        <v>1.11E-2</v>
      </c>
      <c r="F5" s="62" t="s">
        <v>478</v>
      </c>
      <c r="G5" s="64">
        <v>27028</v>
      </c>
      <c r="H5" s="62">
        <v>1.0900000000000001</v>
      </c>
      <c r="J5" s="91" t="s">
        <v>479</v>
      </c>
      <c r="K5" s="92"/>
      <c r="L5" s="92"/>
      <c r="M5" s="92"/>
      <c r="N5" s="93"/>
      <c r="W5" s="62">
        <v>4</v>
      </c>
      <c r="X5" s="62">
        <v>2639</v>
      </c>
      <c r="Y5" s="65">
        <v>42817</v>
      </c>
      <c r="Z5" s="62" t="s">
        <v>528</v>
      </c>
      <c r="AA5" s="62" t="s">
        <v>502</v>
      </c>
      <c r="AB5" s="62">
        <v>10.7</v>
      </c>
      <c r="AC5" s="62" t="s">
        <v>506</v>
      </c>
      <c r="AD5" s="62">
        <v>53</v>
      </c>
    </row>
    <row r="6" spans="1:30" ht="17.25" customHeight="1" thickBot="1" x14ac:dyDescent="0.3">
      <c r="A6" s="62">
        <v>1</v>
      </c>
      <c r="B6" s="63">
        <f>[78]Sheet2!C2</f>
        <v>7.7000000000000002E-3</v>
      </c>
      <c r="C6" s="63">
        <v>4.4000000000000003E-3</v>
      </c>
      <c r="D6" s="63">
        <f>[78]Sheet2!E2</f>
        <v>8.5000000000000006E-3</v>
      </c>
      <c r="F6" s="62" t="s">
        <v>480</v>
      </c>
      <c r="G6" s="64">
        <v>29365</v>
      </c>
      <c r="H6" s="62">
        <v>1.19</v>
      </c>
      <c r="J6" s="49" t="s">
        <v>481</v>
      </c>
      <c r="K6" s="50">
        <f>LARGE((K8,K9),1)</f>
        <v>0.65096359743040688</v>
      </c>
      <c r="N6" s="50" t="s">
        <v>506</v>
      </c>
      <c r="W6" s="62">
        <v>5</v>
      </c>
      <c r="X6" s="62">
        <v>2630</v>
      </c>
      <c r="Y6" s="65">
        <v>42809</v>
      </c>
      <c r="Z6" s="62" t="s">
        <v>528</v>
      </c>
      <c r="AA6" s="62" t="s">
        <v>501</v>
      </c>
      <c r="AB6" s="62">
        <v>10.7</v>
      </c>
      <c r="AC6" s="62" t="s">
        <v>506</v>
      </c>
      <c r="AD6" s="62">
        <v>50</v>
      </c>
    </row>
    <row r="7" spans="1:30" ht="17.25" customHeight="1" thickBot="1" x14ac:dyDescent="0.3">
      <c r="A7" s="62">
        <v>2</v>
      </c>
      <c r="B7" s="63">
        <f>[78]Sheet2!C3</f>
        <v>4.1000000000000003E-3</v>
      </c>
      <c r="C7" s="63">
        <v>3.8999999999999998E-3</v>
      </c>
      <c r="D7" s="63">
        <f>[78]Sheet2!E3</f>
        <v>4.8999999999999998E-3</v>
      </c>
      <c r="F7" s="62" t="s">
        <v>482</v>
      </c>
      <c r="G7" s="64">
        <v>29695</v>
      </c>
      <c r="H7" s="62">
        <v>1.2</v>
      </c>
      <c r="J7" s="51" t="s">
        <v>483</v>
      </c>
      <c r="K7" s="50">
        <f>LARGE((K10,K11),1)</f>
        <v>0.51292090837901327</v>
      </c>
      <c r="N7" s="50" t="s">
        <v>505</v>
      </c>
      <c r="W7" s="62">
        <v>6</v>
      </c>
      <c r="X7" s="62">
        <v>2607</v>
      </c>
      <c r="Y7" s="65">
        <v>42780</v>
      </c>
      <c r="Z7" s="62" t="s">
        <v>528</v>
      </c>
      <c r="AA7" s="62" t="s">
        <v>500</v>
      </c>
      <c r="AB7" s="62">
        <v>10.6</v>
      </c>
      <c r="AC7" s="62" t="s">
        <v>506</v>
      </c>
      <c r="AD7" s="62">
        <v>56</v>
      </c>
    </row>
    <row r="8" spans="1:30" ht="17.25" customHeight="1" thickBot="1" x14ac:dyDescent="0.35">
      <c r="A8" s="62">
        <v>3</v>
      </c>
      <c r="B8" s="63">
        <f>[78]Sheet2!C4</f>
        <v>3.2000000000000002E-3</v>
      </c>
      <c r="C8" s="63">
        <v>4.3E-3</v>
      </c>
      <c r="D8" s="63">
        <f>[78]Sheet2!E4</f>
        <v>3.0000000000000001E-3</v>
      </c>
      <c r="F8" s="62" t="s">
        <v>484</v>
      </c>
      <c r="G8" s="64">
        <v>26560</v>
      </c>
      <c r="H8" s="62">
        <v>1.08</v>
      </c>
      <c r="K8" s="52">
        <f>LARGE(B11:C11,1)/(B11+C11)</f>
        <v>0.65096359743040688</v>
      </c>
      <c r="W8" s="62">
        <v>7</v>
      </c>
      <c r="X8" s="62">
        <v>2606</v>
      </c>
      <c r="Y8" s="65">
        <v>42808</v>
      </c>
      <c r="Z8" s="62" t="s">
        <v>529</v>
      </c>
      <c r="AA8" s="62" t="s">
        <v>500</v>
      </c>
      <c r="AB8" s="62">
        <v>10.6</v>
      </c>
      <c r="AC8" s="62" t="s">
        <v>506</v>
      </c>
      <c r="AD8" s="62">
        <v>54</v>
      </c>
    </row>
    <row r="9" spans="1:30" ht="17.25" customHeight="1" thickBot="1" x14ac:dyDescent="0.35">
      <c r="A9" s="62">
        <v>4</v>
      </c>
      <c r="B9" s="63">
        <f>[78]Sheet2!C5</f>
        <v>8.8000000000000005E-3</v>
      </c>
      <c r="C9" s="63">
        <v>1.01E-2</v>
      </c>
      <c r="D9" s="63">
        <f>[78]Sheet2!E5</f>
        <v>6.6E-3</v>
      </c>
      <c r="F9" s="62" t="s">
        <v>485</v>
      </c>
      <c r="G9" s="64">
        <v>22462</v>
      </c>
      <c r="H9" s="62">
        <v>0.91</v>
      </c>
      <c r="K9" s="52">
        <f>LARGE(B12:C12,1)/(B12+C12)</f>
        <v>0.5859676175790286</v>
      </c>
      <c r="W9" s="62">
        <v>8</v>
      </c>
      <c r="X9" s="62">
        <v>2560</v>
      </c>
      <c r="Y9" s="65">
        <v>42809</v>
      </c>
      <c r="Z9" s="62" t="s">
        <v>533</v>
      </c>
      <c r="AA9" s="62" t="s">
        <v>501</v>
      </c>
      <c r="AB9" s="62">
        <v>10.4</v>
      </c>
      <c r="AC9" s="62" t="s">
        <v>505</v>
      </c>
      <c r="AD9" s="62">
        <v>51</v>
      </c>
    </row>
    <row r="10" spans="1:30" ht="17.25" customHeight="1" thickBot="1" x14ac:dyDescent="0.35">
      <c r="A10" s="62">
        <v>5</v>
      </c>
      <c r="B10" s="63">
        <f>[78]Sheet2!C6</f>
        <v>1.7999999999999999E-2</v>
      </c>
      <c r="C10" s="63">
        <v>3.04E-2</v>
      </c>
      <c r="D10" s="63">
        <f>[78]Sheet2!E6</f>
        <v>1.5599999999999999E-2</v>
      </c>
      <c r="F10" s="62" t="s">
        <v>486</v>
      </c>
      <c r="G10" s="64">
        <v>20381</v>
      </c>
      <c r="H10" s="62">
        <v>0.83</v>
      </c>
      <c r="K10" s="52">
        <f>LARGE(B20:C20,1)/(B20+C20)</f>
        <v>0.51292090837901327</v>
      </c>
      <c r="W10" s="62">
        <v>9</v>
      </c>
      <c r="X10" s="62">
        <v>2556</v>
      </c>
      <c r="Y10" s="65">
        <v>42810</v>
      </c>
      <c r="Z10" s="62" t="s">
        <v>528</v>
      </c>
      <c r="AA10" s="62" t="s">
        <v>502</v>
      </c>
      <c r="AB10" s="62">
        <v>10.4</v>
      </c>
      <c r="AC10" s="62" t="s">
        <v>505</v>
      </c>
      <c r="AD10" s="62">
        <v>52</v>
      </c>
    </row>
    <row r="11" spans="1:30" ht="17.25" customHeight="1" thickBot="1" x14ac:dyDescent="0.35">
      <c r="A11" s="62">
        <v>6</v>
      </c>
      <c r="B11" s="63">
        <f>[78]Sheet2!C7</f>
        <v>3.2599999999999997E-2</v>
      </c>
      <c r="C11" s="63">
        <v>6.08E-2</v>
      </c>
      <c r="D11" s="63">
        <f>[78]Sheet2!E7</f>
        <v>3.2899999999999999E-2</v>
      </c>
      <c r="F11" s="62" t="s">
        <v>487</v>
      </c>
      <c r="G11" s="64">
        <v>18752</v>
      </c>
      <c r="H11" s="62">
        <v>0.76</v>
      </c>
      <c r="K11" s="52">
        <f>LARGE(B21:C21,1)/(B21+C21)</f>
        <v>0.50525525525525528</v>
      </c>
      <c r="W11" s="62">
        <v>10</v>
      </c>
      <c r="X11" s="62">
        <v>2554</v>
      </c>
      <c r="Y11" s="65">
        <v>43090</v>
      </c>
      <c r="Z11" s="62" t="s">
        <v>528</v>
      </c>
      <c r="AA11" s="62" t="s">
        <v>502</v>
      </c>
      <c r="AB11" s="62">
        <v>10.4</v>
      </c>
      <c r="AC11" s="62" t="s">
        <v>505</v>
      </c>
      <c r="AD11" s="62">
        <v>53</v>
      </c>
    </row>
    <row r="12" spans="1:30" ht="17.25" customHeight="1" thickBot="1" x14ac:dyDescent="0.3">
      <c r="A12" s="62">
        <v>7</v>
      </c>
      <c r="B12" s="63">
        <f>[78]Sheet2!C8</f>
        <v>5.3699999999999998E-2</v>
      </c>
      <c r="C12" s="63">
        <v>7.5999999999999998E-2</v>
      </c>
      <c r="D12" s="63">
        <f>[78]Sheet2!E8</f>
        <v>4.82E-2</v>
      </c>
      <c r="F12" s="62" t="s">
        <v>488</v>
      </c>
      <c r="G12" s="64">
        <v>21466</v>
      </c>
      <c r="H12" s="62">
        <v>0.87</v>
      </c>
      <c r="W12" s="62">
        <v>20</v>
      </c>
      <c r="X12" s="62">
        <v>2463</v>
      </c>
      <c r="Y12" s="65">
        <v>43069</v>
      </c>
      <c r="Z12" s="62" t="s">
        <v>528</v>
      </c>
      <c r="AA12" s="62" t="s">
        <v>502</v>
      </c>
      <c r="AB12" s="62">
        <v>10</v>
      </c>
      <c r="AC12" s="62" t="s">
        <v>506</v>
      </c>
      <c r="AD12" s="62">
        <v>54</v>
      </c>
    </row>
    <row r="13" spans="1:30" ht="17.25" customHeight="1" thickBot="1" x14ac:dyDescent="0.3">
      <c r="A13" s="62">
        <v>8</v>
      </c>
      <c r="B13" s="63">
        <f>[78]Sheet2!C9</f>
        <v>5.8599999999999999E-2</v>
      </c>
      <c r="C13" s="63">
        <v>7.3499999999999996E-2</v>
      </c>
      <c r="D13" s="63">
        <f>[78]Sheet2!E9</f>
        <v>4.9399999999999999E-2</v>
      </c>
      <c r="F13" s="62" t="s">
        <v>489</v>
      </c>
      <c r="G13" s="64">
        <v>19958</v>
      </c>
      <c r="H13" s="62">
        <v>0.81</v>
      </c>
      <c r="W13" s="62">
        <v>25</v>
      </c>
      <c r="X13" s="62">
        <v>2445</v>
      </c>
      <c r="Y13" s="65">
        <v>43088</v>
      </c>
      <c r="Z13" s="62" t="s">
        <v>528</v>
      </c>
      <c r="AA13" s="62" t="s">
        <v>500</v>
      </c>
      <c r="AB13" s="62">
        <v>9.9</v>
      </c>
      <c r="AC13" s="62" t="s">
        <v>506</v>
      </c>
      <c r="AD13" s="62">
        <v>54</v>
      </c>
    </row>
    <row r="14" spans="1:30" ht="14.4" thickBot="1" x14ac:dyDescent="0.3">
      <c r="A14" s="62">
        <v>9</v>
      </c>
      <c r="B14" s="63">
        <f>[78]Sheet2!C10</f>
        <v>5.4300000000000001E-2</v>
      </c>
      <c r="C14" s="63">
        <v>6.2399999999999997E-2</v>
      </c>
      <c r="D14" s="63">
        <f>[78]Sheet2!E10</f>
        <v>4.6600000000000003E-2</v>
      </c>
      <c r="F14" s="62" t="s">
        <v>490</v>
      </c>
      <c r="G14" s="64">
        <v>25770</v>
      </c>
      <c r="H14" s="62">
        <v>1.04</v>
      </c>
      <c r="W14" s="62">
        <v>30</v>
      </c>
      <c r="X14" s="62">
        <v>2415</v>
      </c>
      <c r="Y14" s="65">
        <v>43055</v>
      </c>
      <c r="Z14" s="62" t="s">
        <v>528</v>
      </c>
      <c r="AA14" s="62" t="s">
        <v>502</v>
      </c>
      <c r="AB14" s="62">
        <v>9.8000000000000007</v>
      </c>
      <c r="AC14" s="62" t="s">
        <v>506</v>
      </c>
      <c r="AD14" s="62">
        <v>54</v>
      </c>
    </row>
    <row r="15" spans="1:30" ht="14.4" thickBot="1" x14ac:dyDescent="0.3">
      <c r="A15" s="62">
        <v>10</v>
      </c>
      <c r="B15" s="63">
        <f>[78]Sheet2!C11</f>
        <v>5.8599999999999999E-2</v>
      </c>
      <c r="C15" s="63">
        <v>5.79E-2</v>
      </c>
      <c r="D15" s="63">
        <f>[78]Sheet2!E11</f>
        <v>5.2999999999999999E-2</v>
      </c>
      <c r="F15" s="62" t="s">
        <v>491</v>
      </c>
      <c r="G15" s="64">
        <v>26922</v>
      </c>
      <c r="H15" s="62">
        <v>1.0900000000000001</v>
      </c>
      <c r="W15" s="62">
        <v>35</v>
      </c>
      <c r="X15" s="62">
        <v>2405</v>
      </c>
      <c r="Y15" s="65">
        <v>42766</v>
      </c>
      <c r="Z15" s="62" t="s">
        <v>533</v>
      </c>
      <c r="AA15" s="62" t="s">
        <v>500</v>
      </c>
      <c r="AB15" s="62">
        <v>9.8000000000000007</v>
      </c>
      <c r="AC15" s="62" t="s">
        <v>505</v>
      </c>
      <c r="AD15" s="62">
        <v>54</v>
      </c>
    </row>
    <row r="16" spans="1:30" ht="14.4" thickBot="1" x14ac:dyDescent="0.3">
      <c r="A16" s="62">
        <v>11</v>
      </c>
      <c r="B16" s="63">
        <f>[78]Sheet2!C12</f>
        <v>6.5000000000000002E-2</v>
      </c>
      <c r="C16" s="63">
        <v>5.91E-2</v>
      </c>
      <c r="D16" s="63">
        <f>[78]Sheet2!E12</f>
        <v>6.0600000000000001E-2</v>
      </c>
      <c r="F16" s="62" t="s">
        <v>492</v>
      </c>
      <c r="G16" s="64">
        <v>27119</v>
      </c>
      <c r="H16" s="62">
        <v>1.1000000000000001</v>
      </c>
      <c r="W16" s="62">
        <v>40</v>
      </c>
      <c r="X16" s="62">
        <v>2387</v>
      </c>
      <c r="Y16" s="65">
        <v>42817</v>
      </c>
      <c r="Z16" s="62" t="s">
        <v>529</v>
      </c>
      <c r="AA16" s="62" t="s">
        <v>502</v>
      </c>
      <c r="AB16" s="62">
        <v>9.6999999999999993</v>
      </c>
      <c r="AC16" s="62" t="s">
        <v>506</v>
      </c>
      <c r="AD16" s="62">
        <v>54</v>
      </c>
    </row>
    <row r="17" spans="1:30" ht="14.4" thickBot="1" x14ac:dyDescent="0.3">
      <c r="A17" s="62">
        <v>12</v>
      </c>
      <c r="B17" s="63">
        <f>[78]Sheet2!C13</f>
        <v>7.22E-2</v>
      </c>
      <c r="C17" s="63">
        <v>6.08E-2</v>
      </c>
      <c r="D17" s="63">
        <f>[78]Sheet2!E13</f>
        <v>6.88E-2</v>
      </c>
      <c r="W17" s="62">
        <v>45</v>
      </c>
      <c r="X17" s="62">
        <v>2378</v>
      </c>
      <c r="Y17" s="65">
        <v>42809</v>
      </c>
      <c r="Z17" s="62" t="s">
        <v>531</v>
      </c>
      <c r="AA17" s="62" t="s">
        <v>501</v>
      </c>
      <c r="AB17" s="62">
        <v>9.6999999999999993</v>
      </c>
      <c r="AC17" s="62" t="s">
        <v>505</v>
      </c>
      <c r="AD17" s="62">
        <v>52</v>
      </c>
    </row>
    <row r="18" spans="1:30" ht="14.4" thickBot="1" x14ac:dyDescent="0.3">
      <c r="A18" s="62">
        <v>13</v>
      </c>
      <c r="B18" s="63">
        <f>[78]Sheet2!C14</f>
        <v>7.1499999999999994E-2</v>
      </c>
      <c r="C18" s="63">
        <v>5.9200000000000003E-2</v>
      </c>
      <c r="D18" s="63">
        <f>[78]Sheet2!E14</f>
        <v>7.0699999999999999E-2</v>
      </c>
      <c r="W18" s="62">
        <v>50</v>
      </c>
      <c r="X18" s="62">
        <v>2367</v>
      </c>
      <c r="Y18" s="65">
        <v>43076</v>
      </c>
      <c r="Z18" s="62" t="s">
        <v>528</v>
      </c>
      <c r="AA18" s="62" t="s">
        <v>502</v>
      </c>
      <c r="AB18" s="62">
        <v>9.6</v>
      </c>
      <c r="AC18" s="62" t="s">
        <v>506</v>
      </c>
      <c r="AD18" s="62">
        <v>55</v>
      </c>
    </row>
    <row r="19" spans="1:30" ht="17.25" customHeight="1" thickBot="1" x14ac:dyDescent="0.3">
      <c r="A19" s="62">
        <v>14</v>
      </c>
      <c r="B19" s="63">
        <f>[78]Sheet2!C15</f>
        <v>6.6600000000000006E-2</v>
      </c>
      <c r="C19" s="63">
        <v>5.9299999999999999E-2</v>
      </c>
      <c r="D19" s="63">
        <f>[78]Sheet2!E15</f>
        <v>6.7699999999999996E-2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2305</v>
      </c>
      <c r="Y19" s="65">
        <v>42831</v>
      </c>
      <c r="Z19" s="62" t="s">
        <v>533</v>
      </c>
      <c r="AA19" s="62" t="s">
        <v>502</v>
      </c>
      <c r="AB19" s="62">
        <v>9.4</v>
      </c>
      <c r="AC19" s="62" t="s">
        <v>505</v>
      </c>
      <c r="AD19" s="62">
        <v>51</v>
      </c>
    </row>
    <row r="20" spans="1:30" ht="17.25" customHeight="1" thickBot="1" x14ac:dyDescent="0.3">
      <c r="A20" s="62">
        <v>15</v>
      </c>
      <c r="B20" s="63">
        <f>[78]Sheet2!C16</f>
        <v>6.5500000000000003E-2</v>
      </c>
      <c r="C20" s="63">
        <v>6.2199999999999998E-2</v>
      </c>
      <c r="D20" s="63">
        <f>[78]Sheet2!E16</f>
        <v>6.8000000000000005E-2</v>
      </c>
      <c r="F20" s="62" t="s">
        <v>495</v>
      </c>
      <c r="G20" s="64">
        <v>17905</v>
      </c>
      <c r="H20" s="62">
        <v>0.73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2267</v>
      </c>
      <c r="Y20" s="65">
        <v>43046</v>
      </c>
      <c r="Z20" s="62" t="s">
        <v>528</v>
      </c>
      <c r="AA20" s="62" t="s">
        <v>500</v>
      </c>
      <c r="AB20" s="62">
        <v>9.1999999999999993</v>
      </c>
      <c r="AC20" s="62" t="s">
        <v>506</v>
      </c>
      <c r="AD20" s="62">
        <v>52</v>
      </c>
    </row>
    <row r="21" spans="1:30" ht="17.25" customHeight="1" thickBot="1" x14ac:dyDescent="0.3">
      <c r="A21" s="62">
        <v>16</v>
      </c>
      <c r="B21" s="63">
        <f>[78]Sheet2!C17</f>
        <v>6.7299999999999999E-2</v>
      </c>
      <c r="C21" s="63">
        <v>6.59E-2</v>
      </c>
      <c r="D21" s="63">
        <f>[78]Sheet2!E17</f>
        <v>7.0000000000000007E-2</v>
      </c>
      <c r="F21" s="62" t="s">
        <v>499</v>
      </c>
      <c r="G21" s="64">
        <v>24512</v>
      </c>
      <c r="H21" s="62">
        <v>0.99</v>
      </c>
      <c r="J21" s="48">
        <v>5</v>
      </c>
      <c r="K21" s="48">
        <f>X6</f>
        <v>2630</v>
      </c>
      <c r="L21" s="54"/>
      <c r="M21" s="48"/>
      <c r="N21" s="59">
        <f>K21/$F$2</f>
        <v>0.10691056910569105</v>
      </c>
      <c r="W21" s="62">
        <v>125</v>
      </c>
      <c r="X21" s="62">
        <v>2236</v>
      </c>
      <c r="Y21" s="65">
        <v>42776</v>
      </c>
      <c r="Z21" s="62" t="s">
        <v>529</v>
      </c>
      <c r="AA21" s="62" t="s">
        <v>503</v>
      </c>
      <c r="AB21" s="62">
        <v>9.1</v>
      </c>
      <c r="AC21" s="62" t="s">
        <v>506</v>
      </c>
      <c r="AD21" s="62">
        <v>51</v>
      </c>
    </row>
    <row r="22" spans="1:30" ht="17.25" customHeight="1" thickBot="1" x14ac:dyDescent="0.3">
      <c r="A22" s="62">
        <v>17</v>
      </c>
      <c r="B22" s="63">
        <f>[78]Sheet2!C18</f>
        <v>6.83E-2</v>
      </c>
      <c r="C22" s="63">
        <v>7.3700000000000002E-2</v>
      </c>
      <c r="D22" s="63">
        <f>[78]Sheet2!E18</f>
        <v>7.1800000000000003E-2</v>
      </c>
      <c r="F22" s="62" t="s">
        <v>500</v>
      </c>
      <c r="G22" s="64">
        <v>26299</v>
      </c>
      <c r="H22" s="62">
        <v>1.07</v>
      </c>
      <c r="J22" s="48">
        <v>10</v>
      </c>
      <c r="K22" s="48">
        <f>X11</f>
        <v>2554</v>
      </c>
      <c r="L22" s="54"/>
      <c r="M22" s="48"/>
      <c r="N22" s="59">
        <f t="shared" ref="N22:N28" si="0">K22/$F$2</f>
        <v>0.10382113821138211</v>
      </c>
      <c r="W22" s="62">
        <v>150</v>
      </c>
      <c r="X22" s="62">
        <v>2220</v>
      </c>
      <c r="Y22" s="65">
        <v>43077</v>
      </c>
      <c r="Z22" s="62" t="s">
        <v>533</v>
      </c>
      <c r="AA22" s="62" t="s">
        <v>503</v>
      </c>
      <c r="AB22" s="62">
        <v>9</v>
      </c>
      <c r="AC22" s="62" t="s">
        <v>505</v>
      </c>
      <c r="AD22" s="62">
        <v>51</v>
      </c>
    </row>
    <row r="23" spans="1:30" ht="17.25" customHeight="1" thickBot="1" x14ac:dyDescent="0.3">
      <c r="A23" s="62">
        <v>18</v>
      </c>
      <c r="B23" s="63">
        <f>[78]Sheet2!C19</f>
        <v>5.7799999999999997E-2</v>
      </c>
      <c r="C23" s="63">
        <v>5.1900000000000002E-2</v>
      </c>
      <c r="D23" s="63">
        <f>[78]Sheet2!E19</f>
        <v>6.0499999999999998E-2</v>
      </c>
      <c r="F23" s="62" t="s">
        <v>501</v>
      </c>
      <c r="G23" s="64">
        <v>26537</v>
      </c>
      <c r="H23" s="62">
        <v>1.07</v>
      </c>
      <c r="J23" s="48">
        <v>20</v>
      </c>
      <c r="K23" s="48">
        <f>X12</f>
        <v>2463</v>
      </c>
      <c r="L23" s="54"/>
      <c r="M23" s="48"/>
      <c r="N23" s="59">
        <f t="shared" si="0"/>
        <v>0.1001219512195122</v>
      </c>
      <c r="W23" s="62">
        <v>175</v>
      </c>
      <c r="X23" s="62">
        <v>2200</v>
      </c>
      <c r="Y23" s="65">
        <v>43092</v>
      </c>
      <c r="Z23" s="62" t="s">
        <v>532</v>
      </c>
      <c r="AA23" s="62" t="s">
        <v>504</v>
      </c>
      <c r="AB23" s="62">
        <v>8.9</v>
      </c>
      <c r="AC23" s="62" t="s">
        <v>505</v>
      </c>
      <c r="AD23" s="62">
        <v>54</v>
      </c>
    </row>
    <row r="24" spans="1:30" ht="17.25" customHeight="1" thickBot="1" x14ac:dyDescent="0.3">
      <c r="A24" s="62">
        <v>19</v>
      </c>
      <c r="B24" s="63">
        <f>[78]Sheet2!C20</f>
        <v>4.7300000000000002E-2</v>
      </c>
      <c r="C24" s="63">
        <v>3.73E-2</v>
      </c>
      <c r="D24" s="63">
        <f>[78]Sheet2!E20</f>
        <v>5.2999999999999999E-2</v>
      </c>
      <c r="F24" s="62" t="s">
        <v>502</v>
      </c>
      <c r="G24" s="64">
        <v>27186</v>
      </c>
      <c r="H24" s="62">
        <v>1.1000000000000001</v>
      </c>
      <c r="J24" s="48">
        <v>30</v>
      </c>
      <c r="K24" s="48">
        <f>X14</f>
        <v>2415</v>
      </c>
      <c r="L24" s="54"/>
      <c r="M24" s="48"/>
      <c r="N24" s="59">
        <f t="shared" si="0"/>
        <v>9.8170731707317077E-2</v>
      </c>
      <c r="W24" s="62">
        <v>200</v>
      </c>
      <c r="X24" s="62">
        <v>2187</v>
      </c>
      <c r="Y24" s="65">
        <v>42843</v>
      </c>
      <c r="Z24" s="62" t="s">
        <v>528</v>
      </c>
      <c r="AA24" s="62" t="s">
        <v>500</v>
      </c>
      <c r="AB24" s="62">
        <v>8.9</v>
      </c>
      <c r="AC24" s="62" t="s">
        <v>506</v>
      </c>
      <c r="AD24" s="62">
        <v>51</v>
      </c>
    </row>
    <row r="25" spans="1:30" ht="17.25" customHeight="1" thickBot="1" x14ac:dyDescent="0.3">
      <c r="A25" s="62">
        <v>20</v>
      </c>
      <c r="B25" s="63">
        <f>[78]Sheet2!C21</f>
        <v>3.9600000000000003E-2</v>
      </c>
      <c r="C25" s="63">
        <v>2.86E-2</v>
      </c>
      <c r="D25" s="63">
        <f>[78]Sheet2!E21</f>
        <v>4.6300000000000001E-2</v>
      </c>
      <c r="F25" s="62" t="s">
        <v>503</v>
      </c>
      <c r="G25" s="64">
        <v>28223</v>
      </c>
      <c r="H25" s="62">
        <v>1.1399999999999999</v>
      </c>
      <c r="J25" s="48">
        <v>50</v>
      </c>
      <c r="K25" s="48">
        <f>X18</f>
        <v>2367</v>
      </c>
      <c r="L25" s="54"/>
      <c r="M25" s="48"/>
      <c r="N25" s="59">
        <f t="shared" si="0"/>
        <v>9.6219512195121953E-2</v>
      </c>
    </row>
    <row r="26" spans="1:30" ht="17.25" customHeight="1" thickBot="1" x14ac:dyDescent="0.3">
      <c r="A26" s="62">
        <v>21</v>
      </c>
      <c r="B26" s="63">
        <f>[78]Sheet2!C22</f>
        <v>3.1800000000000002E-2</v>
      </c>
      <c r="C26" s="63">
        <v>2.2499999999999999E-2</v>
      </c>
      <c r="D26" s="63">
        <f>[78]Sheet2!E22</f>
        <v>3.8399999999999997E-2</v>
      </c>
      <c r="F26" s="62" t="s">
        <v>504</v>
      </c>
      <c r="G26" s="64">
        <v>22000</v>
      </c>
      <c r="H26" s="62">
        <v>0.89</v>
      </c>
      <c r="J26" s="48">
        <v>100</v>
      </c>
      <c r="K26" s="48">
        <f>X20</f>
        <v>2267</v>
      </c>
      <c r="L26" s="54"/>
      <c r="M26" s="48"/>
      <c r="N26" s="59">
        <f t="shared" si="0"/>
        <v>9.2154471544715441E-2</v>
      </c>
    </row>
    <row r="27" spans="1:30" ht="17.25" customHeight="1" thickBot="1" x14ac:dyDescent="0.3">
      <c r="A27" s="62">
        <v>22</v>
      </c>
      <c r="B27" s="63">
        <f>[78]Sheet2!C23</f>
        <v>2.2599999999999999E-2</v>
      </c>
      <c r="C27" s="63">
        <v>1.7000000000000001E-2</v>
      </c>
      <c r="D27" s="63">
        <f>[78]Sheet2!E23</f>
        <v>2.6800000000000001E-2</v>
      </c>
      <c r="J27" s="48">
        <v>150</v>
      </c>
      <c r="K27" s="48">
        <f>X22</f>
        <v>2220</v>
      </c>
      <c r="L27" s="54"/>
      <c r="M27" s="48"/>
      <c r="N27" s="59">
        <f t="shared" si="0"/>
        <v>9.0243902439024387E-2</v>
      </c>
    </row>
    <row r="28" spans="1:30" ht="17.25" customHeight="1" thickBot="1" x14ac:dyDescent="0.3">
      <c r="A28" s="62">
        <v>23</v>
      </c>
      <c r="B28" s="63">
        <f>[78]Sheet2!C24</f>
        <v>1.5299999999999999E-2</v>
      </c>
      <c r="C28" s="63">
        <v>1.1299999999999999E-2</v>
      </c>
      <c r="D28" s="63">
        <f>[78]Sheet2!E24</f>
        <v>1.7600000000000001E-2</v>
      </c>
      <c r="J28" s="48">
        <v>200</v>
      </c>
      <c r="K28" s="48">
        <f>X24</f>
        <v>2187</v>
      </c>
      <c r="L28" s="54"/>
      <c r="M28" s="48"/>
      <c r="N28" s="59">
        <f t="shared" si="0"/>
        <v>8.890243902439024E-2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579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24400</v>
      </c>
      <c r="H2" s="43" t="s">
        <v>469</v>
      </c>
      <c r="W2" s="62">
        <v>1</v>
      </c>
      <c r="X2" s="62">
        <v>2686</v>
      </c>
      <c r="Y2" s="65">
        <v>42983</v>
      </c>
      <c r="Z2" s="62" t="s">
        <v>528</v>
      </c>
      <c r="AA2" s="62" t="s">
        <v>500</v>
      </c>
      <c r="AB2" s="62">
        <v>11</v>
      </c>
      <c r="AC2" s="62" t="s">
        <v>471</v>
      </c>
      <c r="AD2" s="62">
        <v>50</v>
      </c>
    </row>
    <row r="3" spans="1:30" ht="14.4" thickBot="1" x14ac:dyDescent="0.3">
      <c r="W3" s="62">
        <v>2</v>
      </c>
      <c r="X3" s="62">
        <v>2496</v>
      </c>
      <c r="Y3" s="65">
        <v>42983</v>
      </c>
      <c r="Z3" s="62" t="s">
        <v>529</v>
      </c>
      <c r="AA3" s="62" t="s">
        <v>500</v>
      </c>
      <c r="AB3" s="62">
        <v>10.199999999999999</v>
      </c>
      <c r="AC3" s="62" t="s">
        <v>472</v>
      </c>
      <c r="AD3" s="62">
        <v>50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2446</v>
      </c>
      <c r="Y4" s="65">
        <v>42817</v>
      </c>
      <c r="Z4" s="62" t="s">
        <v>529</v>
      </c>
      <c r="AA4" s="62" t="s">
        <v>502</v>
      </c>
      <c r="AB4" s="62">
        <v>10</v>
      </c>
      <c r="AC4" s="62" t="s">
        <v>471</v>
      </c>
      <c r="AD4" s="62">
        <v>55</v>
      </c>
    </row>
    <row r="5" spans="1:30" ht="18.75" customHeight="1" thickBot="1" x14ac:dyDescent="0.3">
      <c r="A5" s="62">
        <v>0</v>
      </c>
      <c r="B5" s="63">
        <f>[80]Sheet2!C1</f>
        <v>8.3000000000000001E-3</v>
      </c>
      <c r="C5" s="63">
        <v>7.4000000000000003E-3</v>
      </c>
      <c r="D5" s="63">
        <f>[80]Sheet2!E1</f>
        <v>7.4000000000000003E-3</v>
      </c>
      <c r="F5" s="62" t="s">
        <v>478</v>
      </c>
      <c r="G5" s="64">
        <v>24788</v>
      </c>
      <c r="H5" s="62">
        <v>1.02</v>
      </c>
      <c r="J5" s="91" t="s">
        <v>479</v>
      </c>
      <c r="K5" s="92"/>
      <c r="L5" s="92"/>
      <c r="M5" s="92"/>
      <c r="N5" s="93"/>
      <c r="W5" s="62">
        <v>4</v>
      </c>
      <c r="X5" s="62">
        <v>2403</v>
      </c>
      <c r="Y5" s="65">
        <v>42780</v>
      </c>
      <c r="Z5" s="62" t="s">
        <v>528</v>
      </c>
      <c r="AA5" s="62" t="s">
        <v>500</v>
      </c>
      <c r="AB5" s="62">
        <v>9.8000000000000007</v>
      </c>
      <c r="AC5" s="62" t="s">
        <v>472</v>
      </c>
      <c r="AD5" s="62">
        <v>52</v>
      </c>
    </row>
    <row r="6" spans="1:30" ht="17.25" customHeight="1" thickBot="1" x14ac:dyDescent="0.3">
      <c r="A6" s="62">
        <v>1</v>
      </c>
      <c r="B6" s="63">
        <f>[80]Sheet2!C2</f>
        <v>5.1999999999999998E-3</v>
      </c>
      <c r="C6" s="63">
        <v>4.4000000000000003E-3</v>
      </c>
      <c r="D6" s="63">
        <f>[80]Sheet2!E2</f>
        <v>4.5999999999999999E-3</v>
      </c>
      <c r="F6" s="62" t="s">
        <v>480</v>
      </c>
      <c r="G6" s="64">
        <v>26934</v>
      </c>
      <c r="H6" s="62">
        <v>1.1000000000000001</v>
      </c>
      <c r="J6" s="49" t="s">
        <v>481</v>
      </c>
      <c r="K6" s="50">
        <f>LARGE((K8,K9),1)</f>
        <v>0.69644902634593353</v>
      </c>
      <c r="N6" s="50" t="s">
        <v>472</v>
      </c>
      <c r="W6" s="62">
        <v>5</v>
      </c>
      <c r="X6" s="62">
        <v>2388</v>
      </c>
      <c r="Y6" s="65">
        <v>42796</v>
      </c>
      <c r="Z6" s="62" t="s">
        <v>528</v>
      </c>
      <c r="AA6" s="62" t="s">
        <v>502</v>
      </c>
      <c r="AB6" s="62">
        <v>9.8000000000000007</v>
      </c>
      <c r="AC6" s="62" t="s">
        <v>472</v>
      </c>
      <c r="AD6" s="62">
        <v>52</v>
      </c>
    </row>
    <row r="7" spans="1:30" ht="17.25" customHeight="1" thickBot="1" x14ac:dyDescent="0.3">
      <c r="A7" s="62">
        <v>2</v>
      </c>
      <c r="B7" s="63">
        <f>[80]Sheet2!C3</f>
        <v>3.8999999999999998E-3</v>
      </c>
      <c r="C7" s="63">
        <v>3.8999999999999998E-3</v>
      </c>
      <c r="D7" s="63">
        <f>[80]Sheet2!E3</f>
        <v>3.7000000000000002E-3</v>
      </c>
      <c r="F7" s="62" t="s">
        <v>482</v>
      </c>
      <c r="G7" s="64">
        <v>28337</v>
      </c>
      <c r="H7" s="62">
        <v>1.1599999999999999</v>
      </c>
      <c r="J7" s="51" t="s">
        <v>483</v>
      </c>
      <c r="K7" s="50">
        <f>LARGE((K10,K11),1)</f>
        <v>0.54062038404726742</v>
      </c>
      <c r="N7" s="50" t="s">
        <v>471</v>
      </c>
      <c r="W7" s="62">
        <v>6</v>
      </c>
      <c r="X7" s="62">
        <v>2380</v>
      </c>
      <c r="Y7" s="65">
        <v>42797</v>
      </c>
      <c r="Z7" s="62" t="s">
        <v>528</v>
      </c>
      <c r="AA7" s="62" t="s">
        <v>503</v>
      </c>
      <c r="AB7" s="62">
        <v>9.8000000000000007</v>
      </c>
      <c r="AC7" s="62" t="s">
        <v>471</v>
      </c>
      <c r="AD7" s="62">
        <v>50</v>
      </c>
    </row>
    <row r="8" spans="1:30" ht="17.25" customHeight="1" thickBot="1" x14ac:dyDescent="0.35">
      <c r="A8" s="62">
        <v>3</v>
      </c>
      <c r="B8" s="63">
        <f>[80]Sheet2!C4</f>
        <v>2.8999999999999998E-3</v>
      </c>
      <c r="C8" s="63">
        <v>4.3E-3</v>
      </c>
      <c r="D8" s="63">
        <f>[80]Sheet2!E4</f>
        <v>3.0999999999999999E-3</v>
      </c>
      <c r="F8" s="62" t="s">
        <v>484</v>
      </c>
      <c r="G8" s="64">
        <v>26235</v>
      </c>
      <c r="H8" s="62">
        <v>1.08</v>
      </c>
      <c r="K8" s="52">
        <f>LARGE(B11:C11,1)/(B11+C11)</f>
        <v>0.69644902634593353</v>
      </c>
      <c r="W8" s="62">
        <v>7</v>
      </c>
      <c r="X8" s="62">
        <v>2365</v>
      </c>
      <c r="Y8" s="65">
        <v>42831</v>
      </c>
      <c r="Z8" s="62" t="s">
        <v>528</v>
      </c>
      <c r="AA8" s="62" t="s">
        <v>502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f>[80]Sheet2!C5</f>
        <v>3.5999999999999999E-3</v>
      </c>
      <c r="C9" s="63">
        <v>1.01E-2</v>
      </c>
      <c r="D9" s="63">
        <f>[80]Sheet2!E5</f>
        <v>4.7000000000000002E-3</v>
      </c>
      <c r="F9" s="62" t="s">
        <v>485</v>
      </c>
      <c r="G9" s="64">
        <v>25898</v>
      </c>
      <c r="H9" s="62">
        <v>1.06</v>
      </c>
      <c r="K9" s="52">
        <f>LARGE(B12:C12,1)/(B12+C12)</f>
        <v>0.60897435897435903</v>
      </c>
      <c r="W9" s="62">
        <v>8</v>
      </c>
      <c r="X9" s="62">
        <v>2364</v>
      </c>
      <c r="Y9" s="65">
        <v>42787</v>
      </c>
      <c r="Z9" s="62" t="s">
        <v>528</v>
      </c>
      <c r="AA9" s="62" t="s">
        <v>500</v>
      </c>
      <c r="AB9" s="62">
        <v>9.6999999999999993</v>
      </c>
      <c r="AC9" s="62" t="s">
        <v>471</v>
      </c>
      <c r="AD9" s="62">
        <v>54</v>
      </c>
    </row>
    <row r="10" spans="1:30" ht="17.25" customHeight="1" thickBot="1" x14ac:dyDescent="0.35">
      <c r="A10" s="62">
        <v>5</v>
      </c>
      <c r="B10" s="63">
        <f>[80]Sheet2!C6</f>
        <v>7.1999999999999998E-3</v>
      </c>
      <c r="C10" s="63">
        <v>3.04E-2</v>
      </c>
      <c r="D10" s="63">
        <f>[80]Sheet2!E6</f>
        <v>1.09E-2</v>
      </c>
      <c r="F10" s="62" t="s">
        <v>486</v>
      </c>
      <c r="G10" s="64">
        <v>24257</v>
      </c>
      <c r="H10" s="62">
        <v>0.99</v>
      </c>
      <c r="K10" s="52">
        <f>LARGE(B20:C20,1)/(B20+C20)</f>
        <v>0.54062038404726742</v>
      </c>
      <c r="W10" s="62">
        <v>9</v>
      </c>
      <c r="X10" s="62">
        <v>2361</v>
      </c>
      <c r="Y10" s="65">
        <v>42818</v>
      </c>
      <c r="Z10" s="62" t="s">
        <v>529</v>
      </c>
      <c r="AA10" s="62" t="s">
        <v>503</v>
      </c>
      <c r="AB10" s="62">
        <v>9.6999999999999993</v>
      </c>
      <c r="AC10" s="62" t="s">
        <v>472</v>
      </c>
      <c r="AD10" s="62">
        <v>51</v>
      </c>
    </row>
    <row r="11" spans="1:30" ht="17.25" customHeight="1" thickBot="1" x14ac:dyDescent="0.35">
      <c r="A11" s="62">
        <v>6</v>
      </c>
      <c r="B11" s="63">
        <f>[80]Sheet2!C7</f>
        <v>2.6499999999999999E-2</v>
      </c>
      <c r="C11" s="63">
        <v>6.08E-2</v>
      </c>
      <c r="D11" s="63">
        <f>[80]Sheet2!E7</f>
        <v>3.4700000000000002E-2</v>
      </c>
      <c r="F11" s="62" t="s">
        <v>487</v>
      </c>
      <c r="G11" s="64">
        <v>23479</v>
      </c>
      <c r="H11" s="62">
        <v>0.96</v>
      </c>
      <c r="K11" s="52">
        <f>LARGE(B21:C21,1)/(B21+C21)</f>
        <v>0.53819201121233351</v>
      </c>
      <c r="W11" s="62">
        <v>10</v>
      </c>
      <c r="X11" s="62">
        <v>2351</v>
      </c>
      <c r="Y11" s="65">
        <v>42780</v>
      </c>
      <c r="Z11" s="62" t="s">
        <v>529</v>
      </c>
      <c r="AA11" s="62" t="s">
        <v>500</v>
      </c>
      <c r="AB11" s="62">
        <v>9.6</v>
      </c>
      <c r="AC11" s="62" t="s">
        <v>472</v>
      </c>
      <c r="AD11" s="62">
        <v>54</v>
      </c>
    </row>
    <row r="12" spans="1:30" ht="17.25" customHeight="1" thickBot="1" x14ac:dyDescent="0.3">
      <c r="A12" s="62">
        <v>7</v>
      </c>
      <c r="B12" s="63">
        <f>[80]Sheet2!C8</f>
        <v>4.8800000000000003E-2</v>
      </c>
      <c r="C12" s="63">
        <v>7.5999999999999998E-2</v>
      </c>
      <c r="D12" s="63">
        <f>[80]Sheet2!E8</f>
        <v>5.1299999999999998E-2</v>
      </c>
      <c r="F12" s="62" t="s">
        <v>488</v>
      </c>
      <c r="G12" s="64">
        <v>25729</v>
      </c>
      <c r="H12" s="62">
        <v>1.06</v>
      </c>
      <c r="W12" s="62">
        <v>20</v>
      </c>
      <c r="X12" s="62">
        <v>2324</v>
      </c>
      <c r="Y12" s="65">
        <v>42825</v>
      </c>
      <c r="Z12" s="62" t="s">
        <v>528</v>
      </c>
      <c r="AA12" s="62" t="s">
        <v>503</v>
      </c>
      <c r="AB12" s="62">
        <v>9.5</v>
      </c>
      <c r="AC12" s="62" t="s">
        <v>472</v>
      </c>
      <c r="AD12" s="62">
        <v>50</v>
      </c>
    </row>
    <row r="13" spans="1:30" ht="17.25" customHeight="1" thickBot="1" x14ac:dyDescent="0.3">
      <c r="A13" s="62">
        <v>8</v>
      </c>
      <c r="B13" s="63">
        <f>[80]Sheet2!C9</f>
        <v>4.6399999999999997E-2</v>
      </c>
      <c r="C13" s="63">
        <v>7.3499999999999996E-2</v>
      </c>
      <c r="D13" s="63">
        <f>[80]Sheet2!E9</f>
        <v>5.2200000000000003E-2</v>
      </c>
      <c r="F13" s="62" t="s">
        <v>489</v>
      </c>
      <c r="G13" s="64">
        <v>23122</v>
      </c>
      <c r="H13" s="62">
        <v>0.95</v>
      </c>
      <c r="W13" s="62">
        <v>25</v>
      </c>
      <c r="X13" s="62">
        <v>2315</v>
      </c>
      <c r="Y13" s="65">
        <v>42978</v>
      </c>
      <c r="Z13" s="62" t="s">
        <v>529</v>
      </c>
      <c r="AA13" s="62" t="s">
        <v>502</v>
      </c>
      <c r="AB13" s="62">
        <v>9.5</v>
      </c>
      <c r="AC13" s="62" t="s">
        <v>472</v>
      </c>
      <c r="AD13" s="62">
        <v>52</v>
      </c>
    </row>
    <row r="14" spans="1:30" ht="14.4" thickBot="1" x14ac:dyDescent="0.3">
      <c r="A14" s="62">
        <v>9</v>
      </c>
      <c r="B14" s="63">
        <f>[80]Sheet2!C10</f>
        <v>5.0200000000000002E-2</v>
      </c>
      <c r="C14" s="63">
        <v>6.2399999999999997E-2</v>
      </c>
      <c r="D14" s="63">
        <f>[80]Sheet2!E10</f>
        <v>5.5E-2</v>
      </c>
      <c r="F14" s="62" t="s">
        <v>490</v>
      </c>
      <c r="G14" s="64">
        <v>22748</v>
      </c>
      <c r="H14" s="62">
        <v>0.93</v>
      </c>
      <c r="W14" s="62">
        <v>30</v>
      </c>
      <c r="X14" s="62">
        <v>2301</v>
      </c>
      <c r="Y14" s="65">
        <v>42866</v>
      </c>
      <c r="Z14" s="62" t="s">
        <v>528</v>
      </c>
      <c r="AA14" s="62" t="s">
        <v>502</v>
      </c>
      <c r="AB14" s="62">
        <v>9.4</v>
      </c>
      <c r="AC14" s="62" t="s">
        <v>472</v>
      </c>
      <c r="AD14" s="62">
        <v>52</v>
      </c>
    </row>
    <row r="15" spans="1:30" ht="14.4" thickBot="1" x14ac:dyDescent="0.3">
      <c r="A15" s="62">
        <v>10</v>
      </c>
      <c r="B15" s="63">
        <f>[80]Sheet2!C11</f>
        <v>5.5300000000000002E-2</v>
      </c>
      <c r="C15" s="63">
        <v>5.79E-2</v>
      </c>
      <c r="D15" s="63">
        <f>[80]Sheet2!E11</f>
        <v>5.74E-2</v>
      </c>
      <c r="F15" s="62" t="s">
        <v>491</v>
      </c>
      <c r="G15" s="64">
        <v>21558</v>
      </c>
      <c r="H15" s="62">
        <v>0.88</v>
      </c>
      <c r="W15" s="62">
        <v>35</v>
      </c>
      <c r="X15" s="62">
        <v>2287</v>
      </c>
      <c r="Y15" s="65">
        <v>42804</v>
      </c>
      <c r="Z15" s="62" t="s">
        <v>528</v>
      </c>
      <c r="AA15" s="62" t="s">
        <v>503</v>
      </c>
      <c r="AB15" s="62">
        <v>9.4</v>
      </c>
      <c r="AC15" s="62" t="s">
        <v>471</v>
      </c>
      <c r="AD15" s="62">
        <v>50</v>
      </c>
    </row>
    <row r="16" spans="1:30" ht="14.4" thickBot="1" x14ac:dyDescent="0.3">
      <c r="A16" s="62">
        <v>11</v>
      </c>
      <c r="B16" s="63">
        <f>[80]Sheet2!C12</f>
        <v>6.1899999999999997E-2</v>
      </c>
      <c r="C16" s="63">
        <v>5.91E-2</v>
      </c>
      <c r="D16" s="63">
        <f>[80]Sheet2!E12</f>
        <v>6.3100000000000003E-2</v>
      </c>
      <c r="F16" s="62" t="s">
        <v>492</v>
      </c>
      <c r="G16" s="64">
        <v>20376</v>
      </c>
      <c r="H16" s="62">
        <v>0.84</v>
      </c>
      <c r="W16" s="62">
        <v>40</v>
      </c>
      <c r="X16" s="62">
        <v>2280</v>
      </c>
      <c r="Y16" s="65">
        <v>42831</v>
      </c>
      <c r="Z16" s="62" t="s">
        <v>529</v>
      </c>
      <c r="AA16" s="62" t="s">
        <v>502</v>
      </c>
      <c r="AB16" s="62">
        <v>9.3000000000000007</v>
      </c>
      <c r="AC16" s="62" t="s">
        <v>472</v>
      </c>
      <c r="AD16" s="62">
        <v>52</v>
      </c>
    </row>
    <row r="17" spans="1:30" ht="14.4" thickBot="1" x14ac:dyDescent="0.3">
      <c r="A17" s="62">
        <v>12</v>
      </c>
      <c r="B17" s="63">
        <f>[80]Sheet2!C13</f>
        <v>6.9199999999999998E-2</v>
      </c>
      <c r="C17" s="63">
        <v>6.08E-2</v>
      </c>
      <c r="D17" s="63">
        <f>[80]Sheet2!E13</f>
        <v>6.8699999999999997E-2</v>
      </c>
      <c r="W17" s="62">
        <v>45</v>
      </c>
      <c r="X17" s="62">
        <v>2276</v>
      </c>
      <c r="Y17" s="65">
        <v>42976</v>
      </c>
      <c r="Z17" s="62" t="s">
        <v>529</v>
      </c>
      <c r="AA17" s="62" t="s">
        <v>500</v>
      </c>
      <c r="AB17" s="62">
        <v>9.3000000000000007</v>
      </c>
      <c r="AC17" s="62" t="s">
        <v>472</v>
      </c>
      <c r="AD17" s="62">
        <v>52</v>
      </c>
    </row>
    <row r="18" spans="1:30" ht="14.4" thickBot="1" x14ac:dyDescent="0.3">
      <c r="A18" s="62">
        <v>13</v>
      </c>
      <c r="B18" s="63">
        <f>[80]Sheet2!C14</f>
        <v>7.0400000000000004E-2</v>
      </c>
      <c r="C18" s="63">
        <v>5.9200000000000003E-2</v>
      </c>
      <c r="D18" s="63">
        <f>[80]Sheet2!E14</f>
        <v>6.9699999999999998E-2</v>
      </c>
      <c r="W18" s="62">
        <v>50</v>
      </c>
      <c r="X18" s="62">
        <v>2272</v>
      </c>
      <c r="Y18" s="65">
        <v>42802</v>
      </c>
      <c r="Z18" s="62" t="s">
        <v>528</v>
      </c>
      <c r="AA18" s="62" t="s">
        <v>501</v>
      </c>
      <c r="AB18" s="62">
        <v>9.3000000000000007</v>
      </c>
      <c r="AC18" s="62" t="s">
        <v>471</v>
      </c>
      <c r="AD18" s="62">
        <v>52</v>
      </c>
    </row>
    <row r="19" spans="1:30" ht="17.25" customHeight="1" thickBot="1" x14ac:dyDescent="0.3">
      <c r="A19" s="62">
        <v>14</v>
      </c>
      <c r="B19" s="63">
        <f>[80]Sheet2!C15</f>
        <v>7.2700000000000001E-2</v>
      </c>
      <c r="C19" s="63">
        <v>5.9299999999999999E-2</v>
      </c>
      <c r="D19" s="63">
        <f>[80]Sheet2!E15</f>
        <v>7.1499999999999994E-2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2243</v>
      </c>
      <c r="Y19" s="65">
        <v>42768</v>
      </c>
      <c r="Z19" s="62" t="s">
        <v>528</v>
      </c>
      <c r="AA19" s="62" t="s">
        <v>502</v>
      </c>
      <c r="AB19" s="62">
        <v>9.1999999999999993</v>
      </c>
      <c r="AC19" s="62" t="s">
        <v>472</v>
      </c>
      <c r="AD19" s="62">
        <v>54</v>
      </c>
    </row>
    <row r="20" spans="1:30" ht="17.25" customHeight="1" thickBot="1" x14ac:dyDescent="0.3">
      <c r="A20" s="62">
        <v>15</v>
      </c>
      <c r="B20" s="63">
        <f>[80]Sheet2!C16</f>
        <v>7.3200000000000001E-2</v>
      </c>
      <c r="C20" s="63">
        <v>6.2199999999999998E-2</v>
      </c>
      <c r="D20" s="63">
        <f>[80]Sheet2!E16</f>
        <v>7.17E-2</v>
      </c>
      <c r="F20" s="62" t="s">
        <v>495</v>
      </c>
      <c r="G20" s="64">
        <v>17674</v>
      </c>
      <c r="H20" s="62">
        <v>0.72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2209</v>
      </c>
      <c r="Y20" s="65">
        <v>42794</v>
      </c>
      <c r="Z20" s="62" t="s">
        <v>530</v>
      </c>
      <c r="AA20" s="62" t="s">
        <v>500</v>
      </c>
      <c r="AB20" s="62">
        <v>9.1</v>
      </c>
      <c r="AC20" s="62" t="s">
        <v>472</v>
      </c>
      <c r="AD20" s="62">
        <v>51</v>
      </c>
    </row>
    <row r="21" spans="1:30" ht="17.25" customHeight="1" thickBot="1" x14ac:dyDescent="0.3">
      <c r="A21" s="62">
        <v>16</v>
      </c>
      <c r="B21" s="63">
        <f>[80]Sheet2!C17</f>
        <v>7.6799999999999993E-2</v>
      </c>
      <c r="C21" s="63">
        <v>6.59E-2</v>
      </c>
      <c r="D21" s="63">
        <f>[80]Sheet2!E17</f>
        <v>7.4700000000000003E-2</v>
      </c>
      <c r="F21" s="62" t="s">
        <v>499</v>
      </c>
      <c r="G21" s="64">
        <v>24550</v>
      </c>
      <c r="H21" s="62">
        <v>1.01</v>
      </c>
      <c r="J21" s="48">
        <v>5</v>
      </c>
      <c r="K21" s="48">
        <f>X6</f>
        <v>2388</v>
      </c>
      <c r="L21" s="54"/>
      <c r="M21" s="48"/>
      <c r="N21" s="59">
        <f>K21/$F$2</f>
        <v>9.7868852459016387E-2</v>
      </c>
      <c r="W21" s="62">
        <v>125</v>
      </c>
      <c r="X21" s="62">
        <v>2192</v>
      </c>
      <c r="Y21" s="65">
        <v>42828</v>
      </c>
      <c r="Z21" s="62" t="s">
        <v>529</v>
      </c>
      <c r="AA21" s="62" t="s">
        <v>499</v>
      </c>
      <c r="AB21" s="62">
        <v>9</v>
      </c>
      <c r="AC21" s="62" t="s">
        <v>472</v>
      </c>
      <c r="AD21" s="62">
        <v>51</v>
      </c>
    </row>
    <row r="22" spans="1:30" ht="17.25" customHeight="1" thickBot="1" x14ac:dyDescent="0.3">
      <c r="A22" s="62">
        <v>17</v>
      </c>
      <c r="B22" s="63">
        <f>[80]Sheet2!C18</f>
        <v>7.9299999999999995E-2</v>
      </c>
      <c r="C22" s="63">
        <v>7.3700000000000002E-2</v>
      </c>
      <c r="D22" s="63">
        <f>[80]Sheet2!E18</f>
        <v>7.4999999999999997E-2</v>
      </c>
      <c r="F22" s="62" t="s">
        <v>500</v>
      </c>
      <c r="G22" s="64">
        <v>25944</v>
      </c>
      <c r="H22" s="62">
        <v>1.06</v>
      </c>
      <c r="J22" s="48">
        <v>10</v>
      </c>
      <c r="K22" s="48">
        <f>X11</f>
        <v>2351</v>
      </c>
      <c r="L22" s="54"/>
      <c r="M22" s="48"/>
      <c r="N22" s="59">
        <f t="shared" ref="N22:N28" si="0">K22/$F$2</f>
        <v>9.6352459016393444E-2</v>
      </c>
      <c r="W22" s="62">
        <v>150</v>
      </c>
      <c r="X22" s="62">
        <v>2181</v>
      </c>
      <c r="Y22" s="65">
        <v>42874</v>
      </c>
      <c r="Z22" s="62" t="s">
        <v>528</v>
      </c>
      <c r="AA22" s="62" t="s">
        <v>503</v>
      </c>
      <c r="AB22" s="62">
        <v>8.9</v>
      </c>
      <c r="AC22" s="62" t="s">
        <v>472</v>
      </c>
      <c r="AD22" s="62">
        <v>51</v>
      </c>
    </row>
    <row r="23" spans="1:30" ht="17.25" customHeight="1" thickBot="1" x14ac:dyDescent="0.3">
      <c r="A23" s="62">
        <v>18</v>
      </c>
      <c r="B23" s="63">
        <f>[80]Sheet2!C19</f>
        <v>6.8199999999999997E-2</v>
      </c>
      <c r="C23" s="63">
        <v>5.1900000000000002E-2</v>
      </c>
      <c r="D23" s="63">
        <f>[80]Sheet2!E19</f>
        <v>6.4000000000000001E-2</v>
      </c>
      <c r="F23" s="62" t="s">
        <v>501</v>
      </c>
      <c r="G23" s="64">
        <v>26129</v>
      </c>
      <c r="H23" s="62">
        <v>1.07</v>
      </c>
      <c r="J23" s="48">
        <v>20</v>
      </c>
      <c r="K23" s="48">
        <f>X12</f>
        <v>2324</v>
      </c>
      <c r="L23" s="54"/>
      <c r="M23" s="48"/>
      <c r="N23" s="59">
        <f t="shared" si="0"/>
        <v>9.5245901639344266E-2</v>
      </c>
      <c r="W23" s="62">
        <v>175</v>
      </c>
      <c r="X23" s="62">
        <v>2166</v>
      </c>
      <c r="Y23" s="65">
        <v>42832</v>
      </c>
      <c r="Z23" s="62" t="s">
        <v>532</v>
      </c>
      <c r="AA23" s="62" t="s">
        <v>503</v>
      </c>
      <c r="AB23" s="62">
        <v>8.9</v>
      </c>
      <c r="AC23" s="62" t="s">
        <v>471</v>
      </c>
      <c r="AD23" s="62">
        <v>50</v>
      </c>
    </row>
    <row r="24" spans="1:30" ht="17.25" customHeight="1" thickBot="1" x14ac:dyDescent="0.3">
      <c r="A24" s="62">
        <v>19</v>
      </c>
      <c r="B24" s="63">
        <f>[80]Sheet2!C20</f>
        <v>5.3999999999999999E-2</v>
      </c>
      <c r="C24" s="63">
        <v>3.73E-2</v>
      </c>
      <c r="D24" s="63">
        <f>[80]Sheet2!E20</f>
        <v>5.0700000000000002E-2</v>
      </c>
      <c r="F24" s="62" t="s">
        <v>502</v>
      </c>
      <c r="G24" s="64">
        <v>26184</v>
      </c>
      <c r="H24" s="62">
        <v>1.07</v>
      </c>
      <c r="J24" s="48">
        <v>30</v>
      </c>
      <c r="K24" s="48">
        <f>X14</f>
        <v>2301</v>
      </c>
      <c r="L24" s="54"/>
      <c r="M24" s="48"/>
      <c r="N24" s="59">
        <f t="shared" si="0"/>
        <v>9.4303278688524589E-2</v>
      </c>
      <c r="W24" s="62">
        <v>175</v>
      </c>
      <c r="X24" s="62">
        <v>2166</v>
      </c>
      <c r="Y24" s="65">
        <v>42832</v>
      </c>
      <c r="Z24" s="62" t="s">
        <v>532</v>
      </c>
      <c r="AA24" s="62" t="s">
        <v>503</v>
      </c>
      <c r="AB24" s="62">
        <v>8.9</v>
      </c>
      <c r="AC24" s="62" t="s">
        <v>472</v>
      </c>
      <c r="AD24" s="62">
        <v>50</v>
      </c>
    </row>
    <row r="25" spans="1:30" ht="17.25" customHeight="1" thickBot="1" x14ac:dyDescent="0.3">
      <c r="A25" s="62">
        <v>20</v>
      </c>
      <c r="B25" s="63">
        <f>[80]Sheet2!C21</f>
        <v>4.4699999999999997E-2</v>
      </c>
      <c r="C25" s="63">
        <v>2.86E-2</v>
      </c>
      <c r="D25" s="63">
        <f>[80]Sheet2!E21</f>
        <v>4.1399999999999999E-2</v>
      </c>
      <c r="F25" s="62" t="s">
        <v>503</v>
      </c>
      <c r="G25" s="64">
        <v>27386</v>
      </c>
      <c r="H25" s="62">
        <v>1.1200000000000001</v>
      </c>
      <c r="J25" s="48">
        <v>50</v>
      </c>
      <c r="K25" s="48">
        <f>X18</f>
        <v>2272</v>
      </c>
      <c r="L25" s="54"/>
      <c r="M25" s="48"/>
      <c r="N25" s="59">
        <f t="shared" si="0"/>
        <v>9.3114754098360661E-2</v>
      </c>
      <c r="W25" s="62">
        <v>200</v>
      </c>
      <c r="X25" s="62">
        <v>2154</v>
      </c>
      <c r="Y25" s="65">
        <v>43005</v>
      </c>
      <c r="Z25" s="62" t="s">
        <v>529</v>
      </c>
      <c r="AA25" s="62" t="s">
        <v>501</v>
      </c>
      <c r="AB25" s="62">
        <v>8.8000000000000007</v>
      </c>
      <c r="AC25" s="62" t="s">
        <v>472</v>
      </c>
      <c r="AD25" s="62">
        <v>52</v>
      </c>
    </row>
    <row r="26" spans="1:30" ht="17.25" customHeight="1" thickBot="1" x14ac:dyDescent="0.3">
      <c r="A26" s="62">
        <v>21</v>
      </c>
      <c r="B26" s="63">
        <f>[80]Sheet2!C22</f>
        <v>3.44E-2</v>
      </c>
      <c r="C26" s="63">
        <v>2.2499999999999999E-2</v>
      </c>
      <c r="D26" s="63">
        <f>[80]Sheet2!E22</f>
        <v>3.1E-2</v>
      </c>
      <c r="F26" s="62" t="s">
        <v>504</v>
      </c>
      <c r="G26" s="64">
        <v>22471</v>
      </c>
      <c r="H26" s="62">
        <v>0.92</v>
      </c>
      <c r="J26" s="48">
        <v>100</v>
      </c>
      <c r="K26" s="48">
        <f>X20</f>
        <v>2209</v>
      </c>
      <c r="L26" s="54"/>
      <c r="M26" s="48"/>
      <c r="N26" s="59">
        <f t="shared" si="0"/>
        <v>9.0532786885245908E-2</v>
      </c>
    </row>
    <row r="27" spans="1:30" ht="17.25" customHeight="1" thickBot="1" x14ac:dyDescent="0.3">
      <c r="A27" s="62">
        <v>22</v>
      </c>
      <c r="B27" s="63">
        <f>[80]Sheet2!C23</f>
        <v>2.2599999999999999E-2</v>
      </c>
      <c r="C27" s="63">
        <v>1.7000000000000001E-2</v>
      </c>
      <c r="D27" s="63">
        <f>[80]Sheet2!E23</f>
        <v>2.0500000000000001E-2</v>
      </c>
      <c r="J27" s="48">
        <v>150</v>
      </c>
      <c r="K27" s="48">
        <f>X22</f>
        <v>2181</v>
      </c>
      <c r="L27" s="54"/>
      <c r="M27" s="48"/>
      <c r="N27" s="59">
        <f t="shared" si="0"/>
        <v>8.9385245901639349E-2</v>
      </c>
    </row>
    <row r="28" spans="1:30" ht="17.25" customHeight="1" thickBot="1" x14ac:dyDescent="0.3">
      <c r="A28" s="62">
        <v>23</v>
      </c>
      <c r="B28" s="63">
        <f>[80]Sheet2!C24</f>
        <v>1.4200000000000001E-2</v>
      </c>
      <c r="C28" s="63">
        <v>1.1299999999999999E-2</v>
      </c>
      <c r="D28" s="63">
        <f>[80]Sheet2!E24</f>
        <v>1.2999999999999999E-2</v>
      </c>
      <c r="J28" s="48">
        <v>200</v>
      </c>
      <c r="K28" s="48">
        <f>X24</f>
        <v>2166</v>
      </c>
      <c r="L28" s="54"/>
      <c r="M28" s="48"/>
      <c r="N28" s="59">
        <f t="shared" si="0"/>
        <v>8.8770491803278687E-2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25700</v>
      </c>
      <c r="H2" s="43" t="s">
        <v>469</v>
      </c>
      <c r="W2" s="62">
        <v>1</v>
      </c>
      <c r="X2" s="62">
        <v>2498</v>
      </c>
      <c r="Y2" s="65">
        <v>43054</v>
      </c>
      <c r="Z2" s="62" t="s">
        <v>528</v>
      </c>
      <c r="AA2" s="62" t="s">
        <v>501</v>
      </c>
      <c r="AB2" s="62">
        <v>9.6999999999999993</v>
      </c>
      <c r="AC2" s="62" t="s">
        <v>471</v>
      </c>
      <c r="AD2" s="62">
        <v>52</v>
      </c>
    </row>
    <row r="3" spans="1:30" ht="14.4" thickBot="1" x14ac:dyDescent="0.3">
      <c r="W3" s="62">
        <v>2</v>
      </c>
      <c r="X3" s="62">
        <v>2492</v>
      </c>
      <c r="Y3" s="65">
        <v>42815</v>
      </c>
      <c r="Z3" s="62" t="s">
        <v>528</v>
      </c>
      <c r="AA3" s="62" t="s">
        <v>500</v>
      </c>
      <c r="AB3" s="62">
        <v>9.6999999999999993</v>
      </c>
      <c r="AC3" s="62" t="s">
        <v>472</v>
      </c>
      <c r="AD3" s="62">
        <v>52</v>
      </c>
    </row>
    <row r="4" spans="1:30" ht="14.4" thickBot="1" x14ac:dyDescent="0.3">
      <c r="A4" s="44" t="s">
        <v>470</v>
      </c>
      <c r="B4" s="45" t="s">
        <v>471</v>
      </c>
      <c r="C4" s="69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2450</v>
      </c>
      <c r="Y4" s="65">
        <v>43048</v>
      </c>
      <c r="Z4" s="62" t="s">
        <v>528</v>
      </c>
      <c r="AA4" s="62" t="s">
        <v>502</v>
      </c>
      <c r="AB4" s="62">
        <v>9.5</v>
      </c>
      <c r="AC4" s="62" t="s">
        <v>472</v>
      </c>
      <c r="AD4" s="62">
        <v>50</v>
      </c>
    </row>
    <row r="5" spans="1:30" ht="18.75" customHeight="1" thickBot="1" x14ac:dyDescent="0.3">
      <c r="A5" s="62">
        <v>0</v>
      </c>
      <c r="B5" s="63">
        <v>7.7000000000000002E-3</v>
      </c>
      <c r="C5" s="63">
        <v>8.5000000000000006E-3</v>
      </c>
      <c r="D5" s="63">
        <v>8.0000000000000002E-3</v>
      </c>
      <c r="F5" s="62" t="s">
        <v>478</v>
      </c>
      <c r="G5" s="64">
        <v>25877</v>
      </c>
      <c r="H5" s="62">
        <v>1.01</v>
      </c>
      <c r="J5" s="91" t="s">
        <v>479</v>
      </c>
      <c r="K5" s="92"/>
      <c r="L5" s="92"/>
      <c r="M5" s="92"/>
      <c r="N5" s="93"/>
      <c r="W5" s="62">
        <v>4</v>
      </c>
      <c r="X5" s="62">
        <v>2449</v>
      </c>
      <c r="Y5" s="65">
        <v>43053</v>
      </c>
      <c r="Z5" s="62" t="s">
        <v>528</v>
      </c>
      <c r="AA5" s="62" t="s">
        <v>500</v>
      </c>
      <c r="AB5" s="62">
        <v>9.5</v>
      </c>
      <c r="AC5" s="62" t="s">
        <v>472</v>
      </c>
      <c r="AD5" s="62">
        <v>51</v>
      </c>
    </row>
    <row r="6" spans="1:30" ht="17.25" customHeight="1" thickBot="1" x14ac:dyDescent="0.3">
      <c r="A6" s="62">
        <v>1</v>
      </c>
      <c r="B6" s="63">
        <v>5.1000000000000004E-3</v>
      </c>
      <c r="C6" s="63">
        <v>4.8999999999999998E-3</v>
      </c>
      <c r="D6" s="63">
        <v>5.0000000000000001E-3</v>
      </c>
      <c r="F6" s="62" t="s">
        <v>480</v>
      </c>
      <c r="G6" s="64">
        <v>27582</v>
      </c>
      <c r="H6" s="62">
        <v>1.07</v>
      </c>
      <c r="J6" s="49" t="s">
        <v>481</v>
      </c>
      <c r="K6" s="50">
        <f>LARGE((K8,K9),1)</f>
        <v>0.60589060308555398</v>
      </c>
      <c r="N6" s="50" t="s">
        <v>471</v>
      </c>
      <c r="W6" s="62">
        <v>5</v>
      </c>
      <c r="X6" s="62">
        <v>2448</v>
      </c>
      <c r="Y6" s="65">
        <v>42858</v>
      </c>
      <c r="Z6" s="62" t="s">
        <v>528</v>
      </c>
      <c r="AA6" s="62" t="s">
        <v>501</v>
      </c>
      <c r="AB6" s="62">
        <v>9.5</v>
      </c>
      <c r="AC6" s="62" t="s">
        <v>471</v>
      </c>
      <c r="AD6" s="62">
        <v>58</v>
      </c>
    </row>
    <row r="7" spans="1:30" ht="17.25" customHeight="1" thickBot="1" x14ac:dyDescent="0.3">
      <c r="A7" s="62">
        <v>2</v>
      </c>
      <c r="B7" s="63">
        <v>4.3E-3</v>
      </c>
      <c r="C7" s="63">
        <v>3.8999999999999998E-3</v>
      </c>
      <c r="D7" s="63">
        <v>4.1000000000000003E-3</v>
      </c>
      <c r="F7" s="62" t="s">
        <v>482</v>
      </c>
      <c r="G7" s="64">
        <v>28425</v>
      </c>
      <c r="H7" s="62">
        <v>1.1100000000000001</v>
      </c>
      <c r="J7" s="51" t="s">
        <v>483</v>
      </c>
      <c r="K7" s="50">
        <f>LARGE((K10,K11),1)</f>
        <v>0.53142076502732249</v>
      </c>
      <c r="N7" s="50" t="s">
        <v>472</v>
      </c>
      <c r="W7" s="62">
        <v>6</v>
      </c>
      <c r="X7" s="62">
        <v>2446</v>
      </c>
      <c r="Y7" s="65">
        <v>42782</v>
      </c>
      <c r="Z7" s="62" t="s">
        <v>528</v>
      </c>
      <c r="AA7" s="62" t="s">
        <v>502</v>
      </c>
      <c r="AB7" s="62">
        <v>9.5</v>
      </c>
      <c r="AC7" s="62" t="s">
        <v>472</v>
      </c>
      <c r="AD7" s="62">
        <v>51</v>
      </c>
    </row>
    <row r="8" spans="1:30" ht="17.25" customHeight="1" thickBot="1" x14ac:dyDescent="0.35">
      <c r="A8" s="62">
        <v>3</v>
      </c>
      <c r="B8" s="63">
        <v>3.8E-3</v>
      </c>
      <c r="C8" s="63">
        <v>3.0000000000000001E-3</v>
      </c>
      <c r="D8" s="63">
        <v>3.3999999999999998E-3</v>
      </c>
      <c r="F8" s="62" t="s">
        <v>484</v>
      </c>
      <c r="G8" s="64">
        <v>26586</v>
      </c>
      <c r="H8" s="62">
        <v>1.04</v>
      </c>
      <c r="K8" s="52">
        <f>LARGE(B11:C11,1)/(B11+C11)</f>
        <v>0.60589060308555398</v>
      </c>
      <c r="W8" s="62">
        <v>7</v>
      </c>
      <c r="X8" s="62">
        <v>2438</v>
      </c>
      <c r="Y8" s="65">
        <v>43076</v>
      </c>
      <c r="Z8" s="62" t="s">
        <v>528</v>
      </c>
      <c r="AA8" s="62" t="s">
        <v>502</v>
      </c>
      <c r="AB8" s="62">
        <v>9.5</v>
      </c>
      <c r="AC8" s="62" t="s">
        <v>471</v>
      </c>
      <c r="AD8" s="62">
        <v>51</v>
      </c>
    </row>
    <row r="9" spans="1:30" ht="17.25" customHeight="1" thickBot="1" x14ac:dyDescent="0.35">
      <c r="A9" s="62">
        <v>4</v>
      </c>
      <c r="B9" s="63">
        <v>6.7000000000000002E-3</v>
      </c>
      <c r="C9" s="63">
        <v>3.8E-3</v>
      </c>
      <c r="D9" s="63">
        <v>5.4000000000000003E-3</v>
      </c>
      <c r="F9" s="62" t="s">
        <v>485</v>
      </c>
      <c r="G9" s="64">
        <v>26050</v>
      </c>
      <c r="H9" s="62">
        <v>1.01</v>
      </c>
      <c r="K9" s="52">
        <f>LARGE(B12:C12,1)/(B12+C12)</f>
        <v>0.5732368896925859</v>
      </c>
      <c r="W9" s="62">
        <v>8</v>
      </c>
      <c r="X9" s="62">
        <v>2430</v>
      </c>
      <c r="Y9" s="65">
        <v>42809</v>
      </c>
      <c r="Z9" s="62" t="s">
        <v>528</v>
      </c>
      <c r="AA9" s="62" t="s">
        <v>501</v>
      </c>
      <c r="AB9" s="62">
        <v>9.5</v>
      </c>
      <c r="AC9" s="62" t="s">
        <v>472</v>
      </c>
      <c r="AD9" s="62">
        <v>50</v>
      </c>
    </row>
    <row r="10" spans="1:30" ht="17.25" customHeight="1" thickBot="1" x14ac:dyDescent="0.35">
      <c r="A10" s="62">
        <v>5</v>
      </c>
      <c r="B10" s="63">
        <v>1.52E-2</v>
      </c>
      <c r="C10" s="63">
        <v>9.1000000000000004E-3</v>
      </c>
      <c r="D10" s="63">
        <v>1.24E-2</v>
      </c>
      <c r="F10" s="62" t="s">
        <v>486</v>
      </c>
      <c r="G10" s="64">
        <v>23772</v>
      </c>
      <c r="H10" s="62">
        <v>0.93</v>
      </c>
      <c r="K10" s="52">
        <f>LARGE(B20:C20,1)/(B20+C20)</f>
        <v>0.52089337175792505</v>
      </c>
      <c r="W10" s="62">
        <v>9</v>
      </c>
      <c r="X10" s="62">
        <v>2430</v>
      </c>
      <c r="Y10" s="65">
        <v>43039</v>
      </c>
      <c r="Z10" s="62" t="s">
        <v>529</v>
      </c>
      <c r="AA10" s="62" t="s">
        <v>500</v>
      </c>
      <c r="AB10" s="62">
        <v>9.5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v>4.3200000000000002E-2</v>
      </c>
      <c r="C11" s="63">
        <v>2.81E-2</v>
      </c>
      <c r="D11" s="63">
        <v>3.6299999999999999E-2</v>
      </c>
      <c r="F11" s="62" t="s">
        <v>487</v>
      </c>
      <c r="G11" s="64">
        <v>23213</v>
      </c>
      <c r="H11" s="62">
        <v>0.9</v>
      </c>
      <c r="K11" s="52">
        <f>LARGE(B21:C21,1)/(B21+C21)</f>
        <v>0.53142076502732249</v>
      </c>
      <c r="W11" s="62">
        <v>10</v>
      </c>
      <c r="X11" s="62">
        <v>2425</v>
      </c>
      <c r="Y11" s="65">
        <v>42796</v>
      </c>
      <c r="Z11" s="62" t="s">
        <v>528</v>
      </c>
      <c r="AA11" s="62" t="s">
        <v>502</v>
      </c>
      <c r="AB11" s="62">
        <v>9.4</v>
      </c>
      <c r="AC11" s="62" t="s">
        <v>472</v>
      </c>
      <c r="AD11" s="62">
        <v>52</v>
      </c>
    </row>
    <row r="12" spans="1:30" ht="17.25" customHeight="1" thickBot="1" x14ac:dyDescent="0.3">
      <c r="A12" s="62">
        <v>7</v>
      </c>
      <c r="B12" s="63">
        <v>6.3399999999999998E-2</v>
      </c>
      <c r="C12" s="63">
        <v>4.7199999999999999E-2</v>
      </c>
      <c r="D12" s="63">
        <v>5.6000000000000001E-2</v>
      </c>
      <c r="F12" s="62" t="s">
        <v>488</v>
      </c>
      <c r="G12" s="64">
        <v>24326</v>
      </c>
      <c r="H12" s="62">
        <v>0.95</v>
      </c>
      <c r="W12" s="62">
        <v>20</v>
      </c>
      <c r="X12" s="62">
        <v>2384</v>
      </c>
      <c r="Y12" s="65">
        <v>42830</v>
      </c>
      <c r="Z12" s="62" t="s">
        <v>528</v>
      </c>
      <c r="AA12" s="62" t="s">
        <v>501</v>
      </c>
      <c r="AB12" s="62">
        <v>9.3000000000000007</v>
      </c>
      <c r="AC12" s="62" t="s">
        <v>471</v>
      </c>
      <c r="AD12" s="62">
        <v>51</v>
      </c>
    </row>
    <row r="13" spans="1:30" ht="17.25" customHeight="1" thickBot="1" x14ac:dyDescent="0.3">
      <c r="A13" s="62">
        <v>8</v>
      </c>
      <c r="B13" s="63">
        <v>6.1199999999999997E-2</v>
      </c>
      <c r="C13" s="63">
        <v>5.04E-2</v>
      </c>
      <c r="D13" s="63">
        <v>5.6300000000000003E-2</v>
      </c>
      <c r="F13" s="62" t="s">
        <v>489</v>
      </c>
      <c r="G13" s="64">
        <v>23832</v>
      </c>
      <c r="H13" s="62">
        <v>0.93</v>
      </c>
      <c r="W13" s="62">
        <v>25</v>
      </c>
      <c r="X13" s="62">
        <v>2379</v>
      </c>
      <c r="Y13" s="65">
        <v>43046</v>
      </c>
      <c r="Z13" s="62" t="s">
        <v>528</v>
      </c>
      <c r="AA13" s="62" t="s">
        <v>500</v>
      </c>
      <c r="AB13" s="62">
        <v>9.3000000000000007</v>
      </c>
      <c r="AC13" s="62" t="s">
        <v>471</v>
      </c>
      <c r="AD13" s="62">
        <v>51</v>
      </c>
    </row>
    <row r="14" spans="1:30" ht="14.4" thickBot="1" x14ac:dyDescent="0.3">
      <c r="A14" s="62">
        <v>9</v>
      </c>
      <c r="B14" s="63">
        <v>6.0699999999999997E-2</v>
      </c>
      <c r="C14" s="63">
        <v>5.1799999999999999E-2</v>
      </c>
      <c r="D14" s="63">
        <v>5.67E-2</v>
      </c>
      <c r="F14" s="62" t="s">
        <v>490</v>
      </c>
      <c r="G14" s="64">
        <v>26219</v>
      </c>
      <c r="H14" s="62">
        <v>1.02</v>
      </c>
      <c r="W14" s="62">
        <v>30</v>
      </c>
      <c r="X14" s="62">
        <v>2370</v>
      </c>
      <c r="Y14" s="65">
        <v>42754</v>
      </c>
      <c r="Z14" s="62" t="s">
        <v>528</v>
      </c>
      <c r="AA14" s="62" t="s">
        <v>502</v>
      </c>
      <c r="AB14" s="62">
        <v>9.1999999999999993</v>
      </c>
      <c r="AC14" s="62" t="s">
        <v>472</v>
      </c>
      <c r="AD14" s="62">
        <v>52</v>
      </c>
    </row>
    <row r="15" spans="1:30" ht="14.4" thickBot="1" x14ac:dyDescent="0.3">
      <c r="A15" s="62">
        <v>10</v>
      </c>
      <c r="B15" s="63">
        <v>6.2399999999999997E-2</v>
      </c>
      <c r="C15" s="63">
        <v>5.4699999999999999E-2</v>
      </c>
      <c r="D15" s="63">
        <v>5.8900000000000001E-2</v>
      </c>
      <c r="F15" s="62" t="s">
        <v>491</v>
      </c>
      <c r="G15" s="64">
        <v>26283</v>
      </c>
      <c r="H15" s="62">
        <v>1.02</v>
      </c>
      <c r="W15" s="62">
        <v>35</v>
      </c>
      <c r="X15" s="62">
        <v>2362</v>
      </c>
      <c r="Y15" s="65">
        <v>43073</v>
      </c>
      <c r="Z15" s="62" t="s">
        <v>528</v>
      </c>
      <c r="AA15" s="62" t="s">
        <v>499</v>
      </c>
      <c r="AB15" s="62">
        <v>9.1999999999999993</v>
      </c>
      <c r="AC15" s="62" t="s">
        <v>471</v>
      </c>
      <c r="AD15" s="62">
        <v>51</v>
      </c>
    </row>
    <row r="16" spans="1:30" ht="14.4" thickBot="1" x14ac:dyDescent="0.3">
      <c r="A16" s="62">
        <v>11</v>
      </c>
      <c r="B16" s="63">
        <v>6.3299999999999995E-2</v>
      </c>
      <c r="C16" s="63">
        <v>5.9200000000000003E-2</v>
      </c>
      <c r="D16" s="63">
        <v>6.1400000000000003E-2</v>
      </c>
      <c r="F16" s="62" t="s">
        <v>492</v>
      </c>
      <c r="G16" s="64">
        <v>26249</v>
      </c>
      <c r="H16" s="62">
        <v>1.02</v>
      </c>
      <c r="W16" s="62">
        <v>40</v>
      </c>
      <c r="X16" s="62">
        <v>2347</v>
      </c>
      <c r="Y16" s="65">
        <v>42801</v>
      </c>
      <c r="Z16" s="62" t="s">
        <v>528</v>
      </c>
      <c r="AA16" s="62" t="s">
        <v>500</v>
      </c>
      <c r="AB16" s="62">
        <v>9.1</v>
      </c>
      <c r="AC16" s="62" t="s">
        <v>472</v>
      </c>
      <c r="AD16" s="62">
        <v>52</v>
      </c>
    </row>
    <row r="17" spans="1:30" ht="14.4" thickBot="1" x14ac:dyDescent="0.3">
      <c r="A17" s="62">
        <v>12</v>
      </c>
      <c r="B17" s="63">
        <v>6.4899999999999999E-2</v>
      </c>
      <c r="C17" s="63">
        <v>6.3799999999999996E-2</v>
      </c>
      <c r="D17" s="63">
        <v>6.4500000000000002E-2</v>
      </c>
      <c r="W17" s="62">
        <v>45</v>
      </c>
      <c r="X17" s="62">
        <v>2335</v>
      </c>
      <c r="Y17" s="65">
        <v>43075</v>
      </c>
      <c r="Z17" s="62" t="s">
        <v>528</v>
      </c>
      <c r="AA17" s="62" t="s">
        <v>501</v>
      </c>
      <c r="AB17" s="62">
        <v>9.1</v>
      </c>
      <c r="AC17" s="62" t="s">
        <v>471</v>
      </c>
      <c r="AD17" s="62">
        <v>50</v>
      </c>
    </row>
    <row r="18" spans="1:30" ht="14.4" thickBot="1" x14ac:dyDescent="0.3">
      <c r="A18" s="62">
        <v>13</v>
      </c>
      <c r="B18" s="63">
        <v>6.3500000000000001E-2</v>
      </c>
      <c r="C18" s="63">
        <v>6.6299999999999998E-2</v>
      </c>
      <c r="D18" s="63">
        <v>6.4799999999999996E-2</v>
      </c>
      <c r="W18" s="62">
        <v>50</v>
      </c>
      <c r="X18" s="62">
        <v>2328</v>
      </c>
      <c r="Y18" s="65">
        <v>42769</v>
      </c>
      <c r="Z18" s="62" t="s">
        <v>528</v>
      </c>
      <c r="AA18" s="62" t="s">
        <v>503</v>
      </c>
      <c r="AB18" s="62">
        <v>9.1</v>
      </c>
      <c r="AC18" s="62" t="s">
        <v>472</v>
      </c>
      <c r="AD18" s="62">
        <v>52</v>
      </c>
    </row>
    <row r="19" spans="1:30" ht="17.25" customHeight="1" thickBot="1" x14ac:dyDescent="0.3">
      <c r="A19" s="62">
        <v>14</v>
      </c>
      <c r="B19" s="63">
        <v>6.7699999999999996E-2</v>
      </c>
      <c r="C19" s="63">
        <v>6.9699999999999998E-2</v>
      </c>
      <c r="D19" s="63">
        <v>6.8599999999999994E-2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2298</v>
      </c>
      <c r="Y19" s="65">
        <v>42850</v>
      </c>
      <c r="Z19" s="62" t="s">
        <v>528</v>
      </c>
      <c r="AA19" s="62" t="s">
        <v>500</v>
      </c>
      <c r="AB19" s="62">
        <v>8.9</v>
      </c>
      <c r="AC19" s="62" t="s">
        <v>472</v>
      </c>
      <c r="AD19" s="62">
        <v>51</v>
      </c>
    </row>
    <row r="20" spans="1:30" ht="17.25" customHeight="1" thickBot="1" x14ac:dyDescent="0.3">
      <c r="A20" s="62">
        <v>15</v>
      </c>
      <c r="B20" s="63">
        <v>6.6500000000000004E-2</v>
      </c>
      <c r="C20" s="63">
        <v>7.2300000000000003E-2</v>
      </c>
      <c r="D20" s="63">
        <v>6.9199999999999998E-2</v>
      </c>
      <c r="F20" s="62" t="s">
        <v>495</v>
      </c>
      <c r="G20" s="64">
        <v>19460</v>
      </c>
      <c r="H20" s="62">
        <v>0.76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2271</v>
      </c>
      <c r="Y20" s="65">
        <v>42748</v>
      </c>
      <c r="Z20" s="62" t="s">
        <v>528</v>
      </c>
      <c r="AA20" s="62" t="s">
        <v>503</v>
      </c>
      <c r="AB20" s="62">
        <v>8.8000000000000007</v>
      </c>
      <c r="AC20" s="62" t="s">
        <v>471</v>
      </c>
      <c r="AD20" s="62">
        <v>53</v>
      </c>
    </row>
    <row r="21" spans="1:30" ht="17.25" customHeight="1" thickBot="1" x14ac:dyDescent="0.3">
      <c r="A21" s="62">
        <v>16</v>
      </c>
      <c r="B21" s="63">
        <v>6.8599999999999994E-2</v>
      </c>
      <c r="C21" s="63">
        <v>7.7799999999999994E-2</v>
      </c>
      <c r="D21" s="63">
        <v>7.2800000000000004E-2</v>
      </c>
      <c r="F21" s="62" t="s">
        <v>499</v>
      </c>
      <c r="G21" s="64">
        <v>25780</v>
      </c>
      <c r="H21" s="62">
        <v>1</v>
      </c>
      <c r="J21" s="48">
        <v>5</v>
      </c>
      <c r="K21" s="48">
        <f>X6</f>
        <v>2448</v>
      </c>
      <c r="L21" s="54"/>
      <c r="M21" s="48"/>
      <c r="N21" s="59">
        <f>K21/$F$2</f>
        <v>9.5252918287937749E-2</v>
      </c>
      <c r="W21" s="62">
        <v>125</v>
      </c>
      <c r="X21" s="62">
        <v>2240</v>
      </c>
      <c r="Y21" s="65">
        <v>43089</v>
      </c>
      <c r="Z21" s="62" t="s">
        <v>529</v>
      </c>
      <c r="AA21" s="62" t="s">
        <v>501</v>
      </c>
      <c r="AB21" s="62">
        <v>8.6999999999999993</v>
      </c>
      <c r="AC21" s="62" t="s">
        <v>471</v>
      </c>
      <c r="AD21" s="62">
        <v>51</v>
      </c>
    </row>
    <row r="22" spans="1:30" ht="17.25" customHeight="1" thickBot="1" x14ac:dyDescent="0.3">
      <c r="A22" s="62">
        <v>17</v>
      </c>
      <c r="B22" s="63">
        <v>7.0199999999999999E-2</v>
      </c>
      <c r="C22" s="63">
        <v>8.2000000000000003E-2</v>
      </c>
      <c r="D22" s="63">
        <v>7.5600000000000001E-2</v>
      </c>
      <c r="F22" s="62" t="s">
        <v>500</v>
      </c>
      <c r="G22" s="64">
        <v>27354</v>
      </c>
      <c r="H22" s="62">
        <v>1.07</v>
      </c>
      <c r="J22" s="48">
        <v>10</v>
      </c>
      <c r="K22" s="48">
        <f>X11</f>
        <v>2425</v>
      </c>
      <c r="L22" s="54"/>
      <c r="M22" s="48"/>
      <c r="N22" s="59">
        <f t="shared" ref="N22:N28" si="0">K22/$F$2</f>
        <v>9.4357976653696496E-2</v>
      </c>
      <c r="W22" s="62">
        <v>150</v>
      </c>
      <c r="X22" s="62">
        <v>2218</v>
      </c>
      <c r="Y22" s="65">
        <v>42852</v>
      </c>
      <c r="Z22" s="62" t="s">
        <v>528</v>
      </c>
      <c r="AA22" s="62" t="s">
        <v>502</v>
      </c>
      <c r="AB22" s="62">
        <v>8.6</v>
      </c>
      <c r="AC22" s="62" t="s">
        <v>471</v>
      </c>
      <c r="AD22" s="62">
        <v>50</v>
      </c>
    </row>
    <row r="23" spans="1:30" ht="17.25" customHeight="1" thickBot="1" x14ac:dyDescent="0.3">
      <c r="A23" s="62">
        <v>18</v>
      </c>
      <c r="B23" s="63">
        <v>5.8900000000000001E-2</v>
      </c>
      <c r="C23" s="63">
        <v>6.9199999999999998E-2</v>
      </c>
      <c r="D23" s="63">
        <v>6.3500000000000001E-2</v>
      </c>
      <c r="F23" s="62" t="s">
        <v>501</v>
      </c>
      <c r="G23" s="64">
        <v>27488</v>
      </c>
      <c r="H23" s="62">
        <v>1.07</v>
      </c>
      <c r="J23" s="48">
        <v>20</v>
      </c>
      <c r="K23" s="48">
        <f>X12</f>
        <v>2384</v>
      </c>
      <c r="L23" s="54"/>
      <c r="M23" s="48"/>
      <c r="N23" s="59">
        <f t="shared" si="0"/>
        <v>9.2762645914396882E-2</v>
      </c>
      <c r="W23" s="62">
        <v>175</v>
      </c>
      <c r="X23" s="62">
        <v>2191</v>
      </c>
      <c r="Y23" s="65">
        <v>42781</v>
      </c>
      <c r="Z23" s="62" t="s">
        <v>529</v>
      </c>
      <c r="AA23" s="62" t="s">
        <v>501</v>
      </c>
      <c r="AB23" s="62">
        <v>8.5</v>
      </c>
      <c r="AC23" s="62" t="s">
        <v>471</v>
      </c>
      <c r="AD23" s="62">
        <v>50</v>
      </c>
    </row>
    <row r="24" spans="1:30" ht="17.25" customHeight="1" thickBot="1" x14ac:dyDescent="0.3">
      <c r="A24" s="62">
        <v>19</v>
      </c>
      <c r="B24" s="63">
        <v>4.5999999999999999E-2</v>
      </c>
      <c r="C24" s="63">
        <v>5.4600000000000003E-2</v>
      </c>
      <c r="D24" s="63">
        <v>4.9799999999999997E-2</v>
      </c>
      <c r="F24" s="62" t="s">
        <v>502</v>
      </c>
      <c r="G24" s="64">
        <v>27300</v>
      </c>
      <c r="H24" s="62">
        <v>1.06</v>
      </c>
      <c r="J24" s="48">
        <v>30</v>
      </c>
      <c r="K24" s="48">
        <f>X14</f>
        <v>2370</v>
      </c>
      <c r="L24" s="54"/>
      <c r="M24" s="48"/>
      <c r="N24" s="59">
        <f t="shared" si="0"/>
        <v>9.221789883268483E-2</v>
      </c>
      <c r="W24" s="62">
        <v>200</v>
      </c>
      <c r="X24" s="62">
        <v>2180</v>
      </c>
      <c r="Y24" s="65">
        <v>43076</v>
      </c>
      <c r="Z24" s="62" t="s">
        <v>529</v>
      </c>
      <c r="AA24" s="62" t="s">
        <v>502</v>
      </c>
      <c r="AB24" s="62">
        <v>8.5</v>
      </c>
      <c r="AC24" s="62" t="s">
        <v>471</v>
      </c>
      <c r="AD24" s="62">
        <v>52</v>
      </c>
    </row>
    <row r="25" spans="1:30" ht="17.25" customHeight="1" thickBot="1" x14ac:dyDescent="0.3">
      <c r="A25" s="62">
        <v>20</v>
      </c>
      <c r="B25" s="63">
        <v>3.6400000000000002E-2</v>
      </c>
      <c r="C25" s="63">
        <v>4.53E-2</v>
      </c>
      <c r="D25" s="63">
        <v>4.0300000000000002E-2</v>
      </c>
      <c r="F25" s="62" t="s">
        <v>503</v>
      </c>
      <c r="G25" s="64">
        <v>28421</v>
      </c>
      <c r="H25" s="62">
        <v>1.1100000000000001</v>
      </c>
      <c r="J25" s="48">
        <v>50</v>
      </c>
      <c r="K25" s="48">
        <f>X18</f>
        <v>2328</v>
      </c>
      <c r="L25" s="54"/>
      <c r="M25" s="48"/>
      <c r="N25" s="59">
        <f t="shared" si="0"/>
        <v>9.0583657587548633E-2</v>
      </c>
      <c r="W25" s="62">
        <v>200</v>
      </c>
      <c r="X25" s="62">
        <v>2154</v>
      </c>
      <c r="Y25" s="65">
        <v>43005</v>
      </c>
      <c r="Z25" s="62" t="s">
        <v>529</v>
      </c>
      <c r="AA25" s="62" t="s">
        <v>501</v>
      </c>
      <c r="AB25" s="62">
        <v>8.8000000000000007</v>
      </c>
      <c r="AC25" s="62" t="s">
        <v>472</v>
      </c>
      <c r="AD25" s="62">
        <v>52</v>
      </c>
    </row>
    <row r="26" spans="1:30" ht="17.25" customHeight="1" thickBot="1" x14ac:dyDescent="0.3">
      <c r="A26" s="62">
        <v>21</v>
      </c>
      <c r="B26" s="63">
        <v>2.8000000000000001E-2</v>
      </c>
      <c r="C26" s="63">
        <v>3.5999999999999997E-2</v>
      </c>
      <c r="D26" s="63">
        <v>3.1600000000000003E-2</v>
      </c>
      <c r="F26" s="62" t="s">
        <v>504</v>
      </c>
      <c r="G26" s="64">
        <v>23594</v>
      </c>
      <c r="H26" s="62">
        <v>0.92</v>
      </c>
      <c r="J26" s="48">
        <v>100</v>
      </c>
      <c r="K26" s="48">
        <f>X20</f>
        <v>2271</v>
      </c>
      <c r="L26" s="54"/>
      <c r="M26" s="48"/>
      <c r="N26" s="59">
        <f t="shared" si="0"/>
        <v>8.8365758754863813E-2</v>
      </c>
    </row>
    <row r="27" spans="1:30" ht="17.25" customHeight="1" thickBot="1" x14ac:dyDescent="0.3">
      <c r="A27" s="62">
        <v>22</v>
      </c>
      <c r="B27" s="63">
        <v>1.9400000000000001E-2</v>
      </c>
      <c r="C27" s="63">
        <v>2.3400000000000001E-2</v>
      </c>
      <c r="D27" s="63">
        <v>2.12E-2</v>
      </c>
      <c r="J27" s="48">
        <v>150</v>
      </c>
      <c r="K27" s="48">
        <f>X22</f>
        <v>2218</v>
      </c>
      <c r="L27" s="54"/>
      <c r="M27" s="48"/>
      <c r="N27" s="59">
        <f t="shared" si="0"/>
        <v>8.6303501945525288E-2</v>
      </c>
    </row>
    <row r="28" spans="1:30" ht="17.25" customHeight="1" thickBot="1" x14ac:dyDescent="0.3">
      <c r="A28" s="62">
        <v>23</v>
      </c>
      <c r="B28" s="63">
        <v>1.29E-2</v>
      </c>
      <c r="C28" s="63">
        <v>1.5100000000000001E-2</v>
      </c>
      <c r="D28" s="63">
        <v>1.3899999999999999E-2</v>
      </c>
      <c r="J28" s="48">
        <v>200</v>
      </c>
      <c r="K28" s="48">
        <f>X24</f>
        <v>2180</v>
      </c>
      <c r="L28" s="54"/>
      <c r="M28" s="48"/>
      <c r="N28" s="59">
        <f t="shared" si="0"/>
        <v>8.4824902723735413E-2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14400</v>
      </c>
      <c r="H2" s="43" t="s">
        <v>469</v>
      </c>
      <c r="W2" s="62">
        <v>1</v>
      </c>
      <c r="X2" s="62">
        <v>1757</v>
      </c>
      <c r="Y2" s="65">
        <v>43029</v>
      </c>
      <c r="Z2" s="62" t="s">
        <v>529</v>
      </c>
      <c r="AA2" s="62" t="s">
        <v>504</v>
      </c>
      <c r="AB2" s="62">
        <v>12.2</v>
      </c>
      <c r="AC2" s="62" t="s">
        <v>506</v>
      </c>
      <c r="AD2" s="62">
        <v>58</v>
      </c>
    </row>
    <row r="3" spans="1:30" ht="14.4" thickBot="1" x14ac:dyDescent="0.3">
      <c r="W3" s="62">
        <v>2</v>
      </c>
      <c r="X3" s="62">
        <v>1675</v>
      </c>
      <c r="Y3" s="65">
        <v>42820</v>
      </c>
      <c r="Z3" s="62" t="s">
        <v>531</v>
      </c>
      <c r="AA3" s="62" t="s">
        <v>495</v>
      </c>
      <c r="AB3" s="62">
        <v>11.6</v>
      </c>
      <c r="AC3" s="62" t="s">
        <v>506</v>
      </c>
      <c r="AD3" s="62">
        <v>64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1661</v>
      </c>
      <c r="Y4" s="65">
        <v>42820</v>
      </c>
      <c r="Z4" s="62" t="s">
        <v>533</v>
      </c>
      <c r="AA4" s="62" t="s">
        <v>495</v>
      </c>
      <c r="AB4" s="62">
        <v>11.5</v>
      </c>
      <c r="AC4" s="62" t="s">
        <v>506</v>
      </c>
      <c r="AD4" s="62">
        <v>52</v>
      </c>
    </row>
    <row r="5" spans="1:30" ht="18.75" customHeight="1" thickBot="1" x14ac:dyDescent="0.3">
      <c r="A5" s="62">
        <v>0</v>
      </c>
      <c r="B5" s="63">
        <f>[82]Sheet2!C1</f>
        <v>2.8999999999999998E-3</v>
      </c>
      <c r="C5" s="63">
        <f>[82]Sheet2!D1</f>
        <v>3.5999999999999999E-3</v>
      </c>
      <c r="D5" s="63">
        <f>[82]Sheet2!E1</f>
        <v>3.3E-3</v>
      </c>
      <c r="F5" s="62" t="s">
        <v>478</v>
      </c>
      <c r="G5" s="64">
        <v>14830</v>
      </c>
      <c r="H5" s="62">
        <v>1.04</v>
      </c>
      <c r="J5" s="91" t="s">
        <v>479</v>
      </c>
      <c r="K5" s="92"/>
      <c r="L5" s="92"/>
      <c r="M5" s="92"/>
      <c r="N5" s="93"/>
      <c r="W5" s="62">
        <v>4</v>
      </c>
      <c r="X5" s="62">
        <v>1647</v>
      </c>
      <c r="Y5" s="65">
        <v>42820</v>
      </c>
      <c r="Z5" s="62" t="s">
        <v>535</v>
      </c>
      <c r="AA5" s="62" t="s">
        <v>495</v>
      </c>
      <c r="AB5" s="62">
        <v>11.4</v>
      </c>
      <c r="AC5" s="62" t="s">
        <v>506</v>
      </c>
      <c r="AD5" s="62">
        <v>61</v>
      </c>
    </row>
    <row r="6" spans="1:30" ht="17.25" customHeight="1" thickBot="1" x14ac:dyDescent="0.3">
      <c r="A6" s="62">
        <v>1</v>
      </c>
      <c r="B6" s="63">
        <f>[82]Sheet2!C2</f>
        <v>2.3999999999999998E-3</v>
      </c>
      <c r="C6" s="63">
        <f>[82]Sheet2!D2</f>
        <v>2.8E-3</v>
      </c>
      <c r="D6" s="63">
        <f>[82]Sheet2!E2</f>
        <v>2.5999999999999999E-3</v>
      </c>
      <c r="F6" s="62" t="s">
        <v>480</v>
      </c>
      <c r="G6" s="64">
        <v>16302</v>
      </c>
      <c r="H6" s="62">
        <v>1.1499999999999999</v>
      </c>
      <c r="J6" s="49" t="s">
        <v>481</v>
      </c>
      <c r="K6" s="50">
        <f>LARGE((K8,K9),1)</f>
        <v>0.55458089668615984</v>
      </c>
      <c r="N6" s="50" t="s">
        <v>506</v>
      </c>
      <c r="W6" s="62">
        <v>5</v>
      </c>
      <c r="X6" s="62">
        <v>1637</v>
      </c>
      <c r="Y6" s="65">
        <v>43029</v>
      </c>
      <c r="Z6" s="62" t="s">
        <v>528</v>
      </c>
      <c r="AA6" s="62" t="s">
        <v>504</v>
      </c>
      <c r="AB6" s="62">
        <v>11.4</v>
      </c>
      <c r="AC6" s="62" t="s">
        <v>506</v>
      </c>
      <c r="AD6" s="62">
        <v>55</v>
      </c>
    </row>
    <row r="7" spans="1:30" ht="17.25" customHeight="1" thickBot="1" x14ac:dyDescent="0.3">
      <c r="A7" s="62">
        <v>2</v>
      </c>
      <c r="B7" s="63">
        <f>[82]Sheet2!C3</f>
        <v>2.5000000000000001E-3</v>
      </c>
      <c r="C7" s="63">
        <f>[82]Sheet2!D3</f>
        <v>2.8E-3</v>
      </c>
      <c r="D7" s="63">
        <f>[82]Sheet2!E3</f>
        <v>2.5999999999999999E-3</v>
      </c>
      <c r="F7" s="62" t="s">
        <v>482</v>
      </c>
      <c r="G7" s="64">
        <v>16464</v>
      </c>
      <c r="H7" s="62">
        <v>1.1599999999999999</v>
      </c>
      <c r="J7" s="51" t="s">
        <v>483</v>
      </c>
      <c r="K7" s="50">
        <f>LARGE((K10,K11),1)</f>
        <v>0.52526595744680848</v>
      </c>
      <c r="N7" s="50" t="s">
        <v>505</v>
      </c>
      <c r="W7" s="62">
        <v>6</v>
      </c>
      <c r="X7" s="62">
        <v>1576</v>
      </c>
      <c r="Y7" s="65">
        <v>43037</v>
      </c>
      <c r="Z7" s="62" t="s">
        <v>535</v>
      </c>
      <c r="AA7" s="62" t="s">
        <v>495</v>
      </c>
      <c r="AB7" s="62">
        <v>10.9</v>
      </c>
      <c r="AC7" s="62" t="s">
        <v>506</v>
      </c>
      <c r="AD7" s="62">
        <v>62</v>
      </c>
    </row>
    <row r="8" spans="1:30" ht="17.25" customHeight="1" thickBot="1" x14ac:dyDescent="0.35">
      <c r="A8" s="62">
        <v>3</v>
      </c>
      <c r="B8" s="63">
        <f>[82]Sheet2!C4</f>
        <v>5.0000000000000001E-3</v>
      </c>
      <c r="C8" s="63">
        <f>[82]Sheet2!D4</f>
        <v>4.0000000000000001E-3</v>
      </c>
      <c r="D8" s="63">
        <f>[82]Sheet2!E4</f>
        <v>4.4000000000000003E-3</v>
      </c>
      <c r="F8" s="62" t="s">
        <v>484</v>
      </c>
      <c r="G8" s="64">
        <v>14337</v>
      </c>
      <c r="H8" s="62">
        <v>1.01</v>
      </c>
      <c r="K8" s="52">
        <f>LARGE(B11:C11,1)/(B11+C11)</f>
        <v>0.55458089668615984</v>
      </c>
      <c r="W8" s="62">
        <v>7</v>
      </c>
      <c r="X8" s="62">
        <v>1564</v>
      </c>
      <c r="Y8" s="65">
        <v>43035</v>
      </c>
      <c r="Z8" s="62" t="s">
        <v>530</v>
      </c>
      <c r="AA8" s="62" t="s">
        <v>503</v>
      </c>
      <c r="AB8" s="62">
        <v>10.9</v>
      </c>
      <c r="AC8" s="62" t="s">
        <v>506</v>
      </c>
      <c r="AD8" s="62">
        <v>61</v>
      </c>
    </row>
    <row r="9" spans="1:30" ht="17.25" customHeight="1" thickBot="1" x14ac:dyDescent="0.35">
      <c r="A9" s="62">
        <v>4</v>
      </c>
      <c r="B9" s="63">
        <f>[82]Sheet2!C5</f>
        <v>1.29E-2</v>
      </c>
      <c r="C9" s="63">
        <f>[82]Sheet2!D5</f>
        <v>1.3100000000000001E-2</v>
      </c>
      <c r="D9" s="63">
        <f>[82]Sheet2!E5</f>
        <v>1.29E-2</v>
      </c>
      <c r="F9" s="62" t="s">
        <v>485</v>
      </c>
      <c r="G9" s="64">
        <v>13761</v>
      </c>
      <c r="H9" s="62">
        <v>0.97</v>
      </c>
      <c r="K9" s="52">
        <f>LARGE(B12:C12,1)/(B12+C12)</f>
        <v>0.54693140794223827</v>
      </c>
      <c r="W9" s="62">
        <v>8</v>
      </c>
      <c r="X9" s="62">
        <v>1558</v>
      </c>
      <c r="Y9" s="65">
        <v>43029</v>
      </c>
      <c r="Z9" s="62" t="s">
        <v>530</v>
      </c>
      <c r="AA9" s="62" t="s">
        <v>504</v>
      </c>
      <c r="AB9" s="62">
        <v>10.8</v>
      </c>
      <c r="AC9" s="62" t="s">
        <v>506</v>
      </c>
      <c r="AD9" s="62">
        <v>56</v>
      </c>
    </row>
    <row r="10" spans="1:30" ht="17.25" customHeight="1" thickBot="1" x14ac:dyDescent="0.35">
      <c r="A10" s="62">
        <v>5</v>
      </c>
      <c r="B10" s="63">
        <f>[82]Sheet2!C6</f>
        <v>3.6999999999999998E-2</v>
      </c>
      <c r="C10" s="63">
        <f>[82]Sheet2!D6</f>
        <v>3.1300000000000001E-2</v>
      </c>
      <c r="D10" s="63">
        <f>[82]Sheet2!E6</f>
        <v>3.3700000000000001E-2</v>
      </c>
      <c r="F10" s="62" t="s">
        <v>486</v>
      </c>
      <c r="G10" s="64">
        <v>12730</v>
      </c>
      <c r="H10" s="62">
        <v>0.9</v>
      </c>
      <c r="K10" s="52">
        <f>LARGE(B20:C20,1)/(B20+C20)</f>
        <v>0.52488687782805421</v>
      </c>
      <c r="W10" s="62">
        <v>9</v>
      </c>
      <c r="X10" s="62">
        <v>1526</v>
      </c>
      <c r="Y10" s="65">
        <v>43029</v>
      </c>
      <c r="Z10" s="62" t="s">
        <v>532</v>
      </c>
      <c r="AA10" s="62" t="s">
        <v>504</v>
      </c>
      <c r="AB10" s="62">
        <v>10.6</v>
      </c>
      <c r="AC10" s="62" t="s">
        <v>506</v>
      </c>
      <c r="AD10" s="62">
        <v>54</v>
      </c>
    </row>
    <row r="11" spans="1:30" ht="17.25" customHeight="1" thickBot="1" x14ac:dyDescent="0.35">
      <c r="A11" s="62">
        <v>6</v>
      </c>
      <c r="B11" s="63">
        <f>[82]Sheet2!C7</f>
        <v>5.6899999999999999E-2</v>
      </c>
      <c r="C11" s="63">
        <f>[82]Sheet2!D7</f>
        <v>4.5699999999999998E-2</v>
      </c>
      <c r="D11" s="63">
        <f>[82]Sheet2!E7</f>
        <v>5.0599999999999999E-2</v>
      </c>
      <c r="F11" s="62" t="s">
        <v>487</v>
      </c>
      <c r="G11" s="64">
        <v>12417</v>
      </c>
      <c r="H11" s="62">
        <v>0.87</v>
      </c>
      <c r="K11" s="52">
        <f>LARGE(B21:C21,1)/(B21+C21)</f>
        <v>0.52526595744680848</v>
      </c>
      <c r="W11" s="62">
        <v>10</v>
      </c>
      <c r="X11" s="62">
        <v>1520</v>
      </c>
      <c r="Y11" s="65">
        <v>43035</v>
      </c>
      <c r="Z11" s="62" t="s">
        <v>529</v>
      </c>
      <c r="AA11" s="62" t="s">
        <v>503</v>
      </c>
      <c r="AB11" s="62">
        <v>10.6</v>
      </c>
      <c r="AC11" s="62" t="s">
        <v>506</v>
      </c>
      <c r="AD11" s="62">
        <v>62</v>
      </c>
    </row>
    <row r="12" spans="1:30" ht="17.25" customHeight="1" thickBot="1" x14ac:dyDescent="0.3">
      <c r="A12" s="62">
        <v>7</v>
      </c>
      <c r="B12" s="63">
        <f>[82]Sheet2!C8</f>
        <v>6.0600000000000001E-2</v>
      </c>
      <c r="C12" s="63">
        <f>[82]Sheet2!D8</f>
        <v>5.0200000000000002E-2</v>
      </c>
      <c r="D12" s="63">
        <f>[82]Sheet2!E8</f>
        <v>5.4899999999999997E-2</v>
      </c>
      <c r="F12" s="62" t="s">
        <v>488</v>
      </c>
      <c r="G12" s="64">
        <v>12845</v>
      </c>
      <c r="H12" s="62">
        <v>0.9</v>
      </c>
      <c r="W12" s="62">
        <v>20</v>
      </c>
      <c r="X12" s="62">
        <v>1462</v>
      </c>
      <c r="Y12" s="65">
        <v>42797</v>
      </c>
      <c r="Z12" s="62" t="s">
        <v>530</v>
      </c>
      <c r="AA12" s="62" t="s">
        <v>503</v>
      </c>
      <c r="AB12" s="62">
        <v>10.199999999999999</v>
      </c>
      <c r="AC12" s="62" t="s">
        <v>506</v>
      </c>
      <c r="AD12" s="62">
        <v>56</v>
      </c>
    </row>
    <row r="13" spans="1:30" ht="17.25" customHeight="1" thickBot="1" x14ac:dyDescent="0.3">
      <c r="A13" s="62">
        <v>8</v>
      </c>
      <c r="B13" s="63">
        <f>[82]Sheet2!C9</f>
        <v>6.3E-2</v>
      </c>
      <c r="C13" s="63">
        <f>[82]Sheet2!D9</f>
        <v>5.21E-2</v>
      </c>
      <c r="D13" s="63">
        <f>[82]Sheet2!E9</f>
        <v>5.7299999999999997E-2</v>
      </c>
      <c r="F13" s="62" t="s">
        <v>490</v>
      </c>
      <c r="G13" s="64">
        <v>15424</v>
      </c>
      <c r="H13" s="62">
        <v>1.0900000000000001</v>
      </c>
      <c r="W13" s="62">
        <v>25</v>
      </c>
      <c r="X13" s="62">
        <v>1454</v>
      </c>
      <c r="Y13" s="65">
        <v>42797</v>
      </c>
      <c r="Z13" s="62" t="s">
        <v>529</v>
      </c>
      <c r="AA13" s="62" t="s">
        <v>503</v>
      </c>
      <c r="AB13" s="62">
        <v>10.1</v>
      </c>
      <c r="AC13" s="62" t="s">
        <v>506</v>
      </c>
      <c r="AD13" s="62">
        <v>57</v>
      </c>
    </row>
    <row r="14" spans="1:30" ht="14.4" thickBot="1" x14ac:dyDescent="0.3">
      <c r="A14" s="62">
        <v>9</v>
      </c>
      <c r="B14" s="63">
        <f>[82]Sheet2!C10</f>
        <v>6.7599999999999993E-2</v>
      </c>
      <c r="C14" s="63">
        <f>[82]Sheet2!D10</f>
        <v>5.9400000000000001E-2</v>
      </c>
      <c r="D14" s="63">
        <f>[82]Sheet2!E10</f>
        <v>6.3399999999999998E-2</v>
      </c>
      <c r="F14" s="62" t="s">
        <v>491</v>
      </c>
      <c r="G14" s="64">
        <v>14210</v>
      </c>
      <c r="H14" s="62">
        <v>1</v>
      </c>
      <c r="W14" s="62">
        <v>30</v>
      </c>
      <c r="X14" s="62">
        <v>1442</v>
      </c>
      <c r="Y14" s="65">
        <v>42825</v>
      </c>
      <c r="Z14" s="62" t="s">
        <v>530</v>
      </c>
      <c r="AA14" s="62" t="s">
        <v>503</v>
      </c>
      <c r="AB14" s="62">
        <v>10</v>
      </c>
      <c r="AC14" s="62" t="s">
        <v>506</v>
      </c>
      <c r="AD14" s="62">
        <v>59</v>
      </c>
    </row>
    <row r="15" spans="1:30" ht="14.4" thickBot="1" x14ac:dyDescent="0.3">
      <c r="A15" s="62">
        <v>10</v>
      </c>
      <c r="B15" s="63">
        <f>[82]Sheet2!C11</f>
        <v>6.9800000000000001E-2</v>
      </c>
      <c r="C15" s="63">
        <f>[82]Sheet2!D11</f>
        <v>6.8199999999999997E-2</v>
      </c>
      <c r="D15" s="63">
        <f>[82]Sheet2!E11</f>
        <v>6.88E-2</v>
      </c>
      <c r="F15" s="62" t="s">
        <v>492</v>
      </c>
      <c r="G15" s="64">
        <v>14470</v>
      </c>
      <c r="H15" s="62">
        <v>1.02</v>
      </c>
      <c r="W15" s="62">
        <v>35</v>
      </c>
      <c r="X15" s="62">
        <v>1435</v>
      </c>
      <c r="Y15" s="65">
        <v>42803</v>
      </c>
      <c r="Z15" s="62" t="s">
        <v>529</v>
      </c>
      <c r="AA15" s="62" t="s">
        <v>502</v>
      </c>
      <c r="AB15" s="62">
        <v>10</v>
      </c>
      <c r="AC15" s="62" t="s">
        <v>506</v>
      </c>
      <c r="AD15" s="62">
        <v>58</v>
      </c>
    </row>
    <row r="16" spans="1:30" ht="14.4" thickBot="1" x14ac:dyDescent="0.3">
      <c r="A16" s="62">
        <v>11</v>
      </c>
      <c r="B16" s="63">
        <f>[82]Sheet2!C12</f>
        <v>7.22E-2</v>
      </c>
      <c r="C16" s="63">
        <f>[82]Sheet2!D12</f>
        <v>7.3899999999999993E-2</v>
      </c>
      <c r="D16" s="63">
        <f>[82]Sheet2!E12</f>
        <v>7.2900000000000006E-2</v>
      </c>
      <c r="F16" s="62" t="s">
        <v>492</v>
      </c>
      <c r="G16" s="64">
        <v>20376</v>
      </c>
      <c r="H16" s="62">
        <v>0.84</v>
      </c>
      <c r="W16" s="62">
        <v>40</v>
      </c>
      <c r="X16" s="62">
        <v>1427</v>
      </c>
      <c r="Y16" s="65">
        <v>42816</v>
      </c>
      <c r="Z16" s="62" t="s">
        <v>530</v>
      </c>
      <c r="AA16" s="62" t="s">
        <v>501</v>
      </c>
      <c r="AB16" s="62">
        <v>9.9</v>
      </c>
      <c r="AC16" s="62" t="s">
        <v>506</v>
      </c>
      <c r="AD16" s="62">
        <v>57</v>
      </c>
    </row>
    <row r="17" spans="1:30" ht="14.4" thickBot="1" x14ac:dyDescent="0.3">
      <c r="A17" s="62">
        <v>12</v>
      </c>
      <c r="B17" s="63">
        <f>[82]Sheet2!C13</f>
        <v>7.0699999999999999E-2</v>
      </c>
      <c r="C17" s="63">
        <f>[82]Sheet2!D13</f>
        <v>7.4999999999999997E-2</v>
      </c>
      <c r="D17" s="63">
        <f>[82]Sheet2!E13</f>
        <v>7.3099999999999998E-2</v>
      </c>
      <c r="W17" s="62">
        <v>45</v>
      </c>
      <c r="X17" s="62">
        <v>1420</v>
      </c>
      <c r="Y17" s="65">
        <v>43028</v>
      </c>
      <c r="Z17" s="62" t="s">
        <v>530</v>
      </c>
      <c r="AA17" s="62" t="s">
        <v>503</v>
      </c>
      <c r="AB17" s="62">
        <v>9.9</v>
      </c>
      <c r="AC17" s="62" t="s">
        <v>506</v>
      </c>
      <c r="AD17" s="62">
        <v>58</v>
      </c>
    </row>
    <row r="18" spans="1:30" ht="14.4" thickBot="1" x14ac:dyDescent="0.3">
      <c r="A18" s="62">
        <v>13</v>
      </c>
      <c r="B18" s="63">
        <f>[82]Sheet2!C14</f>
        <v>7.0699999999999999E-2</v>
      </c>
      <c r="C18" s="63">
        <f>[82]Sheet2!D14</f>
        <v>7.6700000000000004E-2</v>
      </c>
      <c r="D18" s="63">
        <f>[82]Sheet2!E14</f>
        <v>7.3999999999999996E-2</v>
      </c>
      <c r="W18" s="62">
        <v>50</v>
      </c>
      <c r="X18" s="62">
        <v>1414</v>
      </c>
      <c r="Y18" s="65">
        <v>42802</v>
      </c>
      <c r="Z18" s="62" t="s">
        <v>529</v>
      </c>
      <c r="AA18" s="62" t="s">
        <v>501</v>
      </c>
      <c r="AB18" s="62">
        <v>9.8000000000000007</v>
      </c>
      <c r="AC18" s="62" t="s">
        <v>506</v>
      </c>
      <c r="AD18" s="62">
        <v>57</v>
      </c>
    </row>
    <row r="19" spans="1:30" ht="17.25" customHeight="1" thickBot="1" x14ac:dyDescent="0.3">
      <c r="A19" s="62">
        <v>14</v>
      </c>
      <c r="B19" s="63">
        <f>[82]Sheet2!C15</f>
        <v>7.2900000000000006E-2</v>
      </c>
      <c r="C19" s="63">
        <f>[82]Sheet2!D15</f>
        <v>7.8100000000000003E-2</v>
      </c>
      <c r="D19" s="63">
        <f>[82]Sheet2!E15</f>
        <v>7.5600000000000001E-2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1387</v>
      </c>
      <c r="Y19" s="65">
        <v>42783</v>
      </c>
      <c r="Z19" s="62" t="s">
        <v>532</v>
      </c>
      <c r="AA19" s="62" t="s">
        <v>503</v>
      </c>
      <c r="AB19" s="62">
        <v>9.6</v>
      </c>
      <c r="AC19" s="62" t="s">
        <v>506</v>
      </c>
      <c r="AD19" s="62">
        <v>55</v>
      </c>
    </row>
    <row r="20" spans="1:30" ht="17.25" customHeight="1" thickBot="1" x14ac:dyDescent="0.3">
      <c r="A20" s="62">
        <v>15</v>
      </c>
      <c r="B20" s="63">
        <f>[82]Sheet2!C16</f>
        <v>7.3499999999999996E-2</v>
      </c>
      <c r="C20" s="63">
        <f>[82]Sheet2!D16</f>
        <v>8.1199999999999994E-2</v>
      </c>
      <c r="D20" s="63">
        <f>[82]Sheet2!E16</f>
        <v>7.8E-2</v>
      </c>
      <c r="F20" s="62" t="s">
        <v>495</v>
      </c>
      <c r="G20" s="64">
        <v>11091</v>
      </c>
      <c r="H20" s="62">
        <v>0.78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1366</v>
      </c>
      <c r="Y20" s="65">
        <v>43090</v>
      </c>
      <c r="Z20" s="62" t="s">
        <v>530</v>
      </c>
      <c r="AA20" s="62" t="s">
        <v>502</v>
      </c>
      <c r="AB20" s="62">
        <v>9.5</v>
      </c>
      <c r="AC20" s="62" t="s">
        <v>506</v>
      </c>
      <c r="AD20" s="62">
        <v>56</v>
      </c>
    </row>
    <row r="21" spans="1:30" ht="17.25" customHeight="1" thickBot="1" x14ac:dyDescent="0.3">
      <c r="A21" s="62">
        <v>16</v>
      </c>
      <c r="B21" s="63">
        <f>[82]Sheet2!C17</f>
        <v>7.1400000000000005E-2</v>
      </c>
      <c r="C21" s="63">
        <f>[82]Sheet2!D17</f>
        <v>7.9000000000000001E-2</v>
      </c>
      <c r="D21" s="63">
        <f>[82]Sheet2!E17</f>
        <v>7.5700000000000003E-2</v>
      </c>
      <c r="F21" s="62" t="s">
        <v>499</v>
      </c>
      <c r="G21" s="64">
        <v>14409</v>
      </c>
      <c r="H21" s="62">
        <v>1.01</v>
      </c>
      <c r="J21" s="48">
        <v>5</v>
      </c>
      <c r="K21" s="48">
        <f>X6</f>
        <v>1637</v>
      </c>
      <c r="L21" s="54"/>
      <c r="M21" s="48"/>
      <c r="N21" s="59">
        <f>K21/$F$2</f>
        <v>0.11368055555555556</v>
      </c>
      <c r="W21" s="62">
        <v>125</v>
      </c>
      <c r="X21" s="62">
        <v>1350</v>
      </c>
      <c r="Y21" s="65">
        <v>42754</v>
      </c>
      <c r="Z21" s="62" t="s">
        <v>532</v>
      </c>
      <c r="AA21" s="62" t="s">
        <v>502</v>
      </c>
      <c r="AB21" s="62">
        <v>9.4</v>
      </c>
      <c r="AC21" s="62" t="s">
        <v>506</v>
      </c>
      <c r="AD21" s="62">
        <v>54</v>
      </c>
    </row>
    <row r="22" spans="1:30" ht="17.25" customHeight="1" thickBot="1" x14ac:dyDescent="0.3">
      <c r="A22" s="62">
        <v>17</v>
      </c>
      <c r="B22" s="63">
        <f>[82]Sheet2!C18</f>
        <v>5.8599999999999999E-2</v>
      </c>
      <c r="C22" s="63">
        <f>[82]Sheet2!D18</f>
        <v>6.5799999999999997E-2</v>
      </c>
      <c r="D22" s="63">
        <f>[82]Sheet2!E18</f>
        <v>6.2600000000000003E-2</v>
      </c>
      <c r="F22" s="62" t="s">
        <v>500</v>
      </c>
      <c r="G22" s="64">
        <v>14781</v>
      </c>
      <c r="H22" s="62">
        <v>1.04</v>
      </c>
      <c r="J22" s="48">
        <v>10</v>
      </c>
      <c r="K22" s="48">
        <f>X11</f>
        <v>1520</v>
      </c>
      <c r="L22" s="54"/>
      <c r="M22" s="48"/>
      <c r="N22" s="59">
        <f t="shared" ref="N22:N28" si="0">K22/$F$2</f>
        <v>0.10555555555555556</v>
      </c>
      <c r="W22" s="62">
        <v>150</v>
      </c>
      <c r="X22" s="62">
        <v>1335</v>
      </c>
      <c r="Y22" s="65">
        <v>42815</v>
      </c>
      <c r="Z22" s="62" t="s">
        <v>530</v>
      </c>
      <c r="AA22" s="62" t="s">
        <v>500</v>
      </c>
      <c r="AB22" s="62">
        <v>9.3000000000000007</v>
      </c>
      <c r="AC22" s="62" t="s">
        <v>506</v>
      </c>
      <c r="AD22" s="62">
        <v>56</v>
      </c>
    </row>
    <row r="23" spans="1:30" ht="17.25" customHeight="1" thickBot="1" x14ac:dyDescent="0.3">
      <c r="A23" s="62">
        <v>18</v>
      </c>
      <c r="B23" s="63">
        <f>[82]Sheet2!C19</f>
        <v>4.3299999999999998E-2</v>
      </c>
      <c r="C23" s="63">
        <f>[82]Sheet2!D19</f>
        <v>4.8300000000000003E-2</v>
      </c>
      <c r="D23" s="63">
        <f>[82]Sheet2!E19</f>
        <v>4.6100000000000002E-2</v>
      </c>
      <c r="F23" s="62" t="s">
        <v>501</v>
      </c>
      <c r="G23" s="64">
        <v>15024</v>
      </c>
      <c r="H23" s="62">
        <v>1.06</v>
      </c>
      <c r="J23" s="48">
        <v>20</v>
      </c>
      <c r="K23" s="48">
        <f>X12</f>
        <v>1462</v>
      </c>
      <c r="L23" s="54"/>
      <c r="M23" s="48"/>
      <c r="N23" s="59">
        <f t="shared" si="0"/>
        <v>0.10152777777777777</v>
      </c>
      <c r="W23" s="62">
        <v>175</v>
      </c>
      <c r="X23" s="62">
        <v>1324</v>
      </c>
      <c r="Y23" s="65">
        <v>42745</v>
      </c>
      <c r="Z23" s="62" t="s">
        <v>529</v>
      </c>
      <c r="AA23" s="62" t="s">
        <v>500</v>
      </c>
      <c r="AB23" s="62">
        <v>9.1999999999999993</v>
      </c>
      <c r="AC23" s="62" t="s">
        <v>506</v>
      </c>
      <c r="AD23" s="62">
        <v>58</v>
      </c>
    </row>
    <row r="24" spans="1:30" ht="17.25" customHeight="1" thickBot="1" x14ac:dyDescent="0.3">
      <c r="A24" s="62">
        <v>19</v>
      </c>
      <c r="B24" s="63">
        <f>[82]Sheet2!C20</f>
        <v>3.2599999999999997E-2</v>
      </c>
      <c r="C24" s="63">
        <f>[82]Sheet2!D20</f>
        <v>3.5200000000000002E-2</v>
      </c>
      <c r="D24" s="63">
        <f>[82]Sheet2!E20</f>
        <v>3.4000000000000002E-2</v>
      </c>
      <c r="F24" s="62" t="s">
        <v>502</v>
      </c>
      <c r="G24" s="64">
        <v>15069</v>
      </c>
      <c r="H24" s="62">
        <v>1.06</v>
      </c>
      <c r="J24" s="48">
        <v>30</v>
      </c>
      <c r="K24" s="48">
        <f>X14</f>
        <v>1442</v>
      </c>
      <c r="L24" s="54"/>
      <c r="M24" s="48"/>
      <c r="N24" s="59">
        <f t="shared" si="0"/>
        <v>0.10013888888888889</v>
      </c>
      <c r="W24" s="62">
        <v>200</v>
      </c>
      <c r="X24" s="62">
        <v>1309</v>
      </c>
      <c r="Y24" s="65">
        <v>42830</v>
      </c>
      <c r="Z24" s="62" t="s">
        <v>529</v>
      </c>
      <c r="AA24" s="62" t="s">
        <v>501</v>
      </c>
      <c r="AB24" s="62">
        <v>9.1</v>
      </c>
      <c r="AC24" s="62" t="s">
        <v>506</v>
      </c>
      <c r="AD24" s="62">
        <v>58</v>
      </c>
    </row>
    <row r="25" spans="1:30" ht="17.25" customHeight="1" thickBot="1" x14ac:dyDescent="0.3">
      <c r="A25" s="62">
        <v>20</v>
      </c>
      <c r="B25" s="63">
        <f>[82]Sheet2!C21</f>
        <v>2.2599999999999999E-2</v>
      </c>
      <c r="C25" s="63">
        <f>[82]Sheet2!D21</f>
        <v>2.3599999999999999E-2</v>
      </c>
      <c r="D25" s="63">
        <f>[82]Sheet2!E21</f>
        <v>2.3099999999999999E-2</v>
      </c>
      <c r="F25" s="62" t="s">
        <v>503</v>
      </c>
      <c r="G25" s="64">
        <v>16161</v>
      </c>
      <c r="H25" s="62">
        <v>1.1399999999999999</v>
      </c>
      <c r="J25" s="48">
        <v>50</v>
      </c>
      <c r="K25" s="48">
        <f>X18</f>
        <v>1414</v>
      </c>
      <c r="L25" s="54"/>
      <c r="M25" s="48"/>
      <c r="N25" s="59">
        <f t="shared" si="0"/>
        <v>9.8194444444444445E-2</v>
      </c>
      <c r="W25" s="62">
        <v>200</v>
      </c>
      <c r="X25" s="62">
        <v>2154</v>
      </c>
      <c r="Y25" s="65">
        <v>43005</v>
      </c>
      <c r="Z25" s="62" t="s">
        <v>529</v>
      </c>
      <c r="AA25" s="62" t="s">
        <v>501</v>
      </c>
      <c r="AB25" s="62">
        <v>8.8000000000000007</v>
      </c>
      <c r="AC25" s="62" t="s">
        <v>472</v>
      </c>
      <c r="AD25" s="62">
        <v>52</v>
      </c>
    </row>
    <row r="26" spans="1:30" ht="17.25" customHeight="1" thickBot="1" x14ac:dyDescent="0.3">
      <c r="A26" s="62">
        <v>21</v>
      </c>
      <c r="B26" s="63">
        <f>[82]Sheet2!C22</f>
        <v>1.5699999999999999E-2</v>
      </c>
      <c r="C26" s="63">
        <f>[82]Sheet2!D22</f>
        <v>1.49E-2</v>
      </c>
      <c r="D26" s="63">
        <f>[82]Sheet2!E22</f>
        <v>1.5299999999999999E-2</v>
      </c>
      <c r="F26" s="62" t="s">
        <v>504</v>
      </c>
      <c r="G26" s="64">
        <v>12920</v>
      </c>
      <c r="H26" s="62">
        <v>0.91</v>
      </c>
      <c r="J26" s="48">
        <v>100</v>
      </c>
      <c r="K26" s="48">
        <f>X20</f>
        <v>1366</v>
      </c>
      <c r="L26" s="54"/>
      <c r="M26" s="48"/>
      <c r="N26" s="59">
        <f t="shared" si="0"/>
        <v>9.4861111111111104E-2</v>
      </c>
    </row>
    <row r="27" spans="1:30" ht="17.25" customHeight="1" thickBot="1" x14ac:dyDescent="0.3">
      <c r="A27" s="62">
        <v>22</v>
      </c>
      <c r="B27" s="63">
        <f>[82]Sheet2!C23</f>
        <v>9.7999999999999997E-3</v>
      </c>
      <c r="C27" s="63">
        <f>[82]Sheet2!D23</f>
        <v>9.5999999999999992E-3</v>
      </c>
      <c r="D27" s="63">
        <f>[82]Sheet2!E23</f>
        <v>9.7000000000000003E-3</v>
      </c>
      <c r="J27" s="48">
        <v>150</v>
      </c>
      <c r="K27" s="48">
        <f>X22</f>
        <v>1335</v>
      </c>
      <c r="L27" s="54"/>
      <c r="M27" s="48"/>
      <c r="N27" s="59">
        <f t="shared" si="0"/>
        <v>9.2708333333333337E-2</v>
      </c>
    </row>
    <row r="28" spans="1:30" ht="17.25" customHeight="1" thickBot="1" x14ac:dyDescent="0.3">
      <c r="A28" s="62">
        <v>23</v>
      </c>
      <c r="B28" s="63">
        <f>[82]Sheet2!C24</f>
        <v>5.3E-3</v>
      </c>
      <c r="C28" s="63">
        <f>[82]Sheet2!D24</f>
        <v>5.4999999999999997E-3</v>
      </c>
      <c r="D28" s="63">
        <f>[82]Sheet2!E24</f>
        <v>5.4000000000000003E-3</v>
      </c>
      <c r="J28" s="48">
        <v>200</v>
      </c>
      <c r="K28" s="48">
        <f>X24</f>
        <v>1309</v>
      </c>
      <c r="L28" s="54"/>
      <c r="M28" s="48"/>
      <c r="N28" s="59">
        <f t="shared" si="0"/>
        <v>9.0902777777777777E-2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2" sqref="A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603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23800</v>
      </c>
      <c r="H2" s="43" t="s">
        <v>469</v>
      </c>
      <c r="W2" s="62">
        <v>1</v>
      </c>
      <c r="X2" s="62"/>
      <c r="Y2" s="65">
        <v>43029</v>
      </c>
      <c r="Z2" s="62" t="s">
        <v>529</v>
      </c>
      <c r="AA2" s="62" t="s">
        <v>504</v>
      </c>
      <c r="AB2" s="62">
        <v>12.2</v>
      </c>
      <c r="AC2" s="62" t="s">
        <v>506</v>
      </c>
      <c r="AD2" s="62">
        <v>58</v>
      </c>
    </row>
    <row r="3" spans="1:30" ht="14.4" thickBot="1" x14ac:dyDescent="0.3">
      <c r="W3" s="62">
        <v>2</v>
      </c>
      <c r="X3" s="62"/>
      <c r="Y3" s="65">
        <v>42820</v>
      </c>
      <c r="Z3" s="62" t="s">
        <v>531</v>
      </c>
      <c r="AA3" s="62" t="s">
        <v>495</v>
      </c>
      <c r="AB3" s="62">
        <v>11.6</v>
      </c>
      <c r="AC3" s="62" t="s">
        <v>506</v>
      </c>
      <c r="AD3" s="62">
        <v>64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42820</v>
      </c>
      <c r="Z4" s="62" t="s">
        <v>533</v>
      </c>
      <c r="AA4" s="62" t="s">
        <v>495</v>
      </c>
      <c r="AB4" s="62">
        <v>11.5</v>
      </c>
      <c r="AC4" s="62" t="s">
        <v>506</v>
      </c>
      <c r="AD4" s="62">
        <v>52</v>
      </c>
    </row>
    <row r="5" spans="1:30" ht="18.75" customHeight="1" thickBot="1" x14ac:dyDescent="0.3">
      <c r="A5" s="62">
        <v>0</v>
      </c>
      <c r="B5" s="63">
        <f>[84]Sheet2!C1</f>
        <v>1.38E-2</v>
      </c>
      <c r="C5" s="63">
        <f>[84]Sheet2!D1</f>
        <v>5.7999999999999996E-3</v>
      </c>
      <c r="D5" s="63">
        <f>[84]Sheet2!E1</f>
        <v>9.4999999999999998E-3</v>
      </c>
      <c r="F5" s="62" t="s">
        <v>478</v>
      </c>
      <c r="G5" s="64">
        <v>14830</v>
      </c>
      <c r="H5" s="67">
        <v>0.97086785948343202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42820</v>
      </c>
      <c r="Z5" s="62" t="s">
        <v>535</v>
      </c>
      <c r="AA5" s="62" t="s">
        <v>495</v>
      </c>
      <c r="AB5" s="62">
        <v>11.4</v>
      </c>
      <c r="AC5" s="62" t="s">
        <v>506</v>
      </c>
      <c r="AD5" s="62">
        <v>61</v>
      </c>
    </row>
    <row r="6" spans="1:30" ht="17.25" customHeight="1" thickBot="1" x14ac:dyDescent="0.3">
      <c r="A6" s="62">
        <v>1</v>
      </c>
      <c r="B6" s="63">
        <f>[84]Sheet2!C2</f>
        <v>7.7999999999999996E-3</v>
      </c>
      <c r="C6" s="63">
        <f>[84]Sheet2!D2</f>
        <v>3.3E-3</v>
      </c>
      <c r="D6" s="63">
        <f>[84]Sheet2!E2</f>
        <v>5.4000000000000003E-3</v>
      </c>
      <c r="F6" s="62" t="s">
        <v>480</v>
      </c>
      <c r="G6" s="64">
        <v>16302</v>
      </c>
      <c r="H6" s="67">
        <v>1.0504538150086633</v>
      </c>
      <c r="J6" s="49" t="s">
        <v>481</v>
      </c>
      <c r="K6" s="50">
        <f>LARGE((K8,K9),1)</f>
        <v>0.78913324708926269</v>
      </c>
      <c r="N6" s="50" t="s">
        <v>472</v>
      </c>
      <c r="W6" s="62">
        <v>5</v>
      </c>
      <c r="X6" s="62"/>
      <c r="Y6" s="65">
        <v>43029</v>
      </c>
      <c r="Z6" s="62" t="s">
        <v>528</v>
      </c>
      <c r="AA6" s="62" t="s">
        <v>504</v>
      </c>
      <c r="AB6" s="62">
        <v>11.4</v>
      </c>
      <c r="AC6" s="62" t="s">
        <v>506</v>
      </c>
      <c r="AD6" s="62">
        <v>55</v>
      </c>
    </row>
    <row r="7" spans="1:30" ht="17.25" customHeight="1" thickBot="1" x14ac:dyDescent="0.3">
      <c r="A7" s="62">
        <v>2</v>
      </c>
      <c r="B7" s="63">
        <f>[84]Sheet2!C3</f>
        <v>7.0000000000000001E-3</v>
      </c>
      <c r="C7" s="63">
        <f>[84]Sheet2!D3</f>
        <v>3.0999999999999999E-3</v>
      </c>
      <c r="D7" s="63">
        <f>[84]Sheet2!E3</f>
        <v>4.8999999999999998E-3</v>
      </c>
      <c r="F7" s="62" t="s">
        <v>482</v>
      </c>
      <c r="G7" s="64">
        <v>16464</v>
      </c>
      <c r="H7" s="67">
        <v>1.0938019014444873</v>
      </c>
      <c r="J7" s="51" t="s">
        <v>483</v>
      </c>
      <c r="K7" s="50">
        <f>LARGE((K10,K11),1)</f>
        <v>0.60409556313993173</v>
      </c>
      <c r="N7" s="50" t="s">
        <v>471</v>
      </c>
      <c r="W7" s="62">
        <v>6</v>
      </c>
      <c r="X7" s="62"/>
      <c r="Y7" s="65">
        <v>43037</v>
      </c>
      <c r="Z7" s="62" t="s">
        <v>535</v>
      </c>
      <c r="AA7" s="62" t="s">
        <v>495</v>
      </c>
      <c r="AB7" s="62">
        <v>10.9</v>
      </c>
      <c r="AC7" s="62" t="s">
        <v>506</v>
      </c>
      <c r="AD7" s="62">
        <v>62</v>
      </c>
    </row>
    <row r="8" spans="1:30" ht="17.25" customHeight="1" thickBot="1" x14ac:dyDescent="0.35">
      <c r="A8" s="62">
        <v>3</v>
      </c>
      <c r="B8" s="63">
        <f>[84]Sheet2!C4</f>
        <v>3.8E-3</v>
      </c>
      <c r="C8" s="63">
        <f>[84]Sheet2!D4</f>
        <v>6.7000000000000002E-3</v>
      </c>
      <c r="D8" s="63">
        <f>[84]Sheet2!E4</f>
        <v>5.4000000000000003E-3</v>
      </c>
      <c r="F8" s="62" t="s">
        <v>484</v>
      </c>
      <c r="G8" s="64">
        <v>14337</v>
      </c>
      <c r="H8" s="67">
        <v>1.0006014956593561</v>
      </c>
      <c r="K8" s="52">
        <f>LARGE(B11:C11,1)/(B11+C11)</f>
        <v>0.78913324708926269</v>
      </c>
      <c r="W8" s="62">
        <v>7</v>
      </c>
      <c r="X8" s="62"/>
      <c r="Y8" s="65">
        <v>43035</v>
      </c>
      <c r="Z8" s="62" t="s">
        <v>530</v>
      </c>
      <c r="AA8" s="62" t="s">
        <v>503</v>
      </c>
      <c r="AB8" s="62">
        <v>10.9</v>
      </c>
      <c r="AC8" s="62" t="s">
        <v>506</v>
      </c>
      <c r="AD8" s="62">
        <v>61</v>
      </c>
    </row>
    <row r="9" spans="1:30" ht="17.25" customHeight="1" thickBot="1" x14ac:dyDescent="0.35">
      <c r="A9" s="62">
        <v>4</v>
      </c>
      <c r="B9" s="63">
        <f>[84]Sheet2!C5</f>
        <v>4.8999999999999998E-3</v>
      </c>
      <c r="C9" s="63">
        <f>[84]Sheet2!D5</f>
        <v>1.7600000000000001E-2</v>
      </c>
      <c r="D9" s="63">
        <f>[84]Sheet2!E5</f>
        <v>1.18E-2</v>
      </c>
      <c r="F9" s="62" t="s">
        <v>485</v>
      </c>
      <c r="G9" s="64">
        <v>13761</v>
      </c>
      <c r="H9" s="67">
        <v>0.84425751196258159</v>
      </c>
      <c r="K9" s="52">
        <f>LARGE(B12:C12,1)/(B12+C12)</f>
        <v>0.73786407766990292</v>
      </c>
      <c r="W9" s="62">
        <v>8</v>
      </c>
      <c r="X9" s="62"/>
      <c r="Y9" s="65">
        <v>43029</v>
      </c>
      <c r="Z9" s="62" t="s">
        <v>530</v>
      </c>
      <c r="AA9" s="62" t="s">
        <v>504</v>
      </c>
      <c r="AB9" s="62">
        <v>10.8</v>
      </c>
      <c r="AC9" s="62" t="s">
        <v>506</v>
      </c>
      <c r="AD9" s="62">
        <v>56</v>
      </c>
    </row>
    <row r="10" spans="1:30" ht="17.25" customHeight="1" thickBot="1" x14ac:dyDescent="0.35">
      <c r="A10" s="62">
        <v>5</v>
      </c>
      <c r="B10" s="63">
        <f>[84]Sheet2!C6</f>
        <v>1.03E-2</v>
      </c>
      <c r="C10" s="63">
        <f>[84]Sheet2!D6</f>
        <v>3.73E-2</v>
      </c>
      <c r="D10" s="63">
        <f>[84]Sheet2!E6</f>
        <v>2.4799999999999999E-2</v>
      </c>
      <c r="F10" s="62" t="s">
        <v>486</v>
      </c>
      <c r="G10" s="64">
        <v>12730</v>
      </c>
      <c r="H10" s="67">
        <v>1.0100548528131144</v>
      </c>
      <c r="K10" s="52">
        <f>LARGE(B20:C20,1)/(B20+C20)</f>
        <v>0.59836065573770492</v>
      </c>
      <c r="W10" s="62">
        <v>9</v>
      </c>
      <c r="X10" s="62"/>
      <c r="Y10" s="65">
        <v>43029</v>
      </c>
      <c r="Z10" s="62" t="s">
        <v>532</v>
      </c>
      <c r="AA10" s="62" t="s">
        <v>504</v>
      </c>
      <c r="AB10" s="62">
        <v>10.6</v>
      </c>
      <c r="AC10" s="62" t="s">
        <v>506</v>
      </c>
      <c r="AD10" s="62">
        <v>54</v>
      </c>
    </row>
    <row r="11" spans="1:30" ht="17.25" customHeight="1" thickBot="1" x14ac:dyDescent="0.35">
      <c r="A11" s="62">
        <v>6</v>
      </c>
      <c r="B11" s="63">
        <f>[84]Sheet2!C7</f>
        <v>1.6299999999999999E-2</v>
      </c>
      <c r="C11" s="63">
        <f>[84]Sheet2!D7</f>
        <v>6.0999999999999999E-2</v>
      </c>
      <c r="D11" s="63">
        <f>[84]Sheet2!E7</f>
        <v>4.0399999999999998E-2</v>
      </c>
      <c r="F11" s="62" t="s">
        <v>487</v>
      </c>
      <c r="G11" s="64">
        <v>12417</v>
      </c>
      <c r="H11" s="67"/>
      <c r="K11" s="52">
        <f>LARGE(B21:C21,1)/(B21+C21)</f>
        <v>0.60409556313993173</v>
      </c>
      <c r="W11" s="62">
        <v>10</v>
      </c>
      <c r="X11" s="62"/>
      <c r="Y11" s="65">
        <v>43035</v>
      </c>
      <c r="Z11" s="62" t="s">
        <v>529</v>
      </c>
      <c r="AA11" s="62" t="s">
        <v>503</v>
      </c>
      <c r="AB11" s="62">
        <v>10.6</v>
      </c>
      <c r="AC11" s="62" t="s">
        <v>506</v>
      </c>
      <c r="AD11" s="62">
        <v>62</v>
      </c>
    </row>
    <row r="12" spans="1:30" ht="17.25" customHeight="1" thickBot="1" x14ac:dyDescent="0.3">
      <c r="A12" s="62">
        <v>7</v>
      </c>
      <c r="B12" s="63">
        <f>[84]Sheet2!C8</f>
        <v>2.7E-2</v>
      </c>
      <c r="C12" s="63">
        <f>[84]Sheet2!D8</f>
        <v>7.5999999999999998E-2</v>
      </c>
      <c r="D12" s="63">
        <f>[84]Sheet2!E8</f>
        <v>5.3400000000000003E-2</v>
      </c>
      <c r="F12" s="62" t="s">
        <v>488</v>
      </c>
      <c r="G12" s="64">
        <v>12845</v>
      </c>
      <c r="H12" s="67"/>
      <c r="W12" s="62">
        <v>20</v>
      </c>
      <c r="X12" s="62"/>
      <c r="Y12" s="65">
        <v>42797</v>
      </c>
      <c r="Z12" s="62" t="s">
        <v>530</v>
      </c>
      <c r="AA12" s="62" t="s">
        <v>503</v>
      </c>
      <c r="AB12" s="62">
        <v>10.199999999999999</v>
      </c>
      <c r="AC12" s="62" t="s">
        <v>506</v>
      </c>
      <c r="AD12" s="62">
        <v>56</v>
      </c>
    </row>
    <row r="13" spans="1:30" ht="17.25" customHeight="1" thickBot="1" x14ac:dyDescent="0.3">
      <c r="A13" s="62">
        <v>8</v>
      </c>
      <c r="B13" s="63">
        <f>[84]Sheet2!C9</f>
        <v>2.5899999999999999E-2</v>
      </c>
      <c r="C13" s="63">
        <f>[84]Sheet2!D9</f>
        <v>7.2800000000000004E-2</v>
      </c>
      <c r="D13" s="63">
        <f>[84]Sheet2!E9</f>
        <v>5.1200000000000002E-2</v>
      </c>
      <c r="F13" s="62" t="s">
        <v>489</v>
      </c>
      <c r="G13" s="64">
        <v>15424</v>
      </c>
      <c r="H13" s="67"/>
      <c r="W13" s="62">
        <v>25</v>
      </c>
      <c r="X13" s="62"/>
      <c r="Y13" s="65">
        <v>42797</v>
      </c>
      <c r="Z13" s="62" t="s">
        <v>529</v>
      </c>
      <c r="AA13" s="62" t="s">
        <v>503</v>
      </c>
      <c r="AB13" s="62">
        <v>10.1</v>
      </c>
      <c r="AC13" s="62" t="s">
        <v>506</v>
      </c>
      <c r="AD13" s="62">
        <v>57</v>
      </c>
    </row>
    <row r="14" spans="1:30" ht="14.4" thickBot="1" x14ac:dyDescent="0.3">
      <c r="A14" s="62">
        <v>9</v>
      </c>
      <c r="B14" s="63">
        <f>[84]Sheet2!C10</f>
        <v>2.93E-2</v>
      </c>
      <c r="C14" s="63">
        <f>[84]Sheet2!D10</f>
        <v>6.5100000000000005E-2</v>
      </c>
      <c r="D14" s="63">
        <f>[84]Sheet2!E10</f>
        <v>4.8599999999999997E-2</v>
      </c>
      <c r="F14" s="62" t="s">
        <v>490</v>
      </c>
      <c r="G14" s="64">
        <v>14210</v>
      </c>
      <c r="H14" s="67">
        <v>0.95066837838565754</v>
      </c>
      <c r="W14" s="62">
        <v>30</v>
      </c>
      <c r="X14" s="62"/>
      <c r="Y14" s="65">
        <v>42825</v>
      </c>
      <c r="Z14" s="62" t="s">
        <v>530</v>
      </c>
      <c r="AA14" s="62" t="s">
        <v>503</v>
      </c>
      <c r="AB14" s="62">
        <v>10</v>
      </c>
      <c r="AC14" s="62" t="s">
        <v>506</v>
      </c>
      <c r="AD14" s="62">
        <v>59</v>
      </c>
    </row>
    <row r="15" spans="1:30" ht="14.4" thickBot="1" x14ac:dyDescent="0.3">
      <c r="A15" s="62">
        <v>10</v>
      </c>
      <c r="B15" s="63">
        <f>[84]Sheet2!C11</f>
        <v>4.0899999999999999E-2</v>
      </c>
      <c r="C15" s="63">
        <f>[84]Sheet2!D11</f>
        <v>6.4500000000000002E-2</v>
      </c>
      <c r="D15" s="63">
        <f>[84]Sheet2!E11</f>
        <v>5.3600000000000002E-2</v>
      </c>
      <c r="F15" s="62" t="s">
        <v>491</v>
      </c>
      <c r="G15" s="64">
        <v>14470</v>
      </c>
      <c r="H15" s="67">
        <v>1.0172458680839223</v>
      </c>
      <c r="W15" s="62">
        <v>35</v>
      </c>
      <c r="X15" s="62"/>
      <c r="Y15" s="65">
        <v>42803</v>
      </c>
      <c r="Z15" s="62" t="s">
        <v>529</v>
      </c>
      <c r="AA15" s="62" t="s">
        <v>502</v>
      </c>
      <c r="AB15" s="62">
        <v>10</v>
      </c>
      <c r="AC15" s="62" t="s">
        <v>506</v>
      </c>
      <c r="AD15" s="62">
        <v>58</v>
      </c>
    </row>
    <row r="16" spans="1:30" ht="14.4" thickBot="1" x14ac:dyDescent="0.3">
      <c r="A16" s="62">
        <v>11</v>
      </c>
      <c r="B16" s="63">
        <f>[84]Sheet2!C12</f>
        <v>5.2200000000000003E-2</v>
      </c>
      <c r="C16" s="63">
        <f>[84]Sheet2!D12</f>
        <v>6.7500000000000004E-2</v>
      </c>
      <c r="D16" s="63">
        <f>[84]Sheet2!E12</f>
        <v>6.0400000000000002E-2</v>
      </c>
      <c r="F16" s="62" t="s">
        <v>492</v>
      </c>
      <c r="G16" s="64">
        <v>20376</v>
      </c>
      <c r="H16" s="67">
        <v>1.062048317158786</v>
      </c>
      <c r="W16" s="62">
        <v>40</v>
      </c>
      <c r="X16" s="62"/>
      <c r="Y16" s="65">
        <v>42816</v>
      </c>
      <c r="Z16" s="62" t="s">
        <v>530</v>
      </c>
      <c r="AA16" s="62" t="s">
        <v>501</v>
      </c>
      <c r="AB16" s="62">
        <v>9.9</v>
      </c>
      <c r="AC16" s="62" t="s">
        <v>506</v>
      </c>
      <c r="AD16" s="62">
        <v>57</v>
      </c>
    </row>
    <row r="17" spans="1:30" ht="14.4" thickBot="1" x14ac:dyDescent="0.3">
      <c r="A17" s="62">
        <v>12</v>
      </c>
      <c r="B17" s="63">
        <f>[84]Sheet2!C13</f>
        <v>6.4199999999999993E-2</v>
      </c>
      <c r="C17" s="63">
        <f>[84]Sheet2!D13</f>
        <v>6.54E-2</v>
      </c>
      <c r="D17" s="63">
        <f>[84]Sheet2!E13</f>
        <v>6.4799999999999996E-2</v>
      </c>
      <c r="W17" s="62">
        <v>45</v>
      </c>
      <c r="X17" s="62"/>
      <c r="Y17" s="65">
        <v>43028</v>
      </c>
      <c r="Z17" s="62" t="s">
        <v>530</v>
      </c>
      <c r="AA17" s="62" t="s">
        <v>503</v>
      </c>
      <c r="AB17" s="62">
        <v>9.9</v>
      </c>
      <c r="AC17" s="62" t="s">
        <v>506</v>
      </c>
      <c r="AD17" s="62">
        <v>58</v>
      </c>
    </row>
    <row r="18" spans="1:30" ht="14.4" thickBot="1" x14ac:dyDescent="0.3">
      <c r="A18" s="62">
        <v>13</v>
      </c>
      <c r="B18" s="63">
        <f>[84]Sheet2!C14</f>
        <v>6.9599999999999995E-2</v>
      </c>
      <c r="C18" s="63">
        <f>[84]Sheet2!D14</f>
        <v>5.6899999999999999E-2</v>
      </c>
      <c r="D18" s="63">
        <f>[84]Sheet2!E14</f>
        <v>6.2799999999999995E-2</v>
      </c>
      <c r="W18" s="62">
        <v>50</v>
      </c>
      <c r="X18" s="62"/>
      <c r="Y18" s="65">
        <v>42802</v>
      </c>
      <c r="Z18" s="62" t="s">
        <v>529</v>
      </c>
      <c r="AA18" s="62" t="s">
        <v>501</v>
      </c>
      <c r="AB18" s="62">
        <v>9.8000000000000007</v>
      </c>
      <c r="AC18" s="62" t="s">
        <v>506</v>
      </c>
      <c r="AD18" s="62">
        <v>57</v>
      </c>
    </row>
    <row r="19" spans="1:30" ht="17.25" customHeight="1" thickBot="1" x14ac:dyDescent="0.3">
      <c r="A19" s="62">
        <v>14</v>
      </c>
      <c r="B19" s="63">
        <f>[84]Sheet2!C15</f>
        <v>7.3999999999999996E-2</v>
      </c>
      <c r="C19" s="63">
        <f>[84]Sheet2!D15</f>
        <v>5.1299999999999998E-2</v>
      </c>
      <c r="D19" s="63">
        <f>[84]Sheet2!E15</f>
        <v>6.1800000000000001E-2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42783</v>
      </c>
      <c r="Z19" s="62" t="s">
        <v>532</v>
      </c>
      <c r="AA19" s="62" t="s">
        <v>503</v>
      </c>
      <c r="AB19" s="62">
        <v>9.6</v>
      </c>
      <c r="AC19" s="62" t="s">
        <v>506</v>
      </c>
      <c r="AD19" s="62">
        <v>55</v>
      </c>
    </row>
    <row r="20" spans="1:30" ht="17.25" customHeight="1" thickBot="1" x14ac:dyDescent="0.3">
      <c r="A20" s="62">
        <v>15</v>
      </c>
      <c r="B20" s="63">
        <f>[84]Sheet2!C16</f>
        <v>8.0299999999999996E-2</v>
      </c>
      <c r="C20" s="63">
        <f>[84]Sheet2!D16</f>
        <v>5.3900000000000003E-2</v>
      </c>
      <c r="D20" s="63">
        <f>[84]Sheet2!E16</f>
        <v>6.6100000000000006E-2</v>
      </c>
      <c r="F20" s="62" t="s">
        <v>495</v>
      </c>
      <c r="G20" s="64">
        <v>19303</v>
      </c>
      <c r="H20" s="62">
        <v>0.81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43090</v>
      </c>
      <c r="Z20" s="62" t="s">
        <v>530</v>
      </c>
      <c r="AA20" s="62" t="s">
        <v>502</v>
      </c>
      <c r="AB20" s="62">
        <v>9.5</v>
      </c>
      <c r="AC20" s="62" t="s">
        <v>506</v>
      </c>
      <c r="AD20" s="62">
        <v>56</v>
      </c>
    </row>
    <row r="21" spans="1:30" ht="17.25" customHeight="1" thickBot="1" x14ac:dyDescent="0.3">
      <c r="A21" s="62">
        <v>16</v>
      </c>
      <c r="B21" s="63">
        <f>[84]Sheet2!C17</f>
        <v>8.8499999999999995E-2</v>
      </c>
      <c r="C21" s="63">
        <f>[84]Sheet2!D17</f>
        <v>5.8000000000000003E-2</v>
      </c>
      <c r="D21" s="63">
        <f>[84]Sheet2!E17</f>
        <v>7.2099999999999997E-2</v>
      </c>
      <c r="F21" s="62" t="s">
        <v>499</v>
      </c>
      <c r="G21" s="64">
        <v>22600</v>
      </c>
      <c r="H21" s="62">
        <v>0.95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42754</v>
      </c>
      <c r="Z21" s="62" t="s">
        <v>532</v>
      </c>
      <c r="AA21" s="62" t="s">
        <v>502</v>
      </c>
      <c r="AB21" s="62">
        <v>9.4</v>
      </c>
      <c r="AC21" s="62" t="s">
        <v>506</v>
      </c>
      <c r="AD21" s="62">
        <v>54</v>
      </c>
    </row>
    <row r="22" spans="1:30" ht="17.25" customHeight="1" thickBot="1" x14ac:dyDescent="0.3">
      <c r="A22" s="62">
        <v>17</v>
      </c>
      <c r="B22" s="63">
        <f>[84]Sheet2!C18</f>
        <v>9.2299999999999993E-2</v>
      </c>
      <c r="C22" s="63">
        <f>[84]Sheet2!D18</f>
        <v>6.4000000000000001E-2</v>
      </c>
      <c r="D22" s="63">
        <f>[84]Sheet2!E18</f>
        <v>7.7100000000000002E-2</v>
      </c>
      <c r="F22" s="62" t="s">
        <v>500</v>
      </c>
      <c r="G22" s="64">
        <v>24940</v>
      </c>
      <c r="H22" s="62">
        <v>1.05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42815</v>
      </c>
      <c r="Z22" s="62" t="s">
        <v>530</v>
      </c>
      <c r="AA22" s="62" t="s">
        <v>500</v>
      </c>
      <c r="AB22" s="62">
        <v>9.3000000000000007</v>
      </c>
      <c r="AC22" s="62" t="s">
        <v>506</v>
      </c>
      <c r="AD22" s="62">
        <v>56</v>
      </c>
    </row>
    <row r="23" spans="1:30" ht="17.25" customHeight="1" thickBot="1" x14ac:dyDescent="0.3">
      <c r="A23" s="62">
        <v>18</v>
      </c>
      <c r="B23" s="63">
        <f>[84]Sheet2!C19</f>
        <v>7.4200000000000002E-2</v>
      </c>
      <c r="C23" s="63">
        <f>[84]Sheet2!D19</f>
        <v>5.33E-2</v>
      </c>
      <c r="D23" s="63">
        <f>[84]Sheet2!E19</f>
        <v>6.3E-2</v>
      </c>
      <c r="F23" s="62" t="s">
        <v>501</v>
      </c>
      <c r="G23" s="64">
        <v>24725</v>
      </c>
      <c r="H23" s="62">
        <v>1.04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42745</v>
      </c>
      <c r="Z23" s="62" t="s">
        <v>529</v>
      </c>
      <c r="AA23" s="62" t="s">
        <v>500</v>
      </c>
      <c r="AB23" s="62">
        <v>9.1999999999999993</v>
      </c>
      <c r="AC23" s="62" t="s">
        <v>506</v>
      </c>
      <c r="AD23" s="62">
        <v>58</v>
      </c>
    </row>
    <row r="24" spans="1:30" ht="17.25" customHeight="1" thickBot="1" x14ac:dyDescent="0.3">
      <c r="A24" s="62">
        <v>19</v>
      </c>
      <c r="B24" s="63">
        <f>[84]Sheet2!C20</f>
        <v>6.0400000000000002E-2</v>
      </c>
      <c r="C24" s="63">
        <f>[84]Sheet2!D20</f>
        <v>3.8699999999999998E-2</v>
      </c>
      <c r="D24" s="63">
        <f>[84]Sheet2!E20</f>
        <v>4.87E-2</v>
      </c>
      <c r="F24" s="62" t="s">
        <v>502</v>
      </c>
      <c r="G24" s="64">
        <v>25127</v>
      </c>
      <c r="H24" s="62">
        <v>1.05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42830</v>
      </c>
      <c r="Z24" s="62" t="s">
        <v>529</v>
      </c>
      <c r="AA24" s="62" t="s">
        <v>501</v>
      </c>
      <c r="AB24" s="62">
        <v>9.1</v>
      </c>
      <c r="AC24" s="62" t="s">
        <v>506</v>
      </c>
      <c r="AD24" s="62">
        <v>58</v>
      </c>
    </row>
    <row r="25" spans="1:30" ht="17.25" customHeight="1" thickBot="1" x14ac:dyDescent="0.3">
      <c r="A25" s="62">
        <v>20</v>
      </c>
      <c r="B25" s="63">
        <f>[84]Sheet2!C21</f>
        <v>5.0700000000000002E-2</v>
      </c>
      <c r="C25" s="63">
        <f>[84]Sheet2!D21</f>
        <v>2.6100000000000002E-2</v>
      </c>
      <c r="D25" s="63">
        <f>[84]Sheet2!E21</f>
        <v>3.7400000000000003E-2</v>
      </c>
      <c r="F25" s="62" t="s">
        <v>503</v>
      </c>
      <c r="G25" s="64">
        <v>26762</v>
      </c>
      <c r="H25" s="62">
        <v>1.1200000000000001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43005</v>
      </c>
      <c r="Z25" s="62" t="s">
        <v>529</v>
      </c>
      <c r="AA25" s="62" t="s">
        <v>501</v>
      </c>
      <c r="AB25" s="62">
        <v>8.8000000000000007</v>
      </c>
      <c r="AC25" s="62" t="s">
        <v>472</v>
      </c>
      <c r="AD25" s="62">
        <v>52</v>
      </c>
    </row>
    <row r="26" spans="1:30" ht="17.25" customHeight="1" thickBot="1" x14ac:dyDescent="0.3">
      <c r="A26" s="62">
        <v>21</v>
      </c>
      <c r="B26" s="63">
        <f>[84]Sheet2!C22</f>
        <v>4.5100000000000001E-2</v>
      </c>
      <c r="C26" s="63">
        <f>[84]Sheet2!D22</f>
        <v>2.0400000000000001E-2</v>
      </c>
      <c r="D26" s="63">
        <f>[84]Sheet2!E22</f>
        <v>3.1800000000000002E-2</v>
      </c>
      <c r="F26" s="62" t="s">
        <v>504</v>
      </c>
      <c r="G26" s="64">
        <v>23295</v>
      </c>
      <c r="H26" s="62">
        <v>0.98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[84]Sheet2!C23</f>
        <v>3.3799999999999997E-2</v>
      </c>
      <c r="C27" s="63">
        <f>[84]Sheet2!D23</f>
        <v>1.55E-2</v>
      </c>
      <c r="D27" s="63">
        <f>[84]Sheet2!E23</f>
        <v>2.4E-2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[84]Sheet2!C24</f>
        <v>2.7400000000000001E-2</v>
      </c>
      <c r="C28" s="63">
        <f>[84]Sheet2!D24</f>
        <v>1.5699999999999999E-2</v>
      </c>
      <c r="D28" s="63">
        <f>[84]Sheet2!E24</f>
        <v>2.1100000000000001E-2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11800</v>
      </c>
      <c r="H2" s="43" t="s">
        <v>469</v>
      </c>
      <c r="W2" s="62">
        <v>1</v>
      </c>
      <c r="X2" s="62">
        <v>2227</v>
      </c>
      <c r="Y2" s="65">
        <v>42783</v>
      </c>
      <c r="Z2" s="62" t="s">
        <v>529</v>
      </c>
      <c r="AA2" s="62" t="s">
        <v>503</v>
      </c>
      <c r="AB2" s="62">
        <v>18.899999999999999</v>
      </c>
      <c r="AC2" s="62" t="s">
        <v>472</v>
      </c>
      <c r="AD2" s="62">
        <v>55</v>
      </c>
    </row>
    <row r="3" spans="1:30" ht="14.4" thickBot="1" x14ac:dyDescent="0.3">
      <c r="W3" s="62">
        <v>2</v>
      </c>
      <c r="X3" s="62">
        <v>2148</v>
      </c>
      <c r="Y3" s="65">
        <v>43039</v>
      </c>
      <c r="Z3" s="62" t="s">
        <v>537</v>
      </c>
      <c r="AA3" s="62" t="s">
        <v>500</v>
      </c>
      <c r="AB3" s="62">
        <v>18.2</v>
      </c>
      <c r="AC3" s="62" t="s">
        <v>472</v>
      </c>
      <c r="AD3" s="62">
        <v>61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2018</v>
      </c>
      <c r="Y4" s="65">
        <v>43089</v>
      </c>
      <c r="Z4" s="62" t="s">
        <v>537</v>
      </c>
      <c r="AA4" s="62" t="s">
        <v>501</v>
      </c>
      <c r="AB4" s="62">
        <v>17.100000000000001</v>
      </c>
      <c r="AC4" s="62" t="s">
        <v>472</v>
      </c>
      <c r="AD4" s="62">
        <v>72</v>
      </c>
    </row>
    <row r="5" spans="1:30" ht="18.75" customHeight="1" thickBot="1" x14ac:dyDescent="0.3">
      <c r="A5" s="62">
        <v>0</v>
      </c>
      <c r="B5" s="63">
        <f>[86]Sheet2!C1</f>
        <v>5.3E-3</v>
      </c>
      <c r="C5" s="63">
        <f>[86]Sheet2!D1</f>
        <v>3.2000000000000002E-3</v>
      </c>
      <c r="D5" s="63">
        <f>[86]Sheet2!E1</f>
        <v>4.3E-3</v>
      </c>
      <c r="F5" s="62" t="s">
        <v>478</v>
      </c>
      <c r="G5" s="64">
        <v>12435</v>
      </c>
      <c r="H5" s="62">
        <v>1.05</v>
      </c>
      <c r="J5" s="91" t="s">
        <v>479</v>
      </c>
      <c r="K5" s="92"/>
      <c r="L5" s="92"/>
      <c r="M5" s="92"/>
      <c r="N5" s="93"/>
      <c r="W5" s="62">
        <v>4</v>
      </c>
      <c r="X5" s="62">
        <v>1868</v>
      </c>
      <c r="Y5" s="65">
        <v>42794</v>
      </c>
      <c r="Z5" s="62" t="s">
        <v>528</v>
      </c>
      <c r="AA5" s="62" t="s">
        <v>500</v>
      </c>
      <c r="AB5" s="62">
        <v>15.8</v>
      </c>
      <c r="AC5" s="62" t="s">
        <v>471</v>
      </c>
      <c r="AD5" s="62">
        <v>71</v>
      </c>
    </row>
    <row r="6" spans="1:30" ht="17.25" customHeight="1" thickBot="1" x14ac:dyDescent="0.3">
      <c r="A6" s="62">
        <v>1</v>
      </c>
      <c r="B6" s="63">
        <f>[86]Sheet2!C2</f>
        <v>2.8999999999999998E-3</v>
      </c>
      <c r="C6" s="63">
        <f>[86]Sheet2!D2</f>
        <v>1.8E-3</v>
      </c>
      <c r="D6" s="63">
        <f>[86]Sheet2!E2</f>
        <v>2.3999999999999998E-3</v>
      </c>
      <c r="F6" s="62" t="s">
        <v>480</v>
      </c>
      <c r="G6" s="64">
        <v>13855</v>
      </c>
      <c r="H6" s="62">
        <v>1.17</v>
      </c>
      <c r="J6" s="49" t="s">
        <v>481</v>
      </c>
      <c r="K6" s="50">
        <f>LARGE((K8,K9),1)</f>
        <v>0.7122015915119364</v>
      </c>
      <c r="N6" s="50" t="s">
        <v>472</v>
      </c>
      <c r="W6" s="62">
        <v>5</v>
      </c>
      <c r="X6" s="62">
        <v>1764</v>
      </c>
      <c r="Y6" s="65">
        <v>42794</v>
      </c>
      <c r="Z6" s="62" t="s">
        <v>529</v>
      </c>
      <c r="AA6" s="62" t="s">
        <v>500</v>
      </c>
      <c r="AB6" s="62">
        <v>14.9</v>
      </c>
      <c r="AC6" s="62" t="s">
        <v>471</v>
      </c>
      <c r="AD6" s="62">
        <v>69</v>
      </c>
    </row>
    <row r="7" spans="1:30" ht="17.25" customHeight="1" thickBot="1" x14ac:dyDescent="0.3">
      <c r="A7" s="62">
        <v>2</v>
      </c>
      <c r="B7" s="63">
        <f>[86]Sheet2!C3</f>
        <v>1.6999999999999999E-3</v>
      </c>
      <c r="C7" s="63">
        <f>[86]Sheet2!D3</f>
        <v>1.5E-3</v>
      </c>
      <c r="D7" s="63">
        <f>[86]Sheet2!E3</f>
        <v>1.6000000000000001E-3</v>
      </c>
      <c r="F7" s="62" t="s">
        <v>482</v>
      </c>
      <c r="G7" s="64">
        <v>14242</v>
      </c>
      <c r="H7" s="62">
        <v>1.2</v>
      </c>
      <c r="J7" s="51" t="s">
        <v>483</v>
      </c>
      <c r="K7" s="50">
        <f>LARGE((K10,K11),1)</f>
        <v>0.57415658816040738</v>
      </c>
      <c r="N7" s="50" t="s">
        <v>471</v>
      </c>
      <c r="W7" s="62">
        <v>6</v>
      </c>
      <c r="X7" s="62">
        <v>1751</v>
      </c>
      <c r="Y7" s="65">
        <v>43031</v>
      </c>
      <c r="Z7" s="62" t="s">
        <v>537</v>
      </c>
      <c r="AA7" s="62" t="s">
        <v>499</v>
      </c>
      <c r="AB7" s="62">
        <v>14.8</v>
      </c>
      <c r="AC7" s="62" t="s">
        <v>471</v>
      </c>
      <c r="AD7" s="62">
        <v>56</v>
      </c>
    </row>
    <row r="8" spans="1:30" ht="17.25" customHeight="1" thickBot="1" x14ac:dyDescent="0.35">
      <c r="A8" s="62">
        <v>3</v>
      </c>
      <c r="B8" s="63">
        <f>[86]Sheet2!C4</f>
        <v>1.5E-3</v>
      </c>
      <c r="C8" s="63">
        <f>[86]Sheet2!D4</f>
        <v>2.3999999999999998E-3</v>
      </c>
      <c r="D8" s="63">
        <f>[86]Sheet2!E4</f>
        <v>1.9E-3</v>
      </c>
      <c r="F8" s="62" t="s">
        <v>484</v>
      </c>
      <c r="G8" s="64">
        <v>12359</v>
      </c>
      <c r="H8" s="62">
        <v>1.04</v>
      </c>
      <c r="K8" s="52">
        <f>LARGE(B11:C11,1)/(B11+C11)</f>
        <v>0.7122015915119364</v>
      </c>
      <c r="W8" s="62">
        <v>7</v>
      </c>
      <c r="X8" s="62">
        <v>1741</v>
      </c>
      <c r="Y8" s="65">
        <v>43048</v>
      </c>
      <c r="Z8" s="62" t="s">
        <v>537</v>
      </c>
      <c r="AA8" s="62" t="s">
        <v>502</v>
      </c>
      <c r="AB8" s="62">
        <v>14.8</v>
      </c>
      <c r="AC8" s="62" t="s">
        <v>472</v>
      </c>
      <c r="AD8" s="62">
        <v>68</v>
      </c>
    </row>
    <row r="9" spans="1:30" ht="17.25" customHeight="1" thickBot="1" x14ac:dyDescent="0.35">
      <c r="A9" s="62">
        <v>4</v>
      </c>
      <c r="B9" s="63">
        <f>[86]Sheet2!C5</f>
        <v>3.8E-3</v>
      </c>
      <c r="C9" s="63">
        <f>[86]Sheet2!D5</f>
        <v>6.4999999999999997E-3</v>
      </c>
      <c r="D9" s="63">
        <f>[86]Sheet2!E5</f>
        <v>5.1000000000000004E-3</v>
      </c>
      <c r="F9" s="62" t="s">
        <v>485</v>
      </c>
      <c r="G9" s="64">
        <v>11347</v>
      </c>
      <c r="H9" s="62">
        <v>0.96</v>
      </c>
      <c r="K9" s="52">
        <f>LARGE(B12:C12,1)/(B12+C12)</f>
        <v>0.69653179190751446</v>
      </c>
      <c r="W9" s="62">
        <v>8</v>
      </c>
      <c r="X9" s="62">
        <v>1710</v>
      </c>
      <c r="Y9" s="65">
        <v>43089</v>
      </c>
      <c r="Z9" s="62" t="s">
        <v>539</v>
      </c>
      <c r="AA9" s="62" t="s">
        <v>501</v>
      </c>
      <c r="AB9" s="62">
        <v>14.5</v>
      </c>
      <c r="AC9" s="62" t="s">
        <v>472</v>
      </c>
      <c r="AD9" s="62">
        <v>78</v>
      </c>
    </row>
    <row r="10" spans="1:30" ht="17.25" customHeight="1" thickBot="1" x14ac:dyDescent="0.35">
      <c r="A10" s="62">
        <v>5</v>
      </c>
      <c r="B10" s="63">
        <f>[86]Sheet2!C6</f>
        <v>7.1999999999999998E-3</v>
      </c>
      <c r="C10" s="63">
        <f>[86]Sheet2!D6</f>
        <v>1.9900000000000001E-2</v>
      </c>
      <c r="D10" s="63">
        <f>[86]Sheet2!E6</f>
        <v>1.3299999999999999E-2</v>
      </c>
      <c r="F10" s="62" t="s">
        <v>486</v>
      </c>
      <c r="G10" s="64">
        <v>9742</v>
      </c>
      <c r="H10" s="62">
        <v>0.82</v>
      </c>
      <c r="K10" s="52">
        <f>LARGE(B20:C20,1)/(B20+C20)</f>
        <v>0.5729627289955781</v>
      </c>
      <c r="W10" s="62">
        <v>9</v>
      </c>
      <c r="X10" s="62">
        <v>1701</v>
      </c>
      <c r="Y10" s="65">
        <v>43048</v>
      </c>
      <c r="Z10" s="62" t="s">
        <v>538</v>
      </c>
      <c r="AA10" s="62" t="s">
        <v>502</v>
      </c>
      <c r="AB10" s="62">
        <v>14.4</v>
      </c>
      <c r="AC10" s="62" t="s">
        <v>472</v>
      </c>
      <c r="AD10" s="62">
        <v>70</v>
      </c>
    </row>
    <row r="11" spans="1:30" ht="17.25" customHeight="1" thickBot="1" x14ac:dyDescent="0.35">
      <c r="A11" s="62">
        <v>6</v>
      </c>
      <c r="B11" s="63">
        <f>[86]Sheet2!C7</f>
        <v>2.1700000000000001E-2</v>
      </c>
      <c r="C11" s="63">
        <f>[86]Sheet2!D7</f>
        <v>5.3699999999999998E-2</v>
      </c>
      <c r="D11" s="63">
        <f>[86]Sheet2!E7</f>
        <v>3.6999999999999998E-2</v>
      </c>
      <c r="F11" s="62" t="s">
        <v>487</v>
      </c>
      <c r="G11" s="64">
        <v>9319</v>
      </c>
      <c r="H11" s="62">
        <v>0.79</v>
      </c>
      <c r="K11" s="52">
        <f>LARGE(B21:C21,1)/(B21+C21)</f>
        <v>0.57415658816040738</v>
      </c>
      <c r="W11" s="62">
        <v>10</v>
      </c>
      <c r="X11" s="62">
        <v>1694</v>
      </c>
      <c r="Y11" s="65">
        <v>43089</v>
      </c>
      <c r="Z11" s="62" t="s">
        <v>538</v>
      </c>
      <c r="AA11" s="62" t="s">
        <v>501</v>
      </c>
      <c r="AB11" s="62">
        <v>14.4</v>
      </c>
      <c r="AC11" s="62" t="s">
        <v>472</v>
      </c>
      <c r="AD11" s="62">
        <v>69</v>
      </c>
    </row>
    <row r="12" spans="1:30" ht="17.25" customHeight="1" thickBot="1" x14ac:dyDescent="0.3">
      <c r="A12" s="62">
        <v>7</v>
      </c>
      <c r="B12" s="63">
        <f>[86]Sheet2!C8</f>
        <v>4.2000000000000003E-2</v>
      </c>
      <c r="C12" s="63">
        <f>[86]Sheet2!D8</f>
        <v>9.64E-2</v>
      </c>
      <c r="D12" s="63">
        <f>[86]Sheet2!E8</f>
        <v>6.8099999999999994E-2</v>
      </c>
      <c r="F12" s="62" t="s">
        <v>488</v>
      </c>
      <c r="G12" s="64">
        <v>10435</v>
      </c>
      <c r="H12" s="62">
        <v>0.88</v>
      </c>
      <c r="W12" s="62">
        <v>20</v>
      </c>
      <c r="X12" s="62">
        <v>1596</v>
      </c>
      <c r="Y12" s="65">
        <v>43032</v>
      </c>
      <c r="Z12" s="62" t="s">
        <v>528</v>
      </c>
      <c r="AA12" s="62" t="s">
        <v>500</v>
      </c>
      <c r="AB12" s="62">
        <v>13.5</v>
      </c>
      <c r="AC12" s="62" t="s">
        <v>471</v>
      </c>
      <c r="AD12" s="62">
        <v>68</v>
      </c>
    </row>
    <row r="13" spans="1:30" ht="17.25" customHeight="1" thickBot="1" x14ac:dyDescent="0.3">
      <c r="A13" s="62">
        <v>8</v>
      </c>
      <c r="B13" s="63">
        <f>[86]Sheet2!C9</f>
        <v>6.08E-2</v>
      </c>
      <c r="C13" s="63">
        <f>[86]Sheet2!D9</f>
        <v>8.8400000000000006E-2</v>
      </c>
      <c r="D13" s="63">
        <f>[86]Sheet2!E9</f>
        <v>7.3999999999999996E-2</v>
      </c>
      <c r="F13" s="62" t="s">
        <v>489</v>
      </c>
      <c r="G13" s="64">
        <v>10640</v>
      </c>
      <c r="H13" s="62">
        <v>0.9</v>
      </c>
      <c r="W13" s="62">
        <v>25</v>
      </c>
      <c r="X13" s="62">
        <v>1531</v>
      </c>
      <c r="Y13" s="65">
        <v>42794</v>
      </c>
      <c r="Z13" s="62" t="s">
        <v>536</v>
      </c>
      <c r="AA13" s="62" t="s">
        <v>500</v>
      </c>
      <c r="AB13" s="62">
        <v>13</v>
      </c>
      <c r="AC13" s="62" t="s">
        <v>471</v>
      </c>
      <c r="AD13" s="62">
        <v>74</v>
      </c>
    </row>
    <row r="14" spans="1:30" ht="14.4" thickBot="1" x14ac:dyDescent="0.3">
      <c r="A14" s="62">
        <v>9</v>
      </c>
      <c r="B14" s="63">
        <f>[86]Sheet2!C10</f>
        <v>5.45E-2</v>
      </c>
      <c r="C14" s="63">
        <f>[86]Sheet2!D10</f>
        <v>5.8400000000000001E-2</v>
      </c>
      <c r="D14" s="63">
        <f>[86]Sheet2!E10</f>
        <v>5.6300000000000003E-2</v>
      </c>
      <c r="F14" s="62" t="s">
        <v>490</v>
      </c>
      <c r="G14" s="64">
        <v>12382</v>
      </c>
      <c r="H14" s="62">
        <v>1.05</v>
      </c>
      <c r="W14" s="62">
        <v>30</v>
      </c>
      <c r="X14" s="62">
        <v>1492</v>
      </c>
      <c r="Y14" s="65">
        <v>43031</v>
      </c>
      <c r="Z14" s="62" t="s">
        <v>539</v>
      </c>
      <c r="AA14" s="62" t="s">
        <v>499</v>
      </c>
      <c r="AB14" s="62">
        <v>12.6</v>
      </c>
      <c r="AC14" s="62" t="s">
        <v>472</v>
      </c>
      <c r="AD14" s="62">
        <v>60</v>
      </c>
    </row>
    <row r="15" spans="1:30" ht="14.4" thickBot="1" x14ac:dyDescent="0.3">
      <c r="A15" s="62">
        <v>10</v>
      </c>
      <c r="B15" s="63">
        <f>[86]Sheet2!C11</f>
        <v>5.8400000000000001E-2</v>
      </c>
      <c r="C15" s="63">
        <f>[86]Sheet2!D11</f>
        <v>5.8599999999999999E-2</v>
      </c>
      <c r="D15" s="63">
        <f>[86]Sheet2!E11</f>
        <v>5.8500000000000003E-2</v>
      </c>
      <c r="F15" s="62" t="s">
        <v>491</v>
      </c>
      <c r="G15" s="64">
        <v>12542</v>
      </c>
      <c r="H15" s="62">
        <v>1.06</v>
      </c>
      <c r="W15" s="62">
        <v>35</v>
      </c>
      <c r="X15" s="62">
        <v>1456</v>
      </c>
      <c r="Y15" s="65">
        <v>43039</v>
      </c>
      <c r="Z15" s="62" t="s">
        <v>538</v>
      </c>
      <c r="AA15" s="62" t="s">
        <v>500</v>
      </c>
      <c r="AB15" s="62">
        <v>12.3</v>
      </c>
      <c r="AC15" s="62" t="s">
        <v>471</v>
      </c>
      <c r="AD15" s="62">
        <v>55</v>
      </c>
    </row>
    <row r="16" spans="1:30" ht="14.4" thickBot="1" x14ac:dyDescent="0.3">
      <c r="A16" s="62">
        <v>11</v>
      </c>
      <c r="B16" s="63">
        <f>[86]Sheet2!C12</f>
        <v>6.3500000000000001E-2</v>
      </c>
      <c r="C16" s="63">
        <f>[86]Sheet2!D12</f>
        <v>6.4199999999999993E-2</v>
      </c>
      <c r="D16" s="63">
        <f>[86]Sheet2!E12</f>
        <v>6.3799999999999996E-2</v>
      </c>
      <c r="F16" s="62" t="s">
        <v>492</v>
      </c>
      <c r="G16" s="64">
        <v>12213</v>
      </c>
      <c r="H16" s="62">
        <v>1.03</v>
      </c>
      <c r="W16" s="62">
        <v>40</v>
      </c>
      <c r="X16" s="62">
        <v>1425</v>
      </c>
      <c r="Y16" s="65">
        <v>43011</v>
      </c>
      <c r="Z16" s="62" t="s">
        <v>537</v>
      </c>
      <c r="AA16" s="62" t="s">
        <v>500</v>
      </c>
      <c r="AB16" s="62">
        <v>12.1</v>
      </c>
      <c r="AC16" s="62" t="s">
        <v>472</v>
      </c>
      <c r="AD16" s="62">
        <v>64</v>
      </c>
    </row>
    <row r="17" spans="1:30" ht="14.4" thickBot="1" x14ac:dyDescent="0.3">
      <c r="A17" s="62">
        <v>12</v>
      </c>
      <c r="B17" s="63">
        <f>[86]Sheet2!C13</f>
        <v>6.7199999999999996E-2</v>
      </c>
      <c r="C17" s="63">
        <f>[86]Sheet2!D13</f>
        <v>6.6400000000000001E-2</v>
      </c>
      <c r="D17" s="63">
        <f>[86]Sheet2!E13</f>
        <v>6.6799999999999998E-2</v>
      </c>
      <c r="W17" s="62">
        <v>45</v>
      </c>
      <c r="X17" s="62">
        <v>1415</v>
      </c>
      <c r="Y17" s="65">
        <v>42775</v>
      </c>
      <c r="Z17" s="62" t="s">
        <v>528</v>
      </c>
      <c r="AA17" s="62" t="s">
        <v>502</v>
      </c>
      <c r="AB17" s="62">
        <v>12</v>
      </c>
      <c r="AC17" s="62" t="s">
        <v>471</v>
      </c>
      <c r="AD17" s="62">
        <v>61</v>
      </c>
    </row>
    <row r="18" spans="1:30" ht="14.4" thickBot="1" x14ac:dyDescent="0.3">
      <c r="A18" s="62">
        <v>13</v>
      </c>
      <c r="B18" s="63">
        <f>[86]Sheet2!C14</f>
        <v>6.7799999999999999E-2</v>
      </c>
      <c r="C18" s="63">
        <f>[86]Sheet2!D14</f>
        <v>6.5299999999999997E-2</v>
      </c>
      <c r="D18" s="63">
        <f>[86]Sheet2!E14</f>
        <v>6.6600000000000006E-2</v>
      </c>
      <c r="W18" s="62">
        <v>50</v>
      </c>
      <c r="X18" s="62">
        <v>1401</v>
      </c>
      <c r="Y18" s="65">
        <v>43010</v>
      </c>
      <c r="Z18" s="62" t="s">
        <v>537</v>
      </c>
      <c r="AA18" s="62" t="s">
        <v>499</v>
      </c>
      <c r="AB18" s="62">
        <v>11.9</v>
      </c>
      <c r="AC18" s="62" t="s">
        <v>472</v>
      </c>
      <c r="AD18" s="62">
        <v>53</v>
      </c>
    </row>
    <row r="19" spans="1:30" ht="17.25" customHeight="1" thickBot="1" x14ac:dyDescent="0.3">
      <c r="A19" s="62">
        <v>14</v>
      </c>
      <c r="B19" s="63">
        <f>[86]Sheet2!C15</f>
        <v>7.3700000000000002E-2</v>
      </c>
      <c r="C19" s="63">
        <f>[86]Sheet2!D15</f>
        <v>6.7599999999999993E-2</v>
      </c>
      <c r="D19" s="63">
        <f>[86]Sheet2!E15</f>
        <v>7.0800000000000002E-2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1358</v>
      </c>
      <c r="Y19" s="65">
        <v>42795</v>
      </c>
      <c r="Z19" s="62" t="s">
        <v>528</v>
      </c>
      <c r="AA19" s="62" t="s">
        <v>501</v>
      </c>
      <c r="AB19" s="62">
        <v>11.5</v>
      </c>
      <c r="AC19" s="62" t="s">
        <v>471</v>
      </c>
      <c r="AD19" s="62">
        <v>65</v>
      </c>
    </row>
    <row r="20" spans="1:30" ht="17.25" customHeight="1" thickBot="1" x14ac:dyDescent="0.3">
      <c r="A20" s="62">
        <v>15</v>
      </c>
      <c r="B20" s="63">
        <f>[86]Sheet2!C16</f>
        <v>9.0700000000000003E-2</v>
      </c>
      <c r="C20" s="63">
        <f>[86]Sheet2!D16</f>
        <v>6.7599999999999993E-2</v>
      </c>
      <c r="D20" s="63">
        <f>[86]Sheet2!E16</f>
        <v>7.9600000000000004E-2</v>
      </c>
      <c r="F20" s="62" t="s">
        <v>495</v>
      </c>
      <c r="G20" s="64">
        <v>7498</v>
      </c>
      <c r="H20" s="62">
        <v>0.63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1335</v>
      </c>
      <c r="Y20" s="65">
        <v>42776</v>
      </c>
      <c r="Z20" s="62" t="s">
        <v>530</v>
      </c>
      <c r="AA20" s="62" t="s">
        <v>503</v>
      </c>
      <c r="AB20" s="62">
        <v>11.3</v>
      </c>
      <c r="AC20" s="62" t="s">
        <v>471</v>
      </c>
      <c r="AD20" s="62">
        <v>62</v>
      </c>
    </row>
    <row r="21" spans="1:30" ht="17.25" customHeight="1" thickBot="1" x14ac:dyDescent="0.3">
      <c r="A21" s="62">
        <v>16</v>
      </c>
      <c r="B21" s="63">
        <f>[86]Sheet2!C17</f>
        <v>9.0200000000000002E-2</v>
      </c>
      <c r="C21" s="63">
        <f>[86]Sheet2!D17</f>
        <v>6.6900000000000001E-2</v>
      </c>
      <c r="D21" s="63">
        <f>[86]Sheet2!E17</f>
        <v>7.9000000000000001E-2</v>
      </c>
      <c r="F21" s="62" t="s">
        <v>499</v>
      </c>
      <c r="G21" s="64">
        <v>12351</v>
      </c>
      <c r="H21" s="62">
        <v>1.04</v>
      </c>
      <c r="J21" s="48">
        <v>5</v>
      </c>
      <c r="K21" s="48">
        <f>X6</f>
        <v>1764</v>
      </c>
      <c r="L21" s="54"/>
      <c r="M21" s="48"/>
      <c r="N21" s="59">
        <f>K21/$F$2</f>
        <v>0.14949152542372882</v>
      </c>
      <c r="W21" s="62">
        <v>125</v>
      </c>
      <c r="X21" s="62">
        <v>1311</v>
      </c>
      <c r="Y21" s="65">
        <v>43087</v>
      </c>
      <c r="Z21" s="62" t="s">
        <v>528</v>
      </c>
      <c r="AA21" s="62" t="s">
        <v>499</v>
      </c>
      <c r="AB21" s="62">
        <v>11.1</v>
      </c>
      <c r="AC21" s="62" t="s">
        <v>471</v>
      </c>
      <c r="AD21" s="62">
        <v>65</v>
      </c>
    </row>
    <row r="22" spans="1:30" ht="17.25" customHeight="1" thickBot="1" x14ac:dyDescent="0.3">
      <c r="A22" s="62">
        <v>17</v>
      </c>
      <c r="B22" s="63">
        <f>[86]Sheet2!C18</f>
        <v>0.1026</v>
      </c>
      <c r="C22" s="63">
        <f>[86]Sheet2!D18</f>
        <v>6.7500000000000004E-2</v>
      </c>
      <c r="D22" s="63">
        <f>[86]Sheet2!E18</f>
        <v>8.5800000000000001E-2</v>
      </c>
      <c r="F22" s="62" t="s">
        <v>500</v>
      </c>
      <c r="G22" s="64">
        <v>13359</v>
      </c>
      <c r="H22" s="62">
        <v>1.1299999999999999</v>
      </c>
      <c r="J22" s="48">
        <v>10</v>
      </c>
      <c r="K22" s="48">
        <f>X11</f>
        <v>1694</v>
      </c>
      <c r="L22" s="54"/>
      <c r="M22" s="48"/>
      <c r="N22" s="59">
        <f t="shared" ref="N22:N28" si="0">K22/$F$2</f>
        <v>0.14355932203389832</v>
      </c>
      <c r="W22" s="62">
        <v>150</v>
      </c>
      <c r="X22" s="62">
        <v>1298</v>
      </c>
      <c r="Y22" s="65">
        <v>42797</v>
      </c>
      <c r="Z22" s="62" t="s">
        <v>529</v>
      </c>
      <c r="AA22" s="62" t="s">
        <v>503</v>
      </c>
      <c r="AB22" s="62">
        <v>11</v>
      </c>
      <c r="AC22" s="62" t="s">
        <v>471</v>
      </c>
      <c r="AD22" s="62">
        <v>57</v>
      </c>
    </row>
    <row r="23" spans="1:30" ht="17.25" customHeight="1" thickBot="1" x14ac:dyDescent="0.3">
      <c r="A23" s="62">
        <v>18</v>
      </c>
      <c r="B23" s="63">
        <f>[86]Sheet2!C19</f>
        <v>6.6600000000000006E-2</v>
      </c>
      <c r="C23" s="63">
        <f>[86]Sheet2!D19</f>
        <v>5.0200000000000002E-2</v>
      </c>
      <c r="D23" s="63">
        <f>[86]Sheet2!E19</f>
        <v>5.8799999999999998E-2</v>
      </c>
      <c r="F23" s="62" t="s">
        <v>501</v>
      </c>
      <c r="G23" s="64">
        <v>13418</v>
      </c>
      <c r="H23" s="62">
        <v>1.1299999999999999</v>
      </c>
      <c r="J23" s="48">
        <v>20</v>
      </c>
      <c r="K23" s="48">
        <f>X12</f>
        <v>1596</v>
      </c>
      <c r="L23" s="54"/>
      <c r="M23" s="48"/>
      <c r="N23" s="59">
        <f t="shared" si="0"/>
        <v>0.1352542372881356</v>
      </c>
      <c r="W23" s="62">
        <v>175</v>
      </c>
      <c r="X23" s="62">
        <v>1285</v>
      </c>
      <c r="Y23" s="65">
        <v>42807</v>
      </c>
      <c r="Z23" s="62" t="s">
        <v>530</v>
      </c>
      <c r="AA23" s="62" t="s">
        <v>499</v>
      </c>
      <c r="AB23" s="62">
        <v>10.9</v>
      </c>
      <c r="AC23" s="62" t="s">
        <v>471</v>
      </c>
      <c r="AD23" s="62">
        <v>61</v>
      </c>
    </row>
    <row r="24" spans="1:30" ht="17.25" customHeight="1" thickBot="1" x14ac:dyDescent="0.3">
      <c r="A24" s="62">
        <v>19</v>
      </c>
      <c r="B24" s="63">
        <f>[86]Sheet2!C20</f>
        <v>4.1300000000000003E-2</v>
      </c>
      <c r="C24" s="63">
        <f>[86]Sheet2!D20</f>
        <v>3.39E-2</v>
      </c>
      <c r="D24" s="63">
        <f>[86]Sheet2!E20</f>
        <v>3.78E-2</v>
      </c>
      <c r="F24" s="62" t="s">
        <v>502</v>
      </c>
      <c r="G24" s="64">
        <v>13376</v>
      </c>
      <c r="H24" s="62">
        <v>1.1299999999999999</v>
      </c>
      <c r="J24" s="48">
        <v>30</v>
      </c>
      <c r="K24" s="48">
        <f>X14</f>
        <v>1492</v>
      </c>
      <c r="L24" s="54"/>
      <c r="M24" s="48"/>
      <c r="N24" s="59">
        <f t="shared" si="0"/>
        <v>0.1264406779661017</v>
      </c>
      <c r="W24" s="62">
        <v>200</v>
      </c>
      <c r="X24" s="62">
        <v>1273</v>
      </c>
      <c r="Y24" s="65">
        <v>42765</v>
      </c>
      <c r="Z24" s="62" t="s">
        <v>530</v>
      </c>
      <c r="AA24" s="62" t="s">
        <v>499</v>
      </c>
      <c r="AB24" s="62">
        <v>10.8</v>
      </c>
      <c r="AC24" s="62" t="s">
        <v>471</v>
      </c>
      <c r="AD24" s="62">
        <v>61</v>
      </c>
    </row>
    <row r="25" spans="1:30" ht="17.25" customHeight="1" thickBot="1" x14ac:dyDescent="0.3">
      <c r="A25" s="62">
        <v>20</v>
      </c>
      <c r="B25" s="63">
        <f>[86]Sheet2!C21</f>
        <v>2.9700000000000001E-2</v>
      </c>
      <c r="C25" s="63">
        <f>[86]Sheet2!D21</f>
        <v>2.5100000000000001E-2</v>
      </c>
      <c r="D25" s="63">
        <f>[86]Sheet2!E21</f>
        <v>2.75E-2</v>
      </c>
      <c r="F25" s="62" t="s">
        <v>503</v>
      </c>
      <c r="G25" s="64">
        <v>13592</v>
      </c>
      <c r="H25" s="62">
        <v>1.1499999999999999</v>
      </c>
      <c r="J25" s="48">
        <v>50</v>
      </c>
      <c r="K25" s="48">
        <f>X18</f>
        <v>1401</v>
      </c>
      <c r="L25" s="54"/>
      <c r="M25" s="48"/>
      <c r="N25" s="59">
        <f t="shared" si="0"/>
        <v>0.11872881355932204</v>
      </c>
    </row>
    <row r="26" spans="1:30" ht="17.25" customHeight="1" thickBot="1" x14ac:dyDescent="0.3">
      <c r="A26" s="62">
        <v>21</v>
      </c>
      <c r="B26" s="63">
        <f>[86]Sheet2!C22</f>
        <v>2.1600000000000001E-2</v>
      </c>
      <c r="C26" s="63">
        <f>[86]Sheet2!D22</f>
        <v>1.7999999999999999E-2</v>
      </c>
      <c r="D26" s="63">
        <f>[86]Sheet2!E22</f>
        <v>1.9800000000000002E-2</v>
      </c>
      <c r="F26" s="62" t="s">
        <v>504</v>
      </c>
      <c r="G26" s="64">
        <v>9392</v>
      </c>
      <c r="H26" s="62">
        <v>0.79</v>
      </c>
      <c r="J26" s="48">
        <v>100</v>
      </c>
      <c r="K26" s="48">
        <f>X20</f>
        <v>1335</v>
      </c>
      <c r="L26" s="54"/>
      <c r="M26" s="48"/>
      <c r="N26" s="59">
        <f t="shared" si="0"/>
        <v>0.11313559322033899</v>
      </c>
    </row>
    <row r="27" spans="1:30" ht="17.25" customHeight="1" thickBot="1" x14ac:dyDescent="0.3">
      <c r="A27" s="62">
        <v>22</v>
      </c>
      <c r="B27" s="63">
        <f>[86]Sheet2!C23</f>
        <v>1.61E-2</v>
      </c>
      <c r="C27" s="63">
        <f>[86]Sheet2!D23</f>
        <v>1.0699999999999999E-2</v>
      </c>
      <c r="D27" s="63">
        <f>[86]Sheet2!E23</f>
        <v>1.35E-2</v>
      </c>
      <c r="J27" s="48">
        <v>150</v>
      </c>
      <c r="K27" s="48">
        <f>X22</f>
        <v>1298</v>
      </c>
      <c r="L27" s="54"/>
      <c r="M27" s="48"/>
      <c r="N27" s="59">
        <f t="shared" si="0"/>
        <v>0.11</v>
      </c>
    </row>
    <row r="28" spans="1:30" ht="17.25" customHeight="1" thickBot="1" x14ac:dyDescent="0.3">
      <c r="A28" s="62">
        <v>23</v>
      </c>
      <c r="B28" s="63">
        <f>[86]Sheet2!C24</f>
        <v>9.1999999999999998E-3</v>
      </c>
      <c r="C28" s="63">
        <f>[86]Sheet2!D24</f>
        <v>5.7999999999999996E-3</v>
      </c>
      <c r="D28" s="63">
        <f>[86]Sheet2!E24</f>
        <v>7.4999999999999997E-3</v>
      </c>
      <c r="J28" s="48">
        <v>200</v>
      </c>
      <c r="K28" s="48">
        <f>X24</f>
        <v>1273</v>
      </c>
      <c r="L28" s="54"/>
      <c r="M28" s="48"/>
      <c r="N28" s="59">
        <f t="shared" si="0"/>
        <v>0.1078813559322034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sqref="A1:U1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7" width="0" hidden="1" customWidth="1"/>
    <col min="28" max="28" width="8.69921875" hidden="1" customWidth="1"/>
    <col min="29" max="30" width="0" hidden="1" customWidth="1"/>
  </cols>
  <sheetData>
    <row r="1" spans="1:30" ht="24" thickBot="1" x14ac:dyDescent="0.5">
      <c r="A1" s="87" t="s">
        <v>550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30" ht="21.6" thickBot="1" x14ac:dyDescent="0.45">
      <c r="D2" s="41" t="s">
        <v>547</v>
      </c>
      <c r="F2" s="42">
        <v>21700</v>
      </c>
      <c r="H2" s="43" t="s">
        <v>469</v>
      </c>
      <c r="W2" s="62">
        <v>1</v>
      </c>
      <c r="X2" s="62">
        <v>2578</v>
      </c>
      <c r="Y2" s="65">
        <v>43055</v>
      </c>
      <c r="Z2" s="62" t="s">
        <v>528</v>
      </c>
      <c r="AA2" s="62" t="s">
        <v>502</v>
      </c>
      <c r="AB2" s="62">
        <v>9.5</v>
      </c>
    </row>
    <row r="3" spans="1:30" ht="14.4" thickBot="1" x14ac:dyDescent="0.3">
      <c r="W3" s="62">
        <v>2</v>
      </c>
      <c r="X3" s="62">
        <v>2564</v>
      </c>
      <c r="Y3" s="65">
        <v>43042</v>
      </c>
      <c r="Z3" s="62" t="s">
        <v>528</v>
      </c>
      <c r="AA3" s="62" t="s">
        <v>503</v>
      </c>
      <c r="AB3" s="62">
        <v>9.5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2529</v>
      </c>
      <c r="Y4" s="65">
        <v>43084</v>
      </c>
      <c r="Z4" s="62" t="s">
        <v>528</v>
      </c>
      <c r="AA4" s="62" t="s">
        <v>503</v>
      </c>
      <c r="AB4" s="62">
        <v>9.3000000000000007</v>
      </c>
      <c r="AC4" s="47" t="s">
        <v>526</v>
      </c>
      <c r="AD4" s="47" t="s">
        <v>527</v>
      </c>
    </row>
    <row r="5" spans="1:30" ht="15" customHeight="1" thickBot="1" x14ac:dyDescent="0.3">
      <c r="A5" s="62">
        <v>0</v>
      </c>
      <c r="B5" s="63">
        <v>5.7000000000000002E-3</v>
      </c>
      <c r="C5" s="63">
        <v>7.4999999999999997E-3</v>
      </c>
      <c r="D5" s="63">
        <v>6.6E-3</v>
      </c>
      <c r="F5" s="62" t="s">
        <v>478</v>
      </c>
      <c r="G5" s="64">
        <v>26739</v>
      </c>
      <c r="H5" s="62">
        <v>0.99</v>
      </c>
      <c r="J5" s="91" t="s">
        <v>479</v>
      </c>
      <c r="K5" s="92"/>
      <c r="L5" s="92"/>
      <c r="M5" s="92"/>
      <c r="N5" s="93"/>
      <c r="W5" s="62">
        <v>4</v>
      </c>
      <c r="X5" s="62">
        <v>2513</v>
      </c>
      <c r="Y5" s="65">
        <v>43077</v>
      </c>
      <c r="Z5" s="62" t="s">
        <v>528</v>
      </c>
      <c r="AA5" s="62" t="s">
        <v>503</v>
      </c>
      <c r="AB5" s="62">
        <v>9.3000000000000007</v>
      </c>
      <c r="AC5" s="48" t="s">
        <v>472</v>
      </c>
      <c r="AD5" s="48">
        <v>59</v>
      </c>
    </row>
    <row r="6" spans="1:30" ht="14.4" thickBot="1" x14ac:dyDescent="0.3">
      <c r="A6" s="62">
        <v>1</v>
      </c>
      <c r="B6" s="63">
        <v>3.5999999999999999E-3</v>
      </c>
      <c r="C6" s="63">
        <v>4.4000000000000003E-3</v>
      </c>
      <c r="D6" s="63">
        <v>4.0000000000000001E-3</v>
      </c>
      <c r="F6" s="62" t="s">
        <v>480</v>
      </c>
      <c r="G6" s="64">
        <v>28253</v>
      </c>
      <c r="H6" s="62">
        <v>1.04</v>
      </c>
      <c r="J6" s="49" t="s">
        <v>481</v>
      </c>
      <c r="K6" s="50">
        <f>LARGE((K8,K9),1)</f>
        <v>0.68253968253968256</v>
      </c>
      <c r="N6" s="50" t="s">
        <v>472</v>
      </c>
      <c r="W6" s="62">
        <v>5</v>
      </c>
      <c r="X6" s="62">
        <v>2491</v>
      </c>
      <c r="Y6" s="65">
        <v>43061</v>
      </c>
      <c r="Z6" s="62" t="s">
        <v>529</v>
      </c>
      <c r="AA6" s="62" t="s">
        <v>501</v>
      </c>
      <c r="AB6" s="62">
        <v>9.1999999999999993</v>
      </c>
      <c r="AC6" s="48" t="s">
        <v>472</v>
      </c>
      <c r="AD6" s="48">
        <v>59</v>
      </c>
    </row>
    <row r="7" spans="1:30" ht="14.4" thickBot="1" x14ac:dyDescent="0.3">
      <c r="A7" s="62">
        <v>2</v>
      </c>
      <c r="B7" s="63">
        <v>2.5999999999999999E-3</v>
      </c>
      <c r="C7" s="63">
        <v>2.8999999999999998E-3</v>
      </c>
      <c r="D7" s="63">
        <v>2.7000000000000001E-3</v>
      </c>
      <c r="F7" s="62" t="s">
        <v>482</v>
      </c>
      <c r="G7" s="64">
        <v>28912</v>
      </c>
      <c r="H7" s="62">
        <v>1.07</v>
      </c>
      <c r="J7" s="51" t="s">
        <v>483</v>
      </c>
      <c r="K7" s="50">
        <f>LARGE((K10,K11),1)</f>
        <v>0.55017064846416375</v>
      </c>
      <c r="N7" s="50" t="s">
        <v>471</v>
      </c>
      <c r="W7" s="62">
        <v>6</v>
      </c>
      <c r="X7" s="62">
        <v>2487</v>
      </c>
      <c r="Y7" s="65">
        <v>43070</v>
      </c>
      <c r="Z7" s="62" t="s">
        <v>529</v>
      </c>
      <c r="AA7" s="62" t="s">
        <v>503</v>
      </c>
      <c r="AB7" s="62">
        <v>9.1999999999999993</v>
      </c>
      <c r="AC7" s="48" t="s">
        <v>472</v>
      </c>
      <c r="AD7" s="48">
        <v>59</v>
      </c>
    </row>
    <row r="8" spans="1:30" ht="15" thickBot="1" x14ac:dyDescent="0.35">
      <c r="A8" s="62">
        <v>3</v>
      </c>
      <c r="B8" s="63">
        <v>2.7000000000000001E-3</v>
      </c>
      <c r="C8" s="63">
        <v>2E-3</v>
      </c>
      <c r="D8" s="63">
        <v>2.3999999999999998E-3</v>
      </c>
      <c r="F8" s="62" t="s">
        <v>484</v>
      </c>
      <c r="G8" s="64">
        <v>27605</v>
      </c>
      <c r="H8" s="62">
        <v>1.02</v>
      </c>
      <c r="K8" s="52">
        <f>LARGE(B11:C11,1)/(B11+C11)</f>
        <v>0.68253968253968256</v>
      </c>
      <c r="W8" s="62">
        <v>7</v>
      </c>
      <c r="X8" s="62">
        <v>2485</v>
      </c>
      <c r="Y8" s="65">
        <v>43056</v>
      </c>
      <c r="Z8" s="62" t="s">
        <v>529</v>
      </c>
      <c r="AA8" s="62" t="s">
        <v>503</v>
      </c>
      <c r="AB8" s="62">
        <v>9.1999999999999993</v>
      </c>
      <c r="AC8" s="48" t="s">
        <v>472</v>
      </c>
      <c r="AD8" s="48">
        <v>63</v>
      </c>
    </row>
    <row r="9" spans="1:30" ht="15" thickBot="1" x14ac:dyDescent="0.35">
      <c r="A9" s="62">
        <v>4</v>
      </c>
      <c r="B9" s="63">
        <v>5.4999999999999997E-3</v>
      </c>
      <c r="C9" s="63">
        <v>2.3999999999999998E-3</v>
      </c>
      <c r="D9" s="63">
        <v>3.8999999999999998E-3</v>
      </c>
      <c r="F9" s="62" t="s">
        <v>485</v>
      </c>
      <c r="G9" s="64">
        <v>27637</v>
      </c>
      <c r="H9" s="62">
        <v>1.02</v>
      </c>
      <c r="K9" s="52">
        <f>LARGE(B12:C12,1)/(B12+C12)</f>
        <v>0.63717805151175821</v>
      </c>
      <c r="W9" s="62">
        <v>8</v>
      </c>
      <c r="X9" s="62">
        <v>2484</v>
      </c>
      <c r="Y9" s="65">
        <v>43061</v>
      </c>
      <c r="Z9" s="62" t="s">
        <v>528</v>
      </c>
      <c r="AA9" s="62" t="s">
        <v>501</v>
      </c>
      <c r="AB9" s="62">
        <v>9.1999999999999993</v>
      </c>
      <c r="AC9" s="48" t="s">
        <v>472</v>
      </c>
      <c r="AD9" s="48">
        <v>60</v>
      </c>
    </row>
    <row r="10" spans="1:30" ht="15" thickBot="1" x14ac:dyDescent="0.35">
      <c r="A10" s="62">
        <v>5</v>
      </c>
      <c r="B10" s="63">
        <v>1.77E-2</v>
      </c>
      <c r="C10" s="63">
        <v>6.3E-3</v>
      </c>
      <c r="D10" s="63">
        <v>1.18E-2</v>
      </c>
      <c r="F10" s="62" t="s">
        <v>486</v>
      </c>
      <c r="G10" s="64">
        <v>25399</v>
      </c>
      <c r="H10" s="62">
        <v>0.94</v>
      </c>
      <c r="K10" s="52">
        <f>LARGE(B20:C20,1)/(B20+C20)</f>
        <v>0.53134110787172018</v>
      </c>
      <c r="W10" s="62">
        <v>9</v>
      </c>
      <c r="X10" s="62">
        <v>2480</v>
      </c>
      <c r="Y10" s="65">
        <v>43042</v>
      </c>
      <c r="Z10" s="62" t="s">
        <v>536</v>
      </c>
      <c r="AA10" s="62" t="s">
        <v>503</v>
      </c>
      <c r="AB10" s="62">
        <v>9.1999999999999993</v>
      </c>
      <c r="AC10" s="48" t="s">
        <v>472</v>
      </c>
      <c r="AD10" s="48">
        <v>60</v>
      </c>
    </row>
    <row r="11" spans="1:30" ht="15" thickBot="1" x14ac:dyDescent="0.35">
      <c r="A11" s="62">
        <v>6</v>
      </c>
      <c r="B11" s="63">
        <v>3.8699999999999998E-2</v>
      </c>
      <c r="C11" s="63">
        <v>1.7999999999999999E-2</v>
      </c>
      <c r="D11" s="63">
        <v>2.8000000000000001E-2</v>
      </c>
      <c r="F11" s="62" t="s">
        <v>487</v>
      </c>
      <c r="G11" s="64">
        <v>24886</v>
      </c>
      <c r="H11" s="62">
        <v>0.92</v>
      </c>
      <c r="K11" s="52">
        <f>LARGE(B21:C21,1)/(B21+C21)</f>
        <v>0.55017064846416375</v>
      </c>
      <c r="W11" s="62">
        <v>10</v>
      </c>
      <c r="X11" s="62">
        <v>2474</v>
      </c>
      <c r="Y11" s="65">
        <v>42776</v>
      </c>
      <c r="Z11" s="62" t="s">
        <v>528</v>
      </c>
      <c r="AA11" s="62" t="s">
        <v>503</v>
      </c>
      <c r="AB11" s="62">
        <v>9.1</v>
      </c>
      <c r="AC11" s="48" t="s">
        <v>472</v>
      </c>
      <c r="AD11" s="48">
        <v>59</v>
      </c>
    </row>
    <row r="12" spans="1:30" ht="14.4" thickBot="1" x14ac:dyDescent="0.3">
      <c r="A12" s="62">
        <v>7</v>
      </c>
      <c r="B12" s="63">
        <v>5.6899999999999999E-2</v>
      </c>
      <c r="C12" s="63">
        <v>3.2399999999999998E-2</v>
      </c>
      <c r="D12" s="63">
        <v>4.4200000000000003E-2</v>
      </c>
      <c r="F12" s="62" t="s">
        <v>488</v>
      </c>
      <c r="G12" s="64">
        <v>26153</v>
      </c>
      <c r="H12" s="62">
        <v>0.97</v>
      </c>
      <c r="W12" s="62">
        <v>20</v>
      </c>
      <c r="X12" s="62">
        <v>2453</v>
      </c>
      <c r="Y12" s="65">
        <v>43084</v>
      </c>
      <c r="Z12" s="62" t="s">
        <v>536</v>
      </c>
      <c r="AA12" s="62" t="s">
        <v>503</v>
      </c>
      <c r="AB12" s="62">
        <v>9.1</v>
      </c>
      <c r="AC12" s="48" t="s">
        <v>472</v>
      </c>
      <c r="AD12" s="48">
        <v>58</v>
      </c>
    </row>
    <row r="13" spans="1:30" ht="14.4" thickBot="1" x14ac:dyDescent="0.3">
      <c r="A13" s="62">
        <v>8</v>
      </c>
      <c r="B13" s="63">
        <v>5.8200000000000002E-2</v>
      </c>
      <c r="C13" s="63">
        <v>3.5499999999999997E-2</v>
      </c>
      <c r="D13" s="63">
        <v>4.65E-2</v>
      </c>
      <c r="F13" s="62" t="s">
        <v>489</v>
      </c>
      <c r="G13" s="64">
        <v>27179</v>
      </c>
      <c r="H13" s="62">
        <v>1</v>
      </c>
      <c r="W13" s="62">
        <v>25</v>
      </c>
      <c r="X13" s="62">
        <v>2434</v>
      </c>
      <c r="Y13" s="65">
        <v>43091</v>
      </c>
      <c r="Z13" s="62" t="s">
        <v>531</v>
      </c>
      <c r="AA13" s="62" t="s">
        <v>503</v>
      </c>
      <c r="AB13" s="62">
        <v>9</v>
      </c>
      <c r="AC13" s="48" t="s">
        <v>472</v>
      </c>
      <c r="AD13" s="48">
        <v>57</v>
      </c>
    </row>
    <row r="14" spans="1:30" ht="14.4" thickBot="1" x14ac:dyDescent="0.3">
      <c r="A14" s="62">
        <v>9</v>
      </c>
      <c r="B14" s="63">
        <v>6.6000000000000003E-2</v>
      </c>
      <c r="C14" s="63">
        <v>4.8599999999999997E-2</v>
      </c>
      <c r="D14" s="63">
        <v>5.7000000000000002E-2</v>
      </c>
      <c r="F14" s="62" t="s">
        <v>490</v>
      </c>
      <c r="G14" s="64">
        <v>27816</v>
      </c>
      <c r="H14" s="62">
        <v>1.03</v>
      </c>
      <c r="W14" s="62">
        <v>30</v>
      </c>
      <c r="X14" s="62">
        <v>2410</v>
      </c>
      <c r="Y14" s="65">
        <v>42783</v>
      </c>
      <c r="Z14" s="62" t="s">
        <v>536</v>
      </c>
      <c r="AA14" s="62" t="s">
        <v>503</v>
      </c>
      <c r="AB14" s="62">
        <v>8.9</v>
      </c>
      <c r="AC14" s="48" t="s">
        <v>472</v>
      </c>
      <c r="AD14" s="48">
        <v>59</v>
      </c>
    </row>
    <row r="15" spans="1:30" ht="14.4" thickBot="1" x14ac:dyDescent="0.3">
      <c r="A15" s="62">
        <v>10</v>
      </c>
      <c r="B15" s="63">
        <v>6.6299999999999998E-2</v>
      </c>
      <c r="C15" s="63">
        <v>5.4899999999999997E-2</v>
      </c>
      <c r="D15" s="63">
        <v>6.0400000000000002E-2</v>
      </c>
      <c r="F15" s="62" t="s">
        <v>491</v>
      </c>
      <c r="G15" s="64">
        <v>27185</v>
      </c>
      <c r="H15" s="62">
        <v>1</v>
      </c>
      <c r="W15" s="62">
        <v>35</v>
      </c>
      <c r="X15" s="62">
        <v>2403</v>
      </c>
      <c r="Y15" s="65">
        <v>42801</v>
      </c>
      <c r="Z15" s="62" t="s">
        <v>528</v>
      </c>
      <c r="AA15" s="62" t="s">
        <v>500</v>
      </c>
      <c r="AB15" s="62">
        <v>8.9</v>
      </c>
      <c r="AC15" s="48" t="s">
        <v>472</v>
      </c>
      <c r="AD15" s="48">
        <v>58</v>
      </c>
    </row>
    <row r="16" spans="1:30" ht="14.4" thickBot="1" x14ac:dyDescent="0.3">
      <c r="A16" s="62">
        <v>11</v>
      </c>
      <c r="B16" s="63">
        <v>6.7699999999999996E-2</v>
      </c>
      <c r="C16" s="63">
        <v>6.2300000000000001E-2</v>
      </c>
      <c r="D16" s="63">
        <v>6.4899999999999999E-2</v>
      </c>
      <c r="F16" s="62" t="s">
        <v>492</v>
      </c>
      <c r="G16" s="64">
        <v>27227</v>
      </c>
      <c r="H16" s="62">
        <v>1.01</v>
      </c>
      <c r="W16" s="62">
        <v>40</v>
      </c>
      <c r="X16" s="62">
        <v>2396</v>
      </c>
      <c r="Y16" s="65">
        <v>42965</v>
      </c>
      <c r="Z16" s="62" t="s">
        <v>528</v>
      </c>
      <c r="AA16" s="62" t="s">
        <v>503</v>
      </c>
      <c r="AB16" s="62">
        <v>8.8000000000000007</v>
      </c>
      <c r="AC16" s="48" t="s">
        <v>472</v>
      </c>
      <c r="AD16" s="48">
        <v>57</v>
      </c>
    </row>
    <row r="17" spans="1:30" ht="14.4" thickBot="1" x14ac:dyDescent="0.3">
      <c r="A17" s="62">
        <v>12</v>
      </c>
      <c r="B17" s="63">
        <v>6.8699999999999997E-2</v>
      </c>
      <c r="C17" s="63">
        <v>6.7100000000000007E-2</v>
      </c>
      <c r="D17" s="63">
        <v>6.7900000000000002E-2</v>
      </c>
      <c r="W17" s="62">
        <v>45</v>
      </c>
      <c r="X17" s="62">
        <v>2384</v>
      </c>
      <c r="Y17" s="65">
        <v>42790</v>
      </c>
      <c r="Z17" s="62" t="s">
        <v>529</v>
      </c>
      <c r="AA17" s="62" t="s">
        <v>503</v>
      </c>
      <c r="AB17" s="62">
        <v>8.8000000000000007</v>
      </c>
      <c r="AC17" s="48" t="s">
        <v>472</v>
      </c>
      <c r="AD17" s="48">
        <v>60</v>
      </c>
    </row>
    <row r="18" spans="1:30" ht="14.4" thickBot="1" x14ac:dyDescent="0.3">
      <c r="A18" s="62">
        <v>13</v>
      </c>
      <c r="B18" s="63">
        <v>6.59E-2</v>
      </c>
      <c r="C18" s="63">
        <v>6.9000000000000006E-2</v>
      </c>
      <c r="D18" s="63">
        <v>6.7500000000000004E-2</v>
      </c>
      <c r="W18" s="62">
        <v>50</v>
      </c>
      <c r="X18" s="62">
        <v>2376</v>
      </c>
      <c r="Y18" s="65">
        <v>43091</v>
      </c>
      <c r="Z18" s="62" t="s">
        <v>528</v>
      </c>
      <c r="AA18" s="62" t="s">
        <v>503</v>
      </c>
      <c r="AB18" s="62">
        <v>8.8000000000000007</v>
      </c>
      <c r="AC18" s="48" t="s">
        <v>472</v>
      </c>
      <c r="AD18" s="48">
        <v>58</v>
      </c>
    </row>
    <row r="19" spans="1:30" ht="14.4" thickBot="1" x14ac:dyDescent="0.3">
      <c r="A19" s="62">
        <v>14</v>
      </c>
      <c r="B19" s="63">
        <v>6.7400000000000002E-2</v>
      </c>
      <c r="C19" s="63">
        <v>7.1800000000000003E-2</v>
      </c>
      <c r="D19" s="63">
        <v>6.9699999999999998E-2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2333</v>
      </c>
      <c r="Y19" s="65">
        <v>42802</v>
      </c>
      <c r="Z19" s="62" t="s">
        <v>528</v>
      </c>
      <c r="AA19" s="62" t="s">
        <v>501</v>
      </c>
      <c r="AB19" s="62">
        <v>8.6</v>
      </c>
      <c r="AC19" s="48" t="s">
        <v>472</v>
      </c>
      <c r="AD19" s="48">
        <v>60</v>
      </c>
    </row>
    <row r="20" spans="1:30" ht="14.4" thickBot="1" x14ac:dyDescent="0.3">
      <c r="A20" s="62">
        <v>15</v>
      </c>
      <c r="B20" s="63">
        <v>6.4299999999999996E-2</v>
      </c>
      <c r="C20" s="63">
        <v>7.2900000000000006E-2</v>
      </c>
      <c r="D20" s="63">
        <v>6.8699999999999997E-2</v>
      </c>
      <c r="F20" s="62" t="s">
        <v>495</v>
      </c>
      <c r="G20" s="64">
        <v>22783</v>
      </c>
      <c r="H20" s="62">
        <v>0.84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2307</v>
      </c>
      <c r="Y20" s="65">
        <v>43074</v>
      </c>
      <c r="Z20" s="62" t="s">
        <v>528</v>
      </c>
      <c r="AA20" s="62" t="s">
        <v>500</v>
      </c>
      <c r="AB20" s="62">
        <v>8.5</v>
      </c>
      <c r="AC20" s="48" t="s">
        <v>472</v>
      </c>
      <c r="AD20" s="48">
        <v>60</v>
      </c>
    </row>
    <row r="21" spans="1:30" ht="14.4" thickBot="1" x14ac:dyDescent="0.3">
      <c r="A21" s="62">
        <v>16</v>
      </c>
      <c r="B21" s="63">
        <v>6.59E-2</v>
      </c>
      <c r="C21" s="63">
        <v>8.0600000000000005E-2</v>
      </c>
      <c r="D21" s="63">
        <v>7.3499999999999996E-2</v>
      </c>
      <c r="F21" s="62" t="s">
        <v>499</v>
      </c>
      <c r="G21" s="64">
        <v>26893</v>
      </c>
      <c r="H21" s="62">
        <v>0.99</v>
      </c>
      <c r="J21" s="48">
        <v>5</v>
      </c>
      <c r="K21" s="48">
        <f>X6</f>
        <v>2491</v>
      </c>
      <c r="L21" s="54"/>
      <c r="M21" s="48"/>
      <c r="N21" s="59">
        <f>K21/$F$2</f>
        <v>0.11479262672811059</v>
      </c>
      <c r="W21" s="62">
        <v>125</v>
      </c>
      <c r="X21" s="62">
        <v>2278</v>
      </c>
      <c r="Y21" s="65">
        <v>42804</v>
      </c>
      <c r="Z21" s="62" t="s">
        <v>536</v>
      </c>
      <c r="AA21" s="62" t="s">
        <v>503</v>
      </c>
      <c r="AB21" s="62">
        <v>8.4</v>
      </c>
      <c r="AC21" s="48" t="s">
        <v>472</v>
      </c>
      <c r="AD21" s="48">
        <v>58</v>
      </c>
    </row>
    <row r="22" spans="1:30" ht="14.4" thickBot="1" x14ac:dyDescent="0.3">
      <c r="A22" s="62">
        <v>17</v>
      </c>
      <c r="B22" s="63">
        <v>6.5299999999999997E-2</v>
      </c>
      <c r="C22" s="63">
        <v>8.6300000000000002E-2</v>
      </c>
      <c r="D22" s="63">
        <v>7.6100000000000001E-2</v>
      </c>
      <c r="F22" s="62" t="s">
        <v>500</v>
      </c>
      <c r="G22" s="64">
        <v>27594</v>
      </c>
      <c r="H22" s="62">
        <v>1.02</v>
      </c>
      <c r="J22" s="48">
        <v>10</v>
      </c>
      <c r="K22" s="48">
        <f>X11</f>
        <v>2474</v>
      </c>
      <c r="L22" s="54"/>
      <c r="M22" s="48"/>
      <c r="N22" s="59">
        <f t="shared" ref="N22:N28" si="0">K22/$F$2</f>
        <v>0.11400921658986175</v>
      </c>
      <c r="W22" s="62">
        <v>150</v>
      </c>
      <c r="X22" s="62">
        <v>2255</v>
      </c>
      <c r="Y22" s="65">
        <v>43039</v>
      </c>
      <c r="Z22" s="62" t="s">
        <v>529</v>
      </c>
      <c r="AA22" s="62" t="s">
        <v>500</v>
      </c>
      <c r="AB22" s="62">
        <v>8.3000000000000007</v>
      </c>
      <c r="AC22" s="48" t="s">
        <v>472</v>
      </c>
      <c r="AD22" s="48">
        <v>58</v>
      </c>
    </row>
    <row r="23" spans="1:30" ht="14.4" thickBot="1" x14ac:dyDescent="0.3">
      <c r="A23" s="62">
        <v>18</v>
      </c>
      <c r="B23" s="63">
        <v>6.2399999999999997E-2</v>
      </c>
      <c r="C23" s="63">
        <v>8.1100000000000005E-2</v>
      </c>
      <c r="D23" s="63">
        <v>7.2099999999999997E-2</v>
      </c>
      <c r="F23" s="62" t="s">
        <v>501</v>
      </c>
      <c r="G23" s="64">
        <v>27557</v>
      </c>
      <c r="H23" s="62">
        <v>1.02</v>
      </c>
      <c r="J23" s="48">
        <v>20</v>
      </c>
      <c r="K23" s="48">
        <f>X12</f>
        <v>2453</v>
      </c>
      <c r="L23" s="54"/>
      <c r="M23" s="48"/>
      <c r="N23" s="59">
        <f t="shared" si="0"/>
        <v>0.11304147465437787</v>
      </c>
      <c r="W23" s="62">
        <v>175</v>
      </c>
      <c r="X23" s="62">
        <v>2240</v>
      </c>
      <c r="Y23" s="65">
        <v>43025</v>
      </c>
      <c r="Z23" s="62" t="s">
        <v>528</v>
      </c>
      <c r="AA23" s="62" t="s">
        <v>500</v>
      </c>
      <c r="AB23" s="62">
        <v>8.3000000000000007</v>
      </c>
      <c r="AC23" s="48" t="s">
        <v>472</v>
      </c>
      <c r="AD23" s="48">
        <v>59</v>
      </c>
    </row>
    <row r="24" spans="1:30" ht="14.4" thickBot="1" x14ac:dyDescent="0.3">
      <c r="A24" s="62">
        <v>19</v>
      </c>
      <c r="B24" s="63">
        <v>5.2299999999999999E-2</v>
      </c>
      <c r="C24" s="63">
        <v>6.4600000000000005E-2</v>
      </c>
      <c r="D24" s="63">
        <v>5.8700000000000002E-2</v>
      </c>
      <c r="F24" s="62" t="s">
        <v>502</v>
      </c>
      <c r="G24" s="64">
        <v>27772</v>
      </c>
      <c r="H24" s="62">
        <v>1.03</v>
      </c>
      <c r="J24" s="48">
        <v>30</v>
      </c>
      <c r="K24" s="48">
        <f>X14</f>
        <v>2410</v>
      </c>
      <c r="L24" s="54"/>
      <c r="M24" s="48"/>
      <c r="N24" s="59">
        <f t="shared" si="0"/>
        <v>0.11105990783410138</v>
      </c>
      <c r="W24" s="62">
        <v>200</v>
      </c>
      <c r="X24" s="62">
        <v>2224</v>
      </c>
      <c r="Y24" s="65">
        <v>42849</v>
      </c>
      <c r="Z24" s="62" t="s">
        <v>528</v>
      </c>
      <c r="AA24" s="62" t="s">
        <v>499</v>
      </c>
      <c r="AB24" s="62">
        <v>8.1999999999999993</v>
      </c>
      <c r="AC24" s="48" t="s">
        <v>472</v>
      </c>
      <c r="AD24" s="48">
        <v>58</v>
      </c>
    </row>
    <row r="25" spans="1:30" ht="14.4" thickBot="1" x14ac:dyDescent="0.3">
      <c r="A25" s="62">
        <v>20</v>
      </c>
      <c r="B25" s="63">
        <v>4.0800000000000003E-2</v>
      </c>
      <c r="C25" s="63">
        <v>5.1200000000000002E-2</v>
      </c>
      <c r="D25" s="63">
        <v>4.6199999999999998E-2</v>
      </c>
      <c r="F25" s="62" t="s">
        <v>503</v>
      </c>
      <c r="G25" s="64">
        <v>30204</v>
      </c>
      <c r="H25" s="62">
        <v>1.1200000000000001</v>
      </c>
      <c r="J25" s="48">
        <v>50</v>
      </c>
      <c r="K25" s="48">
        <f>X18</f>
        <v>2376</v>
      </c>
      <c r="L25" s="54"/>
      <c r="M25" s="48"/>
      <c r="N25" s="59">
        <f t="shared" si="0"/>
        <v>0.10949308755760369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48" t="s">
        <v>472</v>
      </c>
      <c r="AD25" s="48">
        <v>59</v>
      </c>
    </row>
    <row r="26" spans="1:30" ht="14.4" thickBot="1" x14ac:dyDescent="0.3">
      <c r="A26" s="62">
        <v>21</v>
      </c>
      <c r="B26" s="63">
        <v>2.8799999999999999E-2</v>
      </c>
      <c r="C26" s="63">
        <v>3.8699999999999998E-2</v>
      </c>
      <c r="D26" s="63">
        <v>3.39E-2</v>
      </c>
      <c r="F26" s="62" t="s">
        <v>504</v>
      </c>
      <c r="G26" s="64">
        <v>26740</v>
      </c>
      <c r="H26" s="62">
        <v>0.99</v>
      </c>
      <c r="J26" s="48">
        <v>100</v>
      </c>
      <c r="K26" s="48">
        <f>X20</f>
        <v>2307</v>
      </c>
      <c r="L26" s="54"/>
      <c r="M26" s="48"/>
      <c r="N26" s="59">
        <f t="shared" si="0"/>
        <v>0.10631336405529954</v>
      </c>
      <c r="AC26" s="48" t="s">
        <v>472</v>
      </c>
      <c r="AD26" s="48">
        <v>59</v>
      </c>
    </row>
    <row r="27" spans="1:30" ht="14.4" thickBot="1" x14ac:dyDescent="0.3">
      <c r="A27" s="62">
        <v>22</v>
      </c>
      <c r="B27" s="63">
        <v>1.6799999999999999E-2</v>
      </c>
      <c r="C27" s="63">
        <v>2.4799999999999999E-2</v>
      </c>
      <c r="D27" s="63">
        <v>2.0899999999999998E-2</v>
      </c>
      <c r="J27" s="48">
        <v>150</v>
      </c>
      <c r="K27" s="48">
        <f>X22</f>
        <v>2255</v>
      </c>
      <c r="L27" s="54"/>
      <c r="M27" s="48"/>
      <c r="N27" s="59">
        <f t="shared" si="0"/>
        <v>0.10391705069124424</v>
      </c>
      <c r="AC27" s="48" t="s">
        <v>472</v>
      </c>
      <c r="AD27" s="48">
        <v>56</v>
      </c>
    </row>
    <row r="28" spans="1:30" ht="14.4" thickBot="1" x14ac:dyDescent="0.3">
      <c r="A28" s="62">
        <v>23</v>
      </c>
      <c r="B28" s="63">
        <v>9.9000000000000008E-3</v>
      </c>
      <c r="C28" s="63">
        <v>1.46E-2</v>
      </c>
      <c r="D28" s="63">
        <v>1.23E-2</v>
      </c>
      <c r="J28" s="48">
        <v>200</v>
      </c>
      <c r="K28" s="48">
        <f>X24</f>
        <v>2224</v>
      </c>
      <c r="L28" s="54"/>
      <c r="M28" s="48"/>
      <c r="N28" s="59">
        <f t="shared" si="0"/>
        <v>0.10248847926267281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14200</v>
      </c>
      <c r="H2" s="43" t="s">
        <v>469</v>
      </c>
      <c r="W2" s="62">
        <v>1</v>
      </c>
      <c r="X2" s="62">
        <v>2804</v>
      </c>
      <c r="Y2" s="65">
        <v>42780</v>
      </c>
      <c r="Z2" s="62" t="s">
        <v>536</v>
      </c>
      <c r="AA2" s="62" t="s">
        <v>500</v>
      </c>
      <c r="AB2" s="62">
        <v>19.7</v>
      </c>
      <c r="AC2" s="62" t="s">
        <v>471</v>
      </c>
      <c r="AD2" s="62">
        <v>68</v>
      </c>
    </row>
    <row r="3" spans="1:30" ht="14.4" thickBot="1" x14ac:dyDescent="0.3">
      <c r="W3" s="62">
        <v>2</v>
      </c>
      <c r="X3" s="62">
        <v>2474</v>
      </c>
      <c r="Y3" s="65">
        <v>42782</v>
      </c>
      <c r="Z3" s="62" t="s">
        <v>532</v>
      </c>
      <c r="AA3" s="62" t="s">
        <v>502</v>
      </c>
      <c r="AB3" s="62">
        <v>17.399999999999999</v>
      </c>
      <c r="AC3" s="62" t="s">
        <v>472</v>
      </c>
      <c r="AD3" s="62">
        <v>53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2407</v>
      </c>
      <c r="Y4" s="65">
        <v>43054</v>
      </c>
      <c r="Z4" s="62" t="s">
        <v>530</v>
      </c>
      <c r="AA4" s="62" t="s">
        <v>501</v>
      </c>
      <c r="AB4" s="62">
        <v>17</v>
      </c>
      <c r="AC4" s="62" t="s">
        <v>471</v>
      </c>
      <c r="AD4" s="62">
        <v>70</v>
      </c>
    </row>
    <row r="5" spans="1:30" ht="18.75" customHeight="1" thickBot="1" x14ac:dyDescent="0.3">
      <c r="A5" s="62">
        <v>0</v>
      </c>
      <c r="B5" s="63">
        <f>[88]Sheet2!C1</f>
        <v>5.0000000000000001E-3</v>
      </c>
      <c r="C5" s="63">
        <f>[88]Sheet2!D1</f>
        <v>6.6E-3</v>
      </c>
      <c r="D5" s="63">
        <f>[88]Sheet2!E1</f>
        <v>5.7999999999999996E-3</v>
      </c>
      <c r="F5" s="62" t="s">
        <v>478</v>
      </c>
      <c r="G5" s="64">
        <v>15358</v>
      </c>
      <c r="H5" s="62">
        <v>1.0900000000000001</v>
      </c>
      <c r="J5" s="91" t="s">
        <v>479</v>
      </c>
      <c r="K5" s="92"/>
      <c r="L5" s="92"/>
      <c r="M5" s="92"/>
      <c r="N5" s="93"/>
      <c r="W5" s="62">
        <v>4</v>
      </c>
      <c r="X5" s="62">
        <v>2335</v>
      </c>
      <c r="Y5" s="65">
        <v>42811</v>
      </c>
      <c r="Z5" s="62" t="s">
        <v>529</v>
      </c>
      <c r="AA5" s="62" t="s">
        <v>503</v>
      </c>
      <c r="AB5" s="62">
        <v>16.399999999999999</v>
      </c>
      <c r="AC5" s="62" t="s">
        <v>471</v>
      </c>
      <c r="AD5" s="62">
        <v>61</v>
      </c>
    </row>
    <row r="6" spans="1:30" ht="17.25" customHeight="1" thickBot="1" x14ac:dyDescent="0.3">
      <c r="A6" s="62">
        <v>1</v>
      </c>
      <c r="B6" s="63">
        <f>[88]Sheet2!C2</f>
        <v>2.5000000000000001E-3</v>
      </c>
      <c r="C6" s="63">
        <f>[88]Sheet2!D2</f>
        <v>3.7000000000000002E-3</v>
      </c>
      <c r="D6" s="63">
        <f>[88]Sheet2!E2</f>
        <v>3.0999999999999999E-3</v>
      </c>
      <c r="F6" s="62" t="s">
        <v>480</v>
      </c>
      <c r="G6" s="64">
        <v>16985</v>
      </c>
      <c r="H6" s="62">
        <v>1.21</v>
      </c>
      <c r="J6" s="49" t="s">
        <v>481</v>
      </c>
      <c r="K6" s="50">
        <f>LARGE((K8,K9),1)</f>
        <v>0.55612770339855822</v>
      </c>
      <c r="N6" s="50" t="s">
        <v>472</v>
      </c>
      <c r="W6" s="62">
        <v>5</v>
      </c>
      <c r="X6" s="62">
        <v>2324</v>
      </c>
      <c r="Y6" s="65">
        <v>42780</v>
      </c>
      <c r="Z6" s="62" t="s">
        <v>545</v>
      </c>
      <c r="AA6" s="62" t="s">
        <v>500</v>
      </c>
      <c r="AB6" s="62">
        <v>16.399999999999999</v>
      </c>
      <c r="AC6" s="62" t="s">
        <v>471</v>
      </c>
      <c r="AD6" s="62">
        <v>72</v>
      </c>
    </row>
    <row r="7" spans="1:30" ht="17.25" customHeight="1" thickBot="1" x14ac:dyDescent="0.3">
      <c r="A7" s="62">
        <v>2</v>
      </c>
      <c r="B7" s="63">
        <f>[88]Sheet2!C3</f>
        <v>1.6000000000000001E-3</v>
      </c>
      <c r="C7" s="63">
        <f>[88]Sheet2!D3</f>
        <v>2.3999999999999998E-3</v>
      </c>
      <c r="D7" s="63">
        <f>[88]Sheet2!E3</f>
        <v>2E-3</v>
      </c>
      <c r="F7" s="62" t="s">
        <v>482</v>
      </c>
      <c r="G7" s="64">
        <v>17413</v>
      </c>
      <c r="H7" s="62">
        <v>1.24</v>
      </c>
      <c r="J7" s="51" t="s">
        <v>483</v>
      </c>
      <c r="K7" s="50">
        <f>LARGE((K10,K11),1)</f>
        <v>0.53481392557022811</v>
      </c>
      <c r="N7" s="50" t="s">
        <v>471</v>
      </c>
      <c r="W7" s="62">
        <v>6</v>
      </c>
      <c r="X7" s="62">
        <v>2256</v>
      </c>
      <c r="Y7" s="65">
        <v>42817</v>
      </c>
      <c r="Z7" s="62" t="s">
        <v>528</v>
      </c>
      <c r="AA7" s="62" t="s">
        <v>502</v>
      </c>
      <c r="AB7" s="62">
        <v>15.9</v>
      </c>
      <c r="AC7" s="62" t="s">
        <v>471</v>
      </c>
      <c r="AD7" s="62">
        <v>52</v>
      </c>
    </row>
    <row r="8" spans="1:30" ht="17.25" customHeight="1" thickBot="1" x14ac:dyDescent="0.35">
      <c r="A8" s="62">
        <v>3</v>
      </c>
      <c r="B8" s="63">
        <f>[88]Sheet2!C4</f>
        <v>1.1999999999999999E-3</v>
      </c>
      <c r="C8" s="63">
        <f>[88]Sheet2!D4</f>
        <v>1.4E-3</v>
      </c>
      <c r="D8" s="63">
        <f>[88]Sheet2!E4</f>
        <v>1.2999999999999999E-3</v>
      </c>
      <c r="F8" s="62" t="s">
        <v>484</v>
      </c>
      <c r="G8" s="64">
        <v>14744</v>
      </c>
      <c r="H8" s="62">
        <v>1.05</v>
      </c>
      <c r="K8" s="52">
        <f>LARGE(B11:C11,1)/(B11+C11)</f>
        <v>0.52914798206278024</v>
      </c>
      <c r="W8" s="62">
        <v>7</v>
      </c>
      <c r="X8" s="62">
        <v>2235</v>
      </c>
      <c r="Y8" s="65">
        <v>42846</v>
      </c>
      <c r="Z8" s="62" t="s">
        <v>536</v>
      </c>
      <c r="AA8" s="62" t="s">
        <v>503</v>
      </c>
      <c r="AB8" s="62">
        <v>15.7</v>
      </c>
      <c r="AC8" s="62" t="s">
        <v>471</v>
      </c>
      <c r="AD8" s="62">
        <v>75</v>
      </c>
    </row>
    <row r="9" spans="1:30" ht="17.25" customHeight="1" thickBot="1" x14ac:dyDescent="0.35">
      <c r="A9" s="62">
        <v>4</v>
      </c>
      <c r="B9" s="63">
        <f>[88]Sheet2!C5</f>
        <v>2.5000000000000001E-3</v>
      </c>
      <c r="C9" s="63">
        <f>[88]Sheet2!D5</f>
        <v>2E-3</v>
      </c>
      <c r="D9" s="63">
        <f>[88]Sheet2!E5</f>
        <v>2.2000000000000001E-3</v>
      </c>
      <c r="F9" s="62" t="s">
        <v>485</v>
      </c>
      <c r="G9" s="64">
        <v>13027</v>
      </c>
      <c r="H9" s="62">
        <v>0.93</v>
      </c>
      <c r="K9" s="52">
        <f>LARGE(B12:C12,1)/(B12+C12)</f>
        <v>0.55612770339855822</v>
      </c>
      <c r="W9" s="62">
        <v>8</v>
      </c>
      <c r="X9" s="62">
        <v>2195</v>
      </c>
      <c r="Y9" s="65">
        <v>42811</v>
      </c>
      <c r="Z9" s="62" t="s">
        <v>528</v>
      </c>
      <c r="AA9" s="62" t="s">
        <v>503</v>
      </c>
      <c r="AB9" s="62">
        <v>15.5</v>
      </c>
      <c r="AC9" s="62" t="s">
        <v>471</v>
      </c>
      <c r="AD9" s="62">
        <v>56</v>
      </c>
    </row>
    <row r="10" spans="1:30" ht="17.25" customHeight="1" thickBot="1" x14ac:dyDescent="0.35">
      <c r="A10" s="62">
        <v>5</v>
      </c>
      <c r="B10" s="63">
        <f>[88]Sheet2!C6</f>
        <v>7.7000000000000002E-3</v>
      </c>
      <c r="C10" s="63">
        <f>[88]Sheet2!D6</f>
        <v>6.4999999999999997E-3</v>
      </c>
      <c r="D10" s="63">
        <f>[88]Sheet2!E6</f>
        <v>7.1000000000000004E-3</v>
      </c>
      <c r="F10" s="62" t="s">
        <v>486</v>
      </c>
      <c r="G10" s="64">
        <v>11698</v>
      </c>
      <c r="H10" s="62">
        <v>0.83</v>
      </c>
      <c r="K10" s="52">
        <f>LARGE(B20:C20,1)/(B20+C20)</f>
        <v>0.50604026845637584</v>
      </c>
      <c r="W10" s="62">
        <v>9</v>
      </c>
      <c r="X10" s="62">
        <v>2178</v>
      </c>
      <c r="Y10" s="65">
        <v>42809</v>
      </c>
      <c r="Z10" s="62" t="s">
        <v>529</v>
      </c>
      <c r="AA10" s="62" t="s">
        <v>501</v>
      </c>
      <c r="AB10" s="62">
        <v>15.3</v>
      </c>
      <c r="AC10" s="62" t="s">
        <v>471</v>
      </c>
      <c r="AD10" s="62">
        <v>59</v>
      </c>
    </row>
    <row r="11" spans="1:30" ht="17.25" customHeight="1" thickBot="1" x14ac:dyDescent="0.35">
      <c r="A11" s="62">
        <v>6</v>
      </c>
      <c r="B11" s="63">
        <f>[88]Sheet2!C7</f>
        <v>2.1000000000000001E-2</v>
      </c>
      <c r="C11" s="63">
        <f>[88]Sheet2!D7</f>
        <v>2.3599999999999999E-2</v>
      </c>
      <c r="D11" s="63">
        <f>[88]Sheet2!E7</f>
        <v>2.23E-2</v>
      </c>
      <c r="F11" s="62" t="s">
        <v>487</v>
      </c>
      <c r="G11" s="64">
        <v>11063</v>
      </c>
      <c r="H11" s="62">
        <v>0.79</v>
      </c>
      <c r="K11" s="52">
        <f>LARGE(B21:C21,1)/(B21+C21)</f>
        <v>0.53481392557022811</v>
      </c>
      <c r="W11" s="62">
        <v>10</v>
      </c>
      <c r="X11" s="62">
        <v>2165</v>
      </c>
      <c r="Y11" s="65">
        <v>42828</v>
      </c>
      <c r="Z11" s="62" t="s">
        <v>528</v>
      </c>
      <c r="AA11" s="62" t="s">
        <v>499</v>
      </c>
      <c r="AB11" s="62">
        <v>15.2</v>
      </c>
      <c r="AC11" s="62" t="s">
        <v>471</v>
      </c>
      <c r="AD11" s="62">
        <v>64</v>
      </c>
    </row>
    <row r="12" spans="1:30" ht="17.25" customHeight="1" thickBot="1" x14ac:dyDescent="0.3">
      <c r="A12" s="62">
        <v>7</v>
      </c>
      <c r="B12" s="63">
        <f>[88]Sheet2!C8</f>
        <v>4.3099999999999999E-2</v>
      </c>
      <c r="C12" s="63">
        <f>[88]Sheet2!D8</f>
        <v>5.3999999999999999E-2</v>
      </c>
      <c r="D12" s="63">
        <f>[88]Sheet2!E8</f>
        <v>4.8599999999999997E-2</v>
      </c>
      <c r="F12" s="62" t="s">
        <v>488</v>
      </c>
      <c r="G12" s="64">
        <v>11930</v>
      </c>
      <c r="H12" s="62">
        <v>0.85</v>
      </c>
      <c r="W12" s="62">
        <v>20</v>
      </c>
      <c r="X12" s="62">
        <v>2002</v>
      </c>
      <c r="Y12" s="65">
        <v>43054</v>
      </c>
      <c r="Z12" s="62" t="s">
        <v>536</v>
      </c>
      <c r="AA12" s="62" t="s">
        <v>501</v>
      </c>
      <c r="AB12" s="62">
        <v>14.1</v>
      </c>
      <c r="AC12" s="62" t="s">
        <v>471</v>
      </c>
      <c r="AD12" s="62">
        <v>62</v>
      </c>
    </row>
    <row r="13" spans="1:30" ht="17.25" customHeight="1" thickBot="1" x14ac:dyDescent="0.3">
      <c r="A13" s="62">
        <v>8</v>
      </c>
      <c r="B13" s="63">
        <f>[88]Sheet2!C9</f>
        <v>5.7299999999999997E-2</v>
      </c>
      <c r="C13" s="63">
        <f>[88]Sheet2!D9</f>
        <v>6.9699999999999998E-2</v>
      </c>
      <c r="D13" s="63">
        <f>[88]Sheet2!E9</f>
        <v>6.3600000000000004E-2</v>
      </c>
      <c r="F13" s="62" t="s">
        <v>489</v>
      </c>
      <c r="G13" s="64">
        <v>13786</v>
      </c>
      <c r="H13" s="62"/>
      <c r="W13" s="62">
        <v>25</v>
      </c>
      <c r="X13" s="62">
        <v>1968</v>
      </c>
      <c r="Y13" s="65">
        <v>42810</v>
      </c>
      <c r="Z13" s="62" t="s">
        <v>529</v>
      </c>
      <c r="AA13" s="62" t="s">
        <v>502</v>
      </c>
      <c r="AB13" s="62">
        <v>13.9</v>
      </c>
      <c r="AC13" s="62" t="s">
        <v>471</v>
      </c>
      <c r="AD13" s="62">
        <v>57</v>
      </c>
    </row>
    <row r="14" spans="1:30" ht="14.4" thickBot="1" x14ac:dyDescent="0.3">
      <c r="A14" s="62">
        <v>9</v>
      </c>
      <c r="B14" s="63">
        <f>[88]Sheet2!C10</f>
        <v>5.7200000000000001E-2</v>
      </c>
      <c r="C14" s="63">
        <f>[88]Sheet2!D10</f>
        <v>6.4699999999999994E-2</v>
      </c>
      <c r="D14" s="63">
        <f>[88]Sheet2!E10</f>
        <v>6.0900000000000003E-2</v>
      </c>
      <c r="F14" s="62" t="s">
        <v>490</v>
      </c>
      <c r="G14" s="64">
        <v>13786</v>
      </c>
      <c r="H14" s="62">
        <v>0.98</v>
      </c>
      <c r="W14" s="62">
        <v>30</v>
      </c>
      <c r="X14" s="62">
        <v>1899</v>
      </c>
      <c r="Y14" s="65">
        <v>42782</v>
      </c>
      <c r="Z14" s="62" t="s">
        <v>528</v>
      </c>
      <c r="AA14" s="62" t="s">
        <v>502</v>
      </c>
      <c r="AB14" s="62">
        <v>13.4</v>
      </c>
      <c r="AC14" s="62" t="s">
        <v>471</v>
      </c>
      <c r="AD14" s="62">
        <v>59</v>
      </c>
    </row>
    <row r="15" spans="1:30" ht="14.4" thickBot="1" x14ac:dyDescent="0.3">
      <c r="A15" s="62">
        <v>10</v>
      </c>
      <c r="B15" s="63">
        <f>[88]Sheet2!C11</f>
        <v>5.8999999999999997E-2</v>
      </c>
      <c r="C15" s="63">
        <f>[88]Sheet2!D11</f>
        <v>5.74E-2</v>
      </c>
      <c r="D15" s="63">
        <f>[88]Sheet2!E11</f>
        <v>5.8200000000000002E-2</v>
      </c>
      <c r="F15" s="62" t="s">
        <v>491</v>
      </c>
      <c r="G15" s="64">
        <v>14888</v>
      </c>
      <c r="H15" s="62">
        <v>1.06</v>
      </c>
      <c r="W15" s="62">
        <v>35</v>
      </c>
      <c r="X15" s="62">
        <v>1883</v>
      </c>
      <c r="Y15" s="65">
        <v>42838</v>
      </c>
      <c r="Z15" s="62" t="s">
        <v>528</v>
      </c>
      <c r="AA15" s="62" t="s">
        <v>502</v>
      </c>
      <c r="AB15" s="62">
        <v>13.3</v>
      </c>
      <c r="AC15" s="62" t="s">
        <v>471</v>
      </c>
      <c r="AD15" s="62">
        <v>63</v>
      </c>
    </row>
    <row r="16" spans="1:30" ht="14.4" thickBot="1" x14ac:dyDescent="0.3">
      <c r="A16" s="62">
        <v>11</v>
      </c>
      <c r="B16" s="63">
        <f>[88]Sheet2!C12</f>
        <v>6.4399999999999999E-2</v>
      </c>
      <c r="C16" s="63">
        <f>[88]Sheet2!D12</f>
        <v>5.7099999999999998E-2</v>
      </c>
      <c r="D16" s="63">
        <f>[88]Sheet2!E12</f>
        <v>6.08E-2</v>
      </c>
      <c r="F16" s="62" t="s">
        <v>492</v>
      </c>
      <c r="G16" s="64">
        <v>15157</v>
      </c>
      <c r="H16" s="62">
        <v>1.08</v>
      </c>
      <c r="W16" s="62">
        <v>40</v>
      </c>
      <c r="X16" s="62">
        <v>1857</v>
      </c>
      <c r="Y16" s="65">
        <v>42781</v>
      </c>
      <c r="Z16" s="62" t="s">
        <v>536</v>
      </c>
      <c r="AA16" s="62" t="s">
        <v>501</v>
      </c>
      <c r="AB16" s="62">
        <v>13.1</v>
      </c>
      <c r="AC16" s="62" t="s">
        <v>471</v>
      </c>
      <c r="AD16" s="62">
        <v>57</v>
      </c>
    </row>
    <row r="17" spans="1:30" ht="14.4" thickBot="1" x14ac:dyDescent="0.3">
      <c r="A17" s="62">
        <v>12</v>
      </c>
      <c r="B17" s="63">
        <f>[88]Sheet2!C13</f>
        <v>6.7900000000000002E-2</v>
      </c>
      <c r="C17" s="63">
        <f>[88]Sheet2!D13</f>
        <v>6.2199999999999998E-2</v>
      </c>
      <c r="D17" s="63">
        <f>[88]Sheet2!E13</f>
        <v>6.5100000000000005E-2</v>
      </c>
      <c r="W17" s="62">
        <v>45</v>
      </c>
      <c r="X17" s="62">
        <v>1830</v>
      </c>
      <c r="Y17" s="65">
        <v>42789</v>
      </c>
      <c r="Z17" s="62" t="s">
        <v>530</v>
      </c>
      <c r="AA17" s="62" t="s">
        <v>502</v>
      </c>
      <c r="AB17" s="62">
        <v>12.9</v>
      </c>
      <c r="AC17" s="62" t="s">
        <v>471</v>
      </c>
      <c r="AD17" s="62">
        <v>62</v>
      </c>
    </row>
    <row r="18" spans="1:30" ht="14.4" thickBot="1" x14ac:dyDescent="0.3">
      <c r="A18" s="62">
        <v>13</v>
      </c>
      <c r="B18" s="63">
        <f>[88]Sheet2!C14</f>
        <v>6.8599999999999994E-2</v>
      </c>
      <c r="C18" s="63">
        <f>[88]Sheet2!D14</f>
        <v>6.5699999999999995E-2</v>
      </c>
      <c r="D18" s="63">
        <f>[88]Sheet2!E14</f>
        <v>6.7100000000000007E-2</v>
      </c>
      <c r="W18" s="62">
        <v>50</v>
      </c>
      <c r="X18" s="62">
        <v>1809</v>
      </c>
      <c r="Y18" s="65">
        <v>42809</v>
      </c>
      <c r="Z18" s="62" t="s">
        <v>530</v>
      </c>
      <c r="AA18" s="62" t="s">
        <v>501</v>
      </c>
      <c r="AB18" s="62">
        <v>12.7</v>
      </c>
      <c r="AC18" s="62" t="s">
        <v>471</v>
      </c>
      <c r="AD18" s="62">
        <v>53</v>
      </c>
    </row>
    <row r="19" spans="1:30" ht="17.25" customHeight="1" thickBot="1" x14ac:dyDescent="0.3">
      <c r="A19" s="62">
        <v>14</v>
      </c>
      <c r="B19" s="63">
        <f>[88]Sheet2!C15</f>
        <v>6.9199999999999998E-2</v>
      </c>
      <c r="C19" s="63">
        <f>[88]Sheet2!D15</f>
        <v>7.0800000000000002E-2</v>
      </c>
      <c r="D19" s="63">
        <f>[88]Sheet2!E15</f>
        <v>7.0000000000000007E-2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1740</v>
      </c>
      <c r="Y19" s="65">
        <v>42780</v>
      </c>
      <c r="Z19" s="62" t="s">
        <v>528</v>
      </c>
      <c r="AA19" s="62" t="s">
        <v>500</v>
      </c>
      <c r="AB19" s="62">
        <v>12.3</v>
      </c>
      <c r="AC19" s="62" t="s">
        <v>471</v>
      </c>
      <c r="AD19" s="62">
        <v>58</v>
      </c>
    </row>
    <row r="20" spans="1:30" ht="17.25" customHeight="1" thickBot="1" x14ac:dyDescent="0.3">
      <c r="A20" s="62">
        <v>15</v>
      </c>
      <c r="B20" s="63">
        <f>[88]Sheet2!C16</f>
        <v>7.5399999999999995E-2</v>
      </c>
      <c r="C20" s="63">
        <f>[88]Sheet2!D16</f>
        <v>7.3599999999999999E-2</v>
      </c>
      <c r="D20" s="63">
        <f>[88]Sheet2!E16</f>
        <v>7.4499999999999997E-2</v>
      </c>
      <c r="F20" s="62" t="s">
        <v>495</v>
      </c>
      <c r="G20" s="64">
        <v>9737</v>
      </c>
      <c r="H20" s="62">
        <v>0.69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1687</v>
      </c>
      <c r="Y20" s="65">
        <v>42816</v>
      </c>
      <c r="Z20" s="62" t="s">
        <v>529</v>
      </c>
      <c r="AA20" s="62" t="s">
        <v>501</v>
      </c>
      <c r="AB20" s="62">
        <v>11.9</v>
      </c>
      <c r="AC20" s="62" t="s">
        <v>471</v>
      </c>
      <c r="AD20" s="62">
        <v>55</v>
      </c>
    </row>
    <row r="21" spans="1:30" ht="17.25" customHeight="1" thickBot="1" x14ac:dyDescent="0.3">
      <c r="A21" s="62">
        <v>16</v>
      </c>
      <c r="B21" s="63">
        <f>[88]Sheet2!C17</f>
        <v>8.9099999999999999E-2</v>
      </c>
      <c r="C21" s="63">
        <f>[88]Sheet2!D17</f>
        <v>7.7499999999999999E-2</v>
      </c>
      <c r="D21" s="63">
        <f>[88]Sheet2!E17</f>
        <v>8.3199999999999996E-2</v>
      </c>
      <c r="F21" s="62" t="s">
        <v>499</v>
      </c>
      <c r="G21" s="64">
        <v>14332</v>
      </c>
      <c r="H21" s="62">
        <v>1.02</v>
      </c>
      <c r="J21" s="48">
        <v>5</v>
      </c>
      <c r="K21" s="48">
        <f>X6</f>
        <v>2324</v>
      </c>
      <c r="L21" s="54"/>
      <c r="M21" s="48"/>
      <c r="N21" s="59">
        <f>K21/$F$2</f>
        <v>0.16366197183098591</v>
      </c>
      <c r="W21" s="62">
        <v>125</v>
      </c>
      <c r="X21" s="62">
        <v>1641</v>
      </c>
      <c r="Y21" s="65">
        <v>42746</v>
      </c>
      <c r="Z21" s="62" t="s">
        <v>536</v>
      </c>
      <c r="AA21" s="62" t="s">
        <v>501</v>
      </c>
      <c r="AB21" s="62">
        <v>11.6</v>
      </c>
      <c r="AC21" s="62" t="s">
        <v>471</v>
      </c>
      <c r="AD21" s="62">
        <v>56</v>
      </c>
    </row>
    <row r="22" spans="1:30" ht="17.25" customHeight="1" thickBot="1" x14ac:dyDescent="0.3">
      <c r="A22" s="62">
        <v>17</v>
      </c>
      <c r="B22" s="63">
        <f>[88]Sheet2!C18</f>
        <v>9.8100000000000007E-2</v>
      </c>
      <c r="C22" s="63">
        <f>[88]Sheet2!D18</f>
        <v>8.14E-2</v>
      </c>
      <c r="D22" s="63">
        <f>[88]Sheet2!E18</f>
        <v>8.9599999999999999E-2</v>
      </c>
      <c r="F22" s="62" t="s">
        <v>500</v>
      </c>
      <c r="G22" s="64">
        <v>15384</v>
      </c>
      <c r="H22" s="62">
        <v>1.0900000000000001</v>
      </c>
      <c r="J22" s="48">
        <v>10</v>
      </c>
      <c r="K22" s="48">
        <f>X11</f>
        <v>2165</v>
      </c>
      <c r="L22" s="54"/>
      <c r="M22" s="48"/>
      <c r="N22" s="59">
        <f t="shared" ref="N22:N28" si="0">K22/$F$2</f>
        <v>0.15246478873239436</v>
      </c>
      <c r="W22" s="62">
        <v>150</v>
      </c>
      <c r="X22" s="62">
        <v>1590</v>
      </c>
      <c r="Y22" s="65">
        <v>43075</v>
      </c>
      <c r="Z22" s="62" t="s">
        <v>536</v>
      </c>
      <c r="AA22" s="62" t="s">
        <v>501</v>
      </c>
      <c r="AB22" s="62">
        <v>11.2</v>
      </c>
      <c r="AC22" s="62" t="s">
        <v>471</v>
      </c>
      <c r="AD22" s="62">
        <v>54</v>
      </c>
    </row>
    <row r="23" spans="1:30" ht="17.25" customHeight="1" thickBot="1" x14ac:dyDescent="0.3">
      <c r="A23" s="62">
        <v>18</v>
      </c>
      <c r="B23" s="63">
        <f>[88]Sheet2!C19</f>
        <v>8.0399999999999999E-2</v>
      </c>
      <c r="C23" s="63">
        <f>[88]Sheet2!D19</f>
        <v>6.7199999999999996E-2</v>
      </c>
      <c r="D23" s="63">
        <f>[88]Sheet2!E19</f>
        <v>7.3700000000000002E-2</v>
      </c>
      <c r="F23" s="62" t="s">
        <v>501</v>
      </c>
      <c r="G23" s="64">
        <v>15638</v>
      </c>
      <c r="H23" s="62">
        <v>1.1100000000000001</v>
      </c>
      <c r="J23" s="48">
        <v>20</v>
      </c>
      <c r="K23" s="48">
        <f>X12</f>
        <v>2002</v>
      </c>
      <c r="L23" s="54"/>
      <c r="M23" s="48"/>
      <c r="N23" s="59">
        <f t="shared" si="0"/>
        <v>0.14098591549295775</v>
      </c>
      <c r="W23" s="62">
        <v>175</v>
      </c>
      <c r="X23" s="62">
        <v>1550</v>
      </c>
      <c r="Y23" s="65">
        <v>42844</v>
      </c>
      <c r="Z23" s="62" t="s">
        <v>528</v>
      </c>
      <c r="AA23" s="62" t="s">
        <v>501</v>
      </c>
      <c r="AB23" s="62">
        <v>10.9</v>
      </c>
      <c r="AC23" s="62" t="s">
        <v>471</v>
      </c>
      <c r="AD23" s="62">
        <v>53</v>
      </c>
    </row>
    <row r="24" spans="1:30" ht="17.25" customHeight="1" thickBot="1" x14ac:dyDescent="0.3">
      <c r="A24" s="62">
        <v>19</v>
      </c>
      <c r="B24" s="63">
        <f>[88]Sheet2!C20</f>
        <v>5.11E-2</v>
      </c>
      <c r="C24" s="63">
        <f>[88]Sheet2!D20</f>
        <v>4.9200000000000001E-2</v>
      </c>
      <c r="D24" s="63">
        <f>[88]Sheet2!E20</f>
        <v>5.0099999999999999E-2</v>
      </c>
      <c r="F24" s="62" t="s">
        <v>502</v>
      </c>
      <c r="G24" s="64">
        <v>15437</v>
      </c>
      <c r="H24" s="62">
        <v>1.1000000000000001</v>
      </c>
      <c r="J24" s="48">
        <v>30</v>
      </c>
      <c r="K24" s="48">
        <f>X14</f>
        <v>1899</v>
      </c>
      <c r="L24" s="54"/>
      <c r="M24" s="48"/>
      <c r="N24" s="59">
        <f t="shared" si="0"/>
        <v>0.13373239436619719</v>
      </c>
      <c r="W24" s="62">
        <v>200</v>
      </c>
      <c r="X24" s="62">
        <v>1511</v>
      </c>
      <c r="Y24" s="65">
        <v>42811</v>
      </c>
      <c r="Z24" s="62" t="s">
        <v>536</v>
      </c>
      <c r="AA24" s="62" t="s">
        <v>503</v>
      </c>
      <c r="AB24" s="62">
        <v>10.6</v>
      </c>
      <c r="AC24" s="62" t="s">
        <v>471</v>
      </c>
      <c r="AD24" s="62">
        <v>63</v>
      </c>
    </row>
    <row r="25" spans="1:30" ht="17.25" customHeight="1" thickBot="1" x14ac:dyDescent="0.3">
      <c r="A25" s="62">
        <v>20</v>
      </c>
      <c r="B25" s="63">
        <f>[88]Sheet2!C21</f>
        <v>3.1199999999999999E-2</v>
      </c>
      <c r="C25" s="63">
        <f>[88]Sheet2!D21</f>
        <v>3.7999999999999999E-2</v>
      </c>
      <c r="D25" s="63">
        <f>[88]Sheet2!E21</f>
        <v>3.4599999999999999E-2</v>
      </c>
      <c r="F25" s="62" t="s">
        <v>503</v>
      </c>
      <c r="G25" s="64">
        <v>16065</v>
      </c>
      <c r="H25" s="62">
        <v>1.1399999999999999</v>
      </c>
      <c r="J25" s="48">
        <v>50</v>
      </c>
      <c r="K25" s="48">
        <f>X18</f>
        <v>1809</v>
      </c>
      <c r="L25" s="54"/>
      <c r="M25" s="48"/>
      <c r="N25" s="59">
        <f t="shared" si="0"/>
        <v>0.12739436619718311</v>
      </c>
    </row>
    <row r="26" spans="1:30" ht="17.25" customHeight="1" thickBot="1" x14ac:dyDescent="0.3">
      <c r="A26" s="62">
        <v>21</v>
      </c>
      <c r="B26" s="63">
        <f>[88]Sheet2!C22</f>
        <v>2.1700000000000001E-2</v>
      </c>
      <c r="C26" s="63">
        <f>[88]Sheet2!D22</f>
        <v>3.1199999999999999E-2</v>
      </c>
      <c r="D26" s="63">
        <f>[88]Sheet2!E22</f>
        <v>2.6499999999999999E-2</v>
      </c>
      <c r="F26" s="62" t="s">
        <v>504</v>
      </c>
      <c r="G26" s="64">
        <v>11885</v>
      </c>
      <c r="H26" s="62">
        <v>0.84</v>
      </c>
      <c r="J26" s="48">
        <v>100</v>
      </c>
      <c r="K26" s="48">
        <f>X20</f>
        <v>1687</v>
      </c>
      <c r="L26" s="54"/>
      <c r="M26" s="48"/>
      <c r="N26" s="59">
        <f t="shared" si="0"/>
        <v>0.11880281690140845</v>
      </c>
    </row>
    <row r="27" spans="1:30" ht="17.25" customHeight="1" thickBot="1" x14ac:dyDescent="0.3">
      <c r="A27" s="62">
        <v>22</v>
      </c>
      <c r="B27" s="63">
        <f>[88]Sheet2!C23</f>
        <v>1.5599999999999999E-2</v>
      </c>
      <c r="C27" s="63">
        <f>[88]Sheet2!D23</f>
        <v>2.1700000000000001E-2</v>
      </c>
      <c r="D27" s="63">
        <f>[88]Sheet2!E23</f>
        <v>1.8599999999999998E-2</v>
      </c>
      <c r="J27" s="48">
        <v>150</v>
      </c>
      <c r="K27" s="48">
        <f>X22</f>
        <v>1590</v>
      </c>
      <c r="L27" s="54"/>
      <c r="M27" s="48"/>
      <c r="N27" s="59">
        <f t="shared" si="0"/>
        <v>0.1119718309859155</v>
      </c>
    </row>
    <row r="28" spans="1:30" ht="17.25" customHeight="1" thickBot="1" x14ac:dyDescent="0.3">
      <c r="A28" s="62">
        <v>23</v>
      </c>
      <c r="B28" s="63">
        <f>[88]Sheet2!C24</f>
        <v>9.2999999999999992E-3</v>
      </c>
      <c r="C28" s="63">
        <f>[88]Sheet2!D24</f>
        <v>1.2500000000000001E-2</v>
      </c>
      <c r="D28" s="63">
        <f>[88]Sheet2!E24</f>
        <v>1.09E-2</v>
      </c>
      <c r="J28" s="48">
        <v>200</v>
      </c>
      <c r="K28" s="48">
        <f>X24</f>
        <v>1511</v>
      </c>
      <c r="L28" s="54"/>
      <c r="M28" s="48"/>
      <c r="N28" s="59">
        <f t="shared" si="0"/>
        <v>0.10640845070422535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21900</v>
      </c>
      <c r="H2" s="43" t="s">
        <v>469</v>
      </c>
      <c r="W2" s="62">
        <v>1</v>
      </c>
      <c r="X2" s="62"/>
      <c r="Y2" s="65">
        <v>42780</v>
      </c>
      <c r="Z2" s="62" t="s">
        <v>536</v>
      </c>
      <c r="AA2" s="62" t="s">
        <v>500</v>
      </c>
      <c r="AB2" s="62">
        <v>19.7</v>
      </c>
      <c r="AC2" s="62" t="s">
        <v>471</v>
      </c>
      <c r="AD2" s="62">
        <v>68</v>
      </c>
    </row>
    <row r="3" spans="1:30" ht="14.4" thickBot="1" x14ac:dyDescent="0.3">
      <c r="W3" s="62">
        <v>2</v>
      </c>
      <c r="X3" s="62"/>
      <c r="Y3" s="65">
        <v>42782</v>
      </c>
      <c r="Z3" s="62" t="s">
        <v>532</v>
      </c>
      <c r="AA3" s="62" t="s">
        <v>502</v>
      </c>
      <c r="AB3" s="62">
        <v>17.399999999999999</v>
      </c>
      <c r="AC3" s="62" t="s">
        <v>472</v>
      </c>
      <c r="AD3" s="62">
        <v>53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43054</v>
      </c>
      <c r="Z4" s="62" t="s">
        <v>530</v>
      </c>
      <c r="AA4" s="62" t="s">
        <v>501</v>
      </c>
      <c r="AB4" s="62">
        <v>17</v>
      </c>
      <c r="AC4" s="62" t="s">
        <v>471</v>
      </c>
      <c r="AD4" s="62">
        <v>70</v>
      </c>
    </row>
    <row r="5" spans="1:30" ht="18.75" customHeight="1" thickBot="1" x14ac:dyDescent="0.3">
      <c r="A5" s="62">
        <v>0</v>
      </c>
      <c r="B5" s="63">
        <f>[90]Sheet2!C1</f>
        <v>5.0000000000000001E-3</v>
      </c>
      <c r="C5" s="63">
        <f>[90]Sheet2!D1</f>
        <v>8.6999999999999994E-3</v>
      </c>
      <c r="D5" s="63">
        <f>[90]Sheet2!E1</f>
        <v>6.4999999999999997E-3</v>
      </c>
      <c r="F5" s="62" t="s">
        <v>478</v>
      </c>
      <c r="G5" s="64">
        <v>24185</v>
      </c>
      <c r="H5" s="62">
        <v>1.08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42811</v>
      </c>
      <c r="Z5" s="62" t="s">
        <v>529</v>
      </c>
      <c r="AA5" s="62" t="s">
        <v>503</v>
      </c>
      <c r="AB5" s="62">
        <v>16.399999999999999</v>
      </c>
      <c r="AC5" s="62" t="s">
        <v>471</v>
      </c>
      <c r="AD5" s="62">
        <v>61</v>
      </c>
    </row>
    <row r="6" spans="1:30" ht="17.25" customHeight="1" thickBot="1" x14ac:dyDescent="0.3">
      <c r="A6" s="62">
        <v>1</v>
      </c>
      <c r="B6" s="63">
        <f>[90]Sheet2!C2</f>
        <v>3.3E-3</v>
      </c>
      <c r="C6" s="63">
        <f>[90]Sheet2!D2</f>
        <v>5.5999999999999999E-3</v>
      </c>
      <c r="D6" s="63">
        <f>[90]Sheet2!E2</f>
        <v>4.1999999999999997E-3</v>
      </c>
      <c r="F6" s="62" t="s">
        <v>480</v>
      </c>
      <c r="G6" s="64">
        <v>26606</v>
      </c>
      <c r="H6" s="62"/>
      <c r="J6" s="49" t="s">
        <v>481</v>
      </c>
      <c r="K6" s="50">
        <f>LARGE((K8,K9),1)</f>
        <v>0.53222996515679444</v>
      </c>
      <c r="N6" s="50" t="s">
        <v>505</v>
      </c>
      <c r="W6" s="62">
        <v>5</v>
      </c>
      <c r="X6" s="62"/>
      <c r="Y6" s="65">
        <v>42780</v>
      </c>
      <c r="Z6" s="62" t="s">
        <v>545</v>
      </c>
      <c r="AA6" s="62" t="s">
        <v>500</v>
      </c>
      <c r="AB6" s="62">
        <v>16.399999999999999</v>
      </c>
      <c r="AC6" s="62" t="s">
        <v>471</v>
      </c>
      <c r="AD6" s="62">
        <v>72</v>
      </c>
    </row>
    <row r="7" spans="1:30" ht="17.25" customHeight="1" thickBot="1" x14ac:dyDescent="0.3">
      <c r="A7" s="62">
        <v>2</v>
      </c>
      <c r="B7" s="63">
        <f>[90]Sheet2!C3</f>
        <v>2.8E-3</v>
      </c>
      <c r="C7" s="63">
        <f>[90]Sheet2!D3</f>
        <v>4.1000000000000003E-3</v>
      </c>
      <c r="D7" s="63">
        <f>[90]Sheet2!E3</f>
        <v>3.3E-3</v>
      </c>
      <c r="F7" s="62" t="s">
        <v>482</v>
      </c>
      <c r="G7" s="64">
        <v>23395</v>
      </c>
      <c r="H7" s="62">
        <v>1.19</v>
      </c>
      <c r="J7" s="51" t="s">
        <v>483</v>
      </c>
      <c r="K7" s="50">
        <f>LARGE((K10,K11),1)</f>
        <v>0.51733158927403533</v>
      </c>
      <c r="N7" s="50" t="s">
        <v>506</v>
      </c>
      <c r="W7" s="62">
        <v>6</v>
      </c>
      <c r="X7" s="62"/>
      <c r="Y7" s="65">
        <v>42817</v>
      </c>
      <c r="Z7" s="62" t="s">
        <v>528</v>
      </c>
      <c r="AA7" s="62" t="s">
        <v>502</v>
      </c>
      <c r="AB7" s="62">
        <v>15.9</v>
      </c>
      <c r="AC7" s="62" t="s">
        <v>471</v>
      </c>
      <c r="AD7" s="62">
        <v>52</v>
      </c>
    </row>
    <row r="8" spans="1:30" ht="17.25" customHeight="1" thickBot="1" x14ac:dyDescent="0.35">
      <c r="A8" s="62">
        <v>3</v>
      </c>
      <c r="B8" s="63">
        <f>[90]Sheet2!C4</f>
        <v>5.0000000000000001E-3</v>
      </c>
      <c r="C8" s="63">
        <f>[90]Sheet2!D4</f>
        <v>3.8999999999999998E-3</v>
      </c>
      <c r="D8" s="63">
        <f>[90]Sheet2!E4</f>
        <v>4.5999999999999999E-3</v>
      </c>
      <c r="F8" s="62" t="s">
        <v>484</v>
      </c>
      <c r="G8" s="64">
        <v>20925</v>
      </c>
      <c r="H8" s="62">
        <v>1.04</v>
      </c>
      <c r="K8" s="52">
        <f>LARGE(B11:C11,1)/(B11+C11)</f>
        <v>0.53222996515679444</v>
      </c>
      <c r="W8" s="62">
        <v>7</v>
      </c>
      <c r="X8" s="62"/>
      <c r="Y8" s="65">
        <v>42846</v>
      </c>
      <c r="Z8" s="62" t="s">
        <v>536</v>
      </c>
      <c r="AA8" s="62" t="s">
        <v>503</v>
      </c>
      <c r="AB8" s="62">
        <v>15.7</v>
      </c>
      <c r="AC8" s="62" t="s">
        <v>471</v>
      </c>
      <c r="AD8" s="62">
        <v>75</v>
      </c>
    </row>
    <row r="9" spans="1:30" ht="17.25" customHeight="1" thickBot="1" x14ac:dyDescent="0.35">
      <c r="A9" s="62">
        <v>4</v>
      </c>
      <c r="B9" s="63">
        <f>[90]Sheet2!C5</f>
        <v>9.9000000000000008E-3</v>
      </c>
      <c r="C9" s="63">
        <f>[90]Sheet2!D5</f>
        <v>6.1000000000000004E-3</v>
      </c>
      <c r="D9" s="63">
        <f>[90]Sheet2!E5</f>
        <v>8.3999999999999995E-3</v>
      </c>
      <c r="F9" s="62" t="s">
        <v>485</v>
      </c>
      <c r="G9" s="64">
        <v>18010</v>
      </c>
      <c r="H9" s="62">
        <v>0.93</v>
      </c>
      <c r="K9" s="52">
        <f>LARGE(B12:C12,1)/(B12+C12)</f>
        <v>0.50365408038976855</v>
      </c>
      <c r="W9" s="62">
        <v>8</v>
      </c>
      <c r="X9" s="62"/>
      <c r="Y9" s="65">
        <v>42811</v>
      </c>
      <c r="Z9" s="62" t="s">
        <v>528</v>
      </c>
      <c r="AA9" s="62" t="s">
        <v>503</v>
      </c>
      <c r="AB9" s="62">
        <v>15.5</v>
      </c>
      <c r="AC9" s="62" t="s">
        <v>471</v>
      </c>
      <c r="AD9" s="62">
        <v>56</v>
      </c>
    </row>
    <row r="10" spans="1:30" ht="17.25" customHeight="1" thickBot="1" x14ac:dyDescent="0.35">
      <c r="A10" s="62">
        <v>5</v>
      </c>
      <c r="B10" s="63">
        <f>[90]Sheet2!C6</f>
        <v>2.4299999999999999E-2</v>
      </c>
      <c r="C10" s="63">
        <f>[90]Sheet2!D6</f>
        <v>1.84E-2</v>
      </c>
      <c r="D10" s="63">
        <f>[90]Sheet2!E6</f>
        <v>2.1999999999999999E-2</v>
      </c>
      <c r="F10" s="62" t="s">
        <v>486</v>
      </c>
      <c r="G10" s="64">
        <v>18778</v>
      </c>
      <c r="H10" s="62"/>
      <c r="K10" s="52">
        <f>LARGE(B20:C20,1)/(B20+C20)</f>
        <v>0.50653343581860111</v>
      </c>
      <c r="W10" s="62">
        <v>9</v>
      </c>
      <c r="X10" s="62"/>
      <c r="Y10" s="65">
        <v>42809</v>
      </c>
      <c r="Z10" s="62" t="s">
        <v>529</v>
      </c>
      <c r="AA10" s="62" t="s">
        <v>501</v>
      </c>
      <c r="AB10" s="62">
        <v>15.3</v>
      </c>
      <c r="AC10" s="62" t="s">
        <v>471</v>
      </c>
      <c r="AD10" s="62">
        <v>59</v>
      </c>
    </row>
    <row r="11" spans="1:30" ht="17.25" customHeight="1" thickBot="1" x14ac:dyDescent="0.35">
      <c r="A11" s="62">
        <v>6</v>
      </c>
      <c r="B11" s="63">
        <f>[90]Sheet2!C7</f>
        <v>6.1100000000000002E-2</v>
      </c>
      <c r="C11" s="63">
        <f>[90]Sheet2!D7</f>
        <v>5.3699999999999998E-2</v>
      </c>
      <c r="D11" s="63">
        <f>[90]Sheet2!E7</f>
        <v>5.8200000000000002E-2</v>
      </c>
      <c r="F11" s="62" t="s">
        <v>487</v>
      </c>
      <c r="G11" s="64">
        <v>19954</v>
      </c>
      <c r="H11" s="62">
        <v>0.8</v>
      </c>
      <c r="K11" s="52">
        <f>LARGE(B21:C21,1)/(B21+C21)</f>
        <v>0.51733158927403533</v>
      </c>
      <c r="W11" s="62">
        <v>10</v>
      </c>
      <c r="X11" s="62"/>
      <c r="Y11" s="65">
        <v>42828</v>
      </c>
      <c r="Z11" s="62" t="s">
        <v>528</v>
      </c>
      <c r="AA11" s="62" t="s">
        <v>499</v>
      </c>
      <c r="AB11" s="62">
        <v>15.2</v>
      </c>
      <c r="AC11" s="62" t="s">
        <v>471</v>
      </c>
      <c r="AD11" s="62">
        <v>64</v>
      </c>
    </row>
    <row r="12" spans="1:30" ht="17.25" customHeight="1" thickBot="1" x14ac:dyDescent="0.3">
      <c r="A12" s="62">
        <v>7</v>
      </c>
      <c r="B12" s="63">
        <f>[90]Sheet2!C8</f>
        <v>8.1500000000000003E-2</v>
      </c>
      <c r="C12" s="63">
        <f>[90]Sheet2!D8</f>
        <v>8.2699999999999996E-2</v>
      </c>
      <c r="D12" s="63">
        <f>[90]Sheet2!E8</f>
        <v>8.2000000000000003E-2</v>
      </c>
      <c r="F12" s="62" t="s">
        <v>488</v>
      </c>
      <c r="G12" s="64">
        <v>21998</v>
      </c>
      <c r="H12" s="62">
        <v>0.84</v>
      </c>
      <c r="W12" s="62">
        <v>20</v>
      </c>
      <c r="X12" s="62"/>
      <c r="Y12" s="65">
        <v>43054</v>
      </c>
      <c r="Z12" s="62" t="s">
        <v>536</v>
      </c>
      <c r="AA12" s="62" t="s">
        <v>501</v>
      </c>
      <c r="AB12" s="62">
        <v>14.1</v>
      </c>
      <c r="AC12" s="62" t="s">
        <v>471</v>
      </c>
      <c r="AD12" s="62">
        <v>62</v>
      </c>
    </row>
    <row r="13" spans="1:30" ht="17.25" customHeight="1" thickBot="1" x14ac:dyDescent="0.3">
      <c r="A13" s="62">
        <v>8</v>
      </c>
      <c r="B13" s="63">
        <f>[90]Sheet2!C9</f>
        <v>7.1300000000000002E-2</v>
      </c>
      <c r="C13" s="63">
        <f>[90]Sheet2!D9</f>
        <v>6.6100000000000006E-2</v>
      </c>
      <c r="D13" s="63">
        <f>[90]Sheet2!E9</f>
        <v>6.93E-2</v>
      </c>
      <c r="F13" s="62" t="s">
        <v>489</v>
      </c>
      <c r="G13" s="64">
        <v>22987</v>
      </c>
      <c r="H13" s="62"/>
      <c r="W13" s="62">
        <v>25</v>
      </c>
      <c r="X13" s="62"/>
      <c r="Y13" s="65">
        <v>42810</v>
      </c>
      <c r="Z13" s="62" t="s">
        <v>529</v>
      </c>
      <c r="AA13" s="62" t="s">
        <v>502</v>
      </c>
      <c r="AB13" s="62">
        <v>13.9</v>
      </c>
      <c r="AC13" s="62" t="s">
        <v>471</v>
      </c>
      <c r="AD13" s="62">
        <v>57</v>
      </c>
    </row>
    <row r="14" spans="1:30" ht="14.4" thickBot="1" x14ac:dyDescent="0.3">
      <c r="A14" s="62">
        <v>9</v>
      </c>
      <c r="B14" s="63">
        <f>[90]Sheet2!C10</f>
        <v>5.8400000000000001E-2</v>
      </c>
      <c r="C14" s="63">
        <f>[90]Sheet2!D10</f>
        <v>5.6399999999999999E-2</v>
      </c>
      <c r="D14" s="63">
        <f>[90]Sheet2!E10</f>
        <v>5.7700000000000001E-2</v>
      </c>
      <c r="F14" s="62" t="s">
        <v>490</v>
      </c>
      <c r="G14" s="64">
        <v>19954</v>
      </c>
      <c r="H14" s="62">
        <v>0.89</v>
      </c>
      <c r="W14" s="62">
        <v>30</v>
      </c>
      <c r="X14" s="62"/>
      <c r="Y14" s="65">
        <v>42782</v>
      </c>
      <c r="Z14" s="62" t="s">
        <v>528</v>
      </c>
      <c r="AA14" s="62" t="s">
        <v>502</v>
      </c>
      <c r="AB14" s="62">
        <v>13.4</v>
      </c>
      <c r="AC14" s="62" t="s">
        <v>471</v>
      </c>
      <c r="AD14" s="62">
        <v>59</v>
      </c>
    </row>
    <row r="15" spans="1:30" ht="14.4" thickBot="1" x14ac:dyDescent="0.3">
      <c r="A15" s="62">
        <v>10</v>
      </c>
      <c r="B15" s="63">
        <f>[90]Sheet2!C11</f>
        <v>5.6599999999999998E-2</v>
      </c>
      <c r="C15" s="63">
        <f>[90]Sheet2!D11</f>
        <v>5.3499999999999999E-2</v>
      </c>
      <c r="D15" s="63">
        <f>[90]Sheet2!E11</f>
        <v>5.5399999999999998E-2</v>
      </c>
      <c r="F15" s="62" t="s">
        <v>491</v>
      </c>
      <c r="G15" s="64">
        <v>21998</v>
      </c>
      <c r="H15" s="62">
        <v>0.98</v>
      </c>
      <c r="W15" s="62">
        <v>35</v>
      </c>
      <c r="X15" s="62"/>
      <c r="Y15" s="65">
        <v>42838</v>
      </c>
      <c r="Z15" s="62" t="s">
        <v>528</v>
      </c>
      <c r="AA15" s="62" t="s">
        <v>502</v>
      </c>
      <c r="AB15" s="62">
        <v>13.3</v>
      </c>
      <c r="AC15" s="62" t="s">
        <v>471</v>
      </c>
      <c r="AD15" s="62">
        <v>63</v>
      </c>
    </row>
    <row r="16" spans="1:30" ht="14.4" thickBot="1" x14ac:dyDescent="0.3">
      <c r="A16" s="62">
        <v>11</v>
      </c>
      <c r="B16" s="63">
        <f>[90]Sheet2!C12</f>
        <v>5.8500000000000003E-2</v>
      </c>
      <c r="C16" s="63">
        <f>[90]Sheet2!D12</f>
        <v>5.1900000000000002E-2</v>
      </c>
      <c r="D16" s="63">
        <f>[90]Sheet2!E12</f>
        <v>5.5899999999999998E-2</v>
      </c>
      <c r="F16" s="62" t="s">
        <v>492</v>
      </c>
      <c r="G16" s="64">
        <v>22987</v>
      </c>
      <c r="H16" s="62">
        <v>1.03</v>
      </c>
      <c r="W16" s="62">
        <v>40</v>
      </c>
      <c r="X16" s="62"/>
      <c r="Y16" s="65">
        <v>42781</v>
      </c>
      <c r="Z16" s="62" t="s">
        <v>536</v>
      </c>
      <c r="AA16" s="62" t="s">
        <v>501</v>
      </c>
      <c r="AB16" s="62">
        <v>13.1</v>
      </c>
      <c r="AC16" s="62" t="s">
        <v>471</v>
      </c>
      <c r="AD16" s="62">
        <v>57</v>
      </c>
    </row>
    <row r="17" spans="1:30" ht="14.4" thickBot="1" x14ac:dyDescent="0.3">
      <c r="A17" s="62">
        <v>12</v>
      </c>
      <c r="B17" s="63">
        <f>[90]Sheet2!C13</f>
        <v>6.0999999999999999E-2</v>
      </c>
      <c r="C17" s="63">
        <f>[90]Sheet2!D13</f>
        <v>5.6599999999999998E-2</v>
      </c>
      <c r="D17" s="63">
        <f>[90]Sheet2!E13</f>
        <v>5.9299999999999999E-2</v>
      </c>
      <c r="W17" s="62">
        <v>45</v>
      </c>
      <c r="X17" s="62"/>
      <c r="Y17" s="65">
        <v>42789</v>
      </c>
      <c r="Z17" s="62" t="s">
        <v>530</v>
      </c>
      <c r="AA17" s="62" t="s">
        <v>502</v>
      </c>
      <c r="AB17" s="62">
        <v>12.9</v>
      </c>
      <c r="AC17" s="62" t="s">
        <v>471</v>
      </c>
      <c r="AD17" s="62">
        <v>62</v>
      </c>
    </row>
    <row r="18" spans="1:30" ht="14.4" thickBot="1" x14ac:dyDescent="0.3">
      <c r="A18" s="62">
        <v>13</v>
      </c>
      <c r="B18" s="63">
        <f>[90]Sheet2!C14</f>
        <v>5.8099999999999999E-2</v>
      </c>
      <c r="C18" s="63">
        <f>[90]Sheet2!D14</f>
        <v>5.6800000000000003E-2</v>
      </c>
      <c r="D18" s="63">
        <f>[90]Sheet2!E14</f>
        <v>5.7599999999999998E-2</v>
      </c>
      <c r="W18" s="62">
        <v>50</v>
      </c>
      <c r="X18" s="62"/>
      <c r="Y18" s="65">
        <v>42809</v>
      </c>
      <c r="Z18" s="62" t="s">
        <v>530</v>
      </c>
      <c r="AA18" s="62" t="s">
        <v>501</v>
      </c>
      <c r="AB18" s="62">
        <v>12.7</v>
      </c>
      <c r="AC18" s="62" t="s">
        <v>471</v>
      </c>
      <c r="AD18" s="62">
        <v>53</v>
      </c>
    </row>
    <row r="19" spans="1:30" ht="17.25" customHeight="1" thickBot="1" x14ac:dyDescent="0.3">
      <c r="A19" s="62">
        <v>14</v>
      </c>
      <c r="B19" s="63">
        <f>[90]Sheet2!C15</f>
        <v>6.1699999999999998E-2</v>
      </c>
      <c r="C19" s="63">
        <f>[90]Sheet2!D15</f>
        <v>5.6899999999999999E-2</v>
      </c>
      <c r="D19" s="63">
        <f>[90]Sheet2!E15</f>
        <v>5.9799999999999999E-2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42780</v>
      </c>
      <c r="Z19" s="62" t="s">
        <v>528</v>
      </c>
      <c r="AA19" s="62" t="s">
        <v>500</v>
      </c>
      <c r="AB19" s="62">
        <v>12.3</v>
      </c>
      <c r="AC19" s="62" t="s">
        <v>471</v>
      </c>
      <c r="AD19" s="62">
        <v>58</v>
      </c>
    </row>
    <row r="20" spans="1:30" ht="17.25" customHeight="1" thickBot="1" x14ac:dyDescent="0.3">
      <c r="A20" s="62">
        <v>15</v>
      </c>
      <c r="B20" s="63">
        <f>[90]Sheet2!C16</f>
        <v>6.59E-2</v>
      </c>
      <c r="C20" s="63">
        <f>[90]Sheet2!D16</f>
        <v>6.4199999999999993E-2</v>
      </c>
      <c r="D20" s="63">
        <f>[90]Sheet2!E16</f>
        <v>6.5299999999999997E-2</v>
      </c>
      <c r="F20" s="62" t="s">
        <v>495</v>
      </c>
      <c r="G20" s="64">
        <v>20612</v>
      </c>
      <c r="H20" s="62">
        <v>0.63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42816</v>
      </c>
      <c r="Z20" s="62" t="s">
        <v>529</v>
      </c>
      <c r="AA20" s="62" t="s">
        <v>501</v>
      </c>
      <c r="AB20" s="62">
        <v>11.9</v>
      </c>
      <c r="AC20" s="62" t="s">
        <v>471</v>
      </c>
      <c r="AD20" s="62">
        <v>55</v>
      </c>
    </row>
    <row r="21" spans="1:30" ht="17.25" customHeight="1" thickBot="1" x14ac:dyDescent="0.3">
      <c r="A21" s="62">
        <v>16</v>
      </c>
      <c r="B21" s="63">
        <f>[90]Sheet2!C17</f>
        <v>7.3800000000000004E-2</v>
      </c>
      <c r="C21" s="63">
        <f>[90]Sheet2!D17</f>
        <v>7.9100000000000004E-2</v>
      </c>
      <c r="D21" s="63">
        <f>[90]Sheet2!E17</f>
        <v>7.5800000000000006E-2</v>
      </c>
      <c r="F21" s="62" t="s">
        <v>499</v>
      </c>
      <c r="G21" s="64">
        <v>35324</v>
      </c>
      <c r="H21" s="62">
        <v>1.08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42746</v>
      </c>
      <c r="Z21" s="62" t="s">
        <v>536</v>
      </c>
      <c r="AA21" s="62" t="s">
        <v>501</v>
      </c>
      <c r="AB21" s="62">
        <v>11.6</v>
      </c>
      <c r="AC21" s="62" t="s">
        <v>471</v>
      </c>
      <c r="AD21" s="62">
        <v>56</v>
      </c>
    </row>
    <row r="22" spans="1:30" ht="17.25" customHeight="1" thickBot="1" x14ac:dyDescent="0.3">
      <c r="A22" s="62">
        <v>17</v>
      </c>
      <c r="B22" s="63">
        <f>[90]Sheet2!C18</f>
        <v>7.5999999999999998E-2</v>
      </c>
      <c r="C22" s="63">
        <f>[90]Sheet2!D18</f>
        <v>7.8799999999999995E-2</v>
      </c>
      <c r="D22" s="63">
        <f>[90]Sheet2!E18</f>
        <v>7.7100000000000002E-2</v>
      </c>
      <c r="F22" s="62" t="s">
        <v>500</v>
      </c>
      <c r="G22" s="64">
        <v>37610</v>
      </c>
      <c r="H22" s="62">
        <v>1.1499999999999999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43075</v>
      </c>
      <c r="Z22" s="62" t="s">
        <v>536</v>
      </c>
      <c r="AA22" s="62" t="s">
        <v>501</v>
      </c>
      <c r="AB22" s="62">
        <v>11.2</v>
      </c>
      <c r="AC22" s="62" t="s">
        <v>471</v>
      </c>
      <c r="AD22" s="62">
        <v>54</v>
      </c>
    </row>
    <row r="23" spans="1:30" ht="17.25" customHeight="1" thickBot="1" x14ac:dyDescent="0.3">
      <c r="A23" s="62">
        <v>18</v>
      </c>
      <c r="B23" s="63">
        <f>[90]Sheet2!C19</f>
        <v>5.3699999999999998E-2</v>
      </c>
      <c r="C23" s="63">
        <f>[90]Sheet2!D19</f>
        <v>6.13E-2</v>
      </c>
      <c r="D23" s="63">
        <f>[90]Sheet2!E19</f>
        <v>5.6599999999999998E-2</v>
      </c>
      <c r="F23" s="62" t="s">
        <v>501</v>
      </c>
      <c r="G23" s="64">
        <v>37927</v>
      </c>
      <c r="H23" s="62">
        <v>1.1599999999999999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42844</v>
      </c>
      <c r="Z23" s="62" t="s">
        <v>528</v>
      </c>
      <c r="AA23" s="62" t="s">
        <v>501</v>
      </c>
      <c r="AB23" s="62">
        <v>10.9</v>
      </c>
      <c r="AC23" s="62" t="s">
        <v>471</v>
      </c>
      <c r="AD23" s="62">
        <v>53</v>
      </c>
    </row>
    <row r="24" spans="1:30" ht="17.25" customHeight="1" thickBot="1" x14ac:dyDescent="0.3">
      <c r="A24" s="62">
        <v>19</v>
      </c>
      <c r="B24" s="63">
        <f>[90]Sheet2!C20</f>
        <v>3.6499999999999998E-2</v>
      </c>
      <c r="C24" s="63">
        <f>[90]Sheet2!D20</f>
        <v>4.19E-2</v>
      </c>
      <c r="D24" s="63">
        <f>[90]Sheet2!E20</f>
        <v>3.8600000000000002E-2</v>
      </c>
      <c r="F24" s="62" t="s">
        <v>502</v>
      </c>
      <c r="G24" s="64">
        <v>36576</v>
      </c>
      <c r="H24" s="62">
        <v>1.1100000000000001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42811</v>
      </c>
      <c r="Z24" s="62" t="s">
        <v>536</v>
      </c>
      <c r="AA24" s="62" t="s">
        <v>503</v>
      </c>
      <c r="AB24" s="62">
        <v>10.6</v>
      </c>
      <c r="AC24" s="62" t="s">
        <v>471</v>
      </c>
      <c r="AD24" s="62">
        <v>63</v>
      </c>
    </row>
    <row r="25" spans="1:30" ht="17.25" customHeight="1" thickBot="1" x14ac:dyDescent="0.3">
      <c r="A25" s="62">
        <v>20</v>
      </c>
      <c r="B25" s="63">
        <f>[90]Sheet2!C21</f>
        <v>2.92E-2</v>
      </c>
      <c r="C25" s="63">
        <f>[90]Sheet2!D21</f>
        <v>3.3099999999999997E-2</v>
      </c>
      <c r="D25" s="63">
        <f>[90]Sheet2!E21</f>
        <v>3.0700000000000002E-2</v>
      </c>
      <c r="F25" s="62" t="s">
        <v>503</v>
      </c>
      <c r="G25" s="64">
        <v>36231</v>
      </c>
      <c r="H25" s="62">
        <v>1.1000000000000001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[90]Sheet2!C22</f>
        <v>2.29E-2</v>
      </c>
      <c r="C26" s="63">
        <f>[90]Sheet2!D22</f>
        <v>2.6700000000000002E-2</v>
      </c>
      <c r="D26" s="63">
        <f>[90]Sheet2!E22</f>
        <v>2.4400000000000002E-2</v>
      </c>
      <c r="F26" s="62" t="s">
        <v>504</v>
      </c>
      <c r="G26" s="64">
        <v>25388</v>
      </c>
      <c r="H26" s="62">
        <v>0.77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[90]Sheet2!C23</f>
        <v>1.4500000000000001E-2</v>
      </c>
      <c r="C27" s="63">
        <f>[90]Sheet2!D23</f>
        <v>2.0199999999999999E-2</v>
      </c>
      <c r="D27" s="63">
        <f>[90]Sheet2!E23</f>
        <v>1.67E-2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[90]Sheet2!C24</f>
        <v>8.8999999999999999E-3</v>
      </c>
      <c r="C28" s="63">
        <f>[90]Sheet2!D24</f>
        <v>1.3299999999999999E-2</v>
      </c>
      <c r="D28" s="63">
        <f>[90]Sheet2!E24</f>
        <v>1.06E-2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32500</v>
      </c>
      <c r="H2" s="43" t="s">
        <v>469</v>
      </c>
      <c r="W2" s="62">
        <v>1</v>
      </c>
      <c r="X2" s="62"/>
      <c r="Y2" s="65">
        <v>42780</v>
      </c>
      <c r="Z2" s="62" t="s">
        <v>536</v>
      </c>
      <c r="AA2" s="62" t="s">
        <v>500</v>
      </c>
      <c r="AB2" s="62">
        <v>19.7</v>
      </c>
      <c r="AC2" s="62" t="s">
        <v>471</v>
      </c>
      <c r="AD2" s="62">
        <v>68</v>
      </c>
    </row>
    <row r="3" spans="1:30" ht="14.4" thickBot="1" x14ac:dyDescent="0.3">
      <c r="W3" s="62">
        <v>2</v>
      </c>
      <c r="X3" s="62"/>
      <c r="Y3" s="65">
        <v>42782</v>
      </c>
      <c r="Z3" s="62" t="s">
        <v>532</v>
      </c>
      <c r="AA3" s="62" t="s">
        <v>502</v>
      </c>
      <c r="AB3" s="62">
        <v>17.399999999999999</v>
      </c>
      <c r="AC3" s="62" t="s">
        <v>472</v>
      </c>
      <c r="AD3" s="62">
        <v>53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43054</v>
      </c>
      <c r="Z4" s="62" t="s">
        <v>530</v>
      </c>
      <c r="AA4" s="62" t="s">
        <v>501</v>
      </c>
      <c r="AB4" s="62">
        <v>17</v>
      </c>
      <c r="AC4" s="62" t="s">
        <v>471</v>
      </c>
      <c r="AD4" s="62">
        <v>70</v>
      </c>
    </row>
    <row r="5" spans="1:30" ht="18.75" customHeight="1" thickBot="1" x14ac:dyDescent="0.3">
      <c r="A5" s="62">
        <v>0</v>
      </c>
      <c r="B5" s="63">
        <f>[92]Sheet2!C1</f>
        <v>5.4000000000000003E-3</v>
      </c>
      <c r="C5" s="63">
        <f>[92]Sheet2!D1</f>
        <v>4.1000000000000003E-3</v>
      </c>
      <c r="D5" s="63">
        <f>[92]Sheet2!E1</f>
        <v>4.7000000000000002E-3</v>
      </c>
      <c r="F5" s="62" t="s">
        <v>478</v>
      </c>
      <c r="G5" s="64">
        <v>24185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42811</v>
      </c>
      <c r="Z5" s="62" t="s">
        <v>529</v>
      </c>
      <c r="AA5" s="62" t="s">
        <v>503</v>
      </c>
      <c r="AB5" s="62">
        <v>16.399999999999999</v>
      </c>
      <c r="AC5" s="62" t="s">
        <v>471</v>
      </c>
      <c r="AD5" s="62">
        <v>61</v>
      </c>
    </row>
    <row r="6" spans="1:30" ht="17.25" customHeight="1" thickBot="1" x14ac:dyDescent="0.3">
      <c r="A6" s="62">
        <v>1</v>
      </c>
      <c r="B6" s="63">
        <f>[92]Sheet2!C2</f>
        <v>3.5000000000000001E-3</v>
      </c>
      <c r="C6" s="63">
        <f>[92]Sheet2!D2</f>
        <v>2.8999999999999998E-3</v>
      </c>
      <c r="D6" s="63">
        <f>[92]Sheet2!E2</f>
        <v>3.2000000000000002E-3</v>
      </c>
      <c r="F6" s="62" t="s">
        <v>480</v>
      </c>
      <c r="G6" s="64">
        <v>26606</v>
      </c>
      <c r="H6" s="62"/>
      <c r="J6" s="49" t="s">
        <v>481</v>
      </c>
      <c r="K6" s="50">
        <f>LARGE((K8,K9),1)</f>
        <v>0.66246056782334395</v>
      </c>
      <c r="N6" s="50" t="s">
        <v>472</v>
      </c>
      <c r="W6" s="62">
        <v>5</v>
      </c>
      <c r="X6" s="62"/>
      <c r="Y6" s="65">
        <v>42780</v>
      </c>
      <c r="Z6" s="62" t="s">
        <v>545</v>
      </c>
      <c r="AA6" s="62" t="s">
        <v>500</v>
      </c>
      <c r="AB6" s="62">
        <v>16.399999999999999</v>
      </c>
      <c r="AC6" s="62" t="s">
        <v>471</v>
      </c>
      <c r="AD6" s="62">
        <v>72</v>
      </c>
    </row>
    <row r="7" spans="1:30" ht="17.25" customHeight="1" thickBot="1" x14ac:dyDescent="0.3">
      <c r="A7" s="62">
        <v>2</v>
      </c>
      <c r="B7" s="63">
        <f>[92]Sheet2!C3</f>
        <v>2.3999999999999998E-3</v>
      </c>
      <c r="C7" s="63">
        <f>[92]Sheet2!D3</f>
        <v>2.2000000000000001E-3</v>
      </c>
      <c r="D7" s="63">
        <f>[92]Sheet2!E3</f>
        <v>2.3E-3</v>
      </c>
      <c r="F7" s="62" t="s">
        <v>482</v>
      </c>
      <c r="G7" s="64">
        <v>23395</v>
      </c>
      <c r="H7" s="62"/>
      <c r="J7" s="51" t="s">
        <v>483</v>
      </c>
      <c r="K7" s="50">
        <f>LARGE((K10,K11),1)</f>
        <v>0.53158902361199745</v>
      </c>
      <c r="N7" s="50" t="s">
        <v>471</v>
      </c>
      <c r="W7" s="62">
        <v>6</v>
      </c>
      <c r="X7" s="62"/>
      <c r="Y7" s="65">
        <v>42817</v>
      </c>
      <c r="Z7" s="62" t="s">
        <v>528</v>
      </c>
      <c r="AA7" s="62" t="s">
        <v>502</v>
      </c>
      <c r="AB7" s="62">
        <v>15.9</v>
      </c>
      <c r="AC7" s="62" t="s">
        <v>471</v>
      </c>
      <c r="AD7" s="62">
        <v>52</v>
      </c>
    </row>
    <row r="8" spans="1:30" ht="17.25" customHeight="1" thickBot="1" x14ac:dyDescent="0.35">
      <c r="A8" s="62">
        <v>3</v>
      </c>
      <c r="B8" s="63">
        <f>[92]Sheet2!C4</f>
        <v>1.9E-3</v>
      </c>
      <c r="C8" s="63">
        <f>[92]Sheet2!D4</f>
        <v>2.5000000000000001E-3</v>
      </c>
      <c r="D8" s="63">
        <f>[92]Sheet2!E4</f>
        <v>2.2000000000000001E-3</v>
      </c>
      <c r="F8" s="62" t="s">
        <v>484</v>
      </c>
      <c r="G8" s="64">
        <v>20925</v>
      </c>
      <c r="H8" s="62"/>
      <c r="K8" s="52">
        <f>LARGE(B11:C11,1)/(B11+C11)</f>
        <v>0.66246056782334395</v>
      </c>
      <c r="W8" s="62">
        <v>7</v>
      </c>
      <c r="X8" s="62"/>
      <c r="Y8" s="65">
        <v>42846</v>
      </c>
      <c r="Z8" s="62" t="s">
        <v>536</v>
      </c>
      <c r="AA8" s="62" t="s">
        <v>503</v>
      </c>
      <c r="AB8" s="62">
        <v>15.7</v>
      </c>
      <c r="AC8" s="62" t="s">
        <v>471</v>
      </c>
      <c r="AD8" s="62">
        <v>75</v>
      </c>
    </row>
    <row r="9" spans="1:30" ht="17.25" customHeight="1" thickBot="1" x14ac:dyDescent="0.35">
      <c r="A9" s="62">
        <v>4</v>
      </c>
      <c r="B9" s="63">
        <f>[92]Sheet2!C5</f>
        <v>2.5000000000000001E-3</v>
      </c>
      <c r="C9" s="63">
        <f>[92]Sheet2!D5</f>
        <v>4.1000000000000003E-3</v>
      </c>
      <c r="D9" s="63">
        <f>[92]Sheet2!E5</f>
        <v>3.3E-3</v>
      </c>
      <c r="F9" s="62" t="s">
        <v>485</v>
      </c>
      <c r="G9" s="64">
        <v>18010</v>
      </c>
      <c r="H9" s="62"/>
      <c r="K9" s="52">
        <f>LARGE(B12:C12,1)/(B12+C12)</f>
        <v>0.53731343283582089</v>
      </c>
      <c r="W9" s="62">
        <v>8</v>
      </c>
      <c r="X9" s="62"/>
      <c r="Y9" s="65">
        <v>42811</v>
      </c>
      <c r="Z9" s="62" t="s">
        <v>528</v>
      </c>
      <c r="AA9" s="62" t="s">
        <v>503</v>
      </c>
      <c r="AB9" s="62">
        <v>15.5</v>
      </c>
      <c r="AC9" s="62" t="s">
        <v>471</v>
      </c>
      <c r="AD9" s="62">
        <v>56</v>
      </c>
    </row>
    <row r="10" spans="1:30" ht="17.25" customHeight="1" thickBot="1" x14ac:dyDescent="0.35">
      <c r="A10" s="62">
        <v>5</v>
      </c>
      <c r="B10" s="63">
        <f>[92]Sheet2!C6</f>
        <v>5.8999999999999999E-3</v>
      </c>
      <c r="C10" s="63">
        <f>[92]Sheet2!D6</f>
        <v>1.14E-2</v>
      </c>
      <c r="D10" s="63">
        <f>[92]Sheet2!E6</f>
        <v>8.6999999999999994E-3</v>
      </c>
      <c r="F10" s="62" t="s">
        <v>486</v>
      </c>
      <c r="G10" s="64">
        <v>18778</v>
      </c>
      <c r="H10" s="62"/>
      <c r="K10" s="52">
        <f>LARGE(B20:C20,1)/(B20+C20)</f>
        <v>0.50579896907216493</v>
      </c>
      <c r="W10" s="62">
        <v>9</v>
      </c>
      <c r="X10" s="62"/>
      <c r="Y10" s="65">
        <v>42809</v>
      </c>
      <c r="Z10" s="62" t="s">
        <v>529</v>
      </c>
      <c r="AA10" s="62" t="s">
        <v>501</v>
      </c>
      <c r="AB10" s="62">
        <v>15.3</v>
      </c>
      <c r="AC10" s="62" t="s">
        <v>471</v>
      </c>
      <c r="AD10" s="62">
        <v>59</v>
      </c>
    </row>
    <row r="11" spans="1:30" ht="17.25" customHeight="1" thickBot="1" x14ac:dyDescent="0.35">
      <c r="A11" s="62">
        <v>6</v>
      </c>
      <c r="B11" s="63">
        <f>[92]Sheet2!C7</f>
        <v>2.1399999999999999E-2</v>
      </c>
      <c r="C11" s="63">
        <f>[92]Sheet2!D7</f>
        <v>4.2000000000000003E-2</v>
      </c>
      <c r="D11" s="63">
        <f>[92]Sheet2!E7</f>
        <v>3.1800000000000002E-2</v>
      </c>
      <c r="F11" s="62" t="s">
        <v>487</v>
      </c>
      <c r="G11" s="64">
        <v>30073</v>
      </c>
      <c r="H11" s="62">
        <v>0.92</v>
      </c>
      <c r="K11" s="52">
        <f>LARGE(B21:C21,1)/(B21+C21)</f>
        <v>0.53158902361199745</v>
      </c>
      <c r="W11" s="62">
        <v>10</v>
      </c>
      <c r="X11" s="62"/>
      <c r="Y11" s="65">
        <v>42828</v>
      </c>
      <c r="Z11" s="62" t="s">
        <v>528</v>
      </c>
      <c r="AA11" s="62" t="s">
        <v>499</v>
      </c>
      <c r="AB11" s="62">
        <v>15.2</v>
      </c>
      <c r="AC11" s="62" t="s">
        <v>471</v>
      </c>
      <c r="AD11" s="62">
        <v>64</v>
      </c>
    </row>
    <row r="12" spans="1:30" ht="17.25" customHeight="1" thickBot="1" x14ac:dyDescent="0.3">
      <c r="A12" s="62">
        <v>7</v>
      </c>
      <c r="B12" s="63">
        <f>[92]Sheet2!C8</f>
        <v>5.5800000000000002E-2</v>
      </c>
      <c r="C12" s="63">
        <f>[92]Sheet2!D8</f>
        <v>6.4799999999999996E-2</v>
      </c>
      <c r="D12" s="63">
        <f>[92]Sheet2!E8</f>
        <v>6.0400000000000002E-2</v>
      </c>
      <c r="F12" s="62" t="s">
        <v>488</v>
      </c>
      <c r="G12" s="64">
        <v>30828</v>
      </c>
      <c r="H12" s="62">
        <v>0.94</v>
      </c>
      <c r="W12" s="62">
        <v>20</v>
      </c>
      <c r="X12" s="62"/>
      <c r="Y12" s="65">
        <v>43054</v>
      </c>
      <c r="Z12" s="62" t="s">
        <v>536</v>
      </c>
      <c r="AA12" s="62" t="s">
        <v>501</v>
      </c>
      <c r="AB12" s="62">
        <v>14.1</v>
      </c>
      <c r="AC12" s="62" t="s">
        <v>471</v>
      </c>
      <c r="AD12" s="62">
        <v>62</v>
      </c>
    </row>
    <row r="13" spans="1:30" ht="17.25" customHeight="1" thickBot="1" x14ac:dyDescent="0.3">
      <c r="A13" s="62">
        <v>8</v>
      </c>
      <c r="B13" s="63">
        <f>[92]Sheet2!C9</f>
        <v>6.1100000000000002E-2</v>
      </c>
      <c r="C13" s="63">
        <f>[92]Sheet2!D9</f>
        <v>6.6500000000000004E-2</v>
      </c>
      <c r="D13" s="63">
        <f>[92]Sheet2!E9</f>
        <v>6.3799999999999996E-2</v>
      </c>
      <c r="F13" s="62" t="s">
        <v>489</v>
      </c>
      <c r="G13" s="64">
        <v>31412</v>
      </c>
      <c r="H13" s="62">
        <v>0.96</v>
      </c>
      <c r="W13" s="62">
        <v>25</v>
      </c>
      <c r="X13" s="62"/>
      <c r="Y13" s="65">
        <v>42810</v>
      </c>
      <c r="Z13" s="62" t="s">
        <v>529</v>
      </c>
      <c r="AA13" s="62" t="s">
        <v>502</v>
      </c>
      <c r="AB13" s="62">
        <v>13.9</v>
      </c>
      <c r="AC13" s="62" t="s">
        <v>471</v>
      </c>
      <c r="AD13" s="62">
        <v>57</v>
      </c>
    </row>
    <row r="14" spans="1:30" ht="14.4" thickBot="1" x14ac:dyDescent="0.3">
      <c r="A14" s="62">
        <v>9</v>
      </c>
      <c r="B14" s="63">
        <f>[92]Sheet2!C10</f>
        <v>5.8900000000000001E-2</v>
      </c>
      <c r="C14" s="63">
        <f>[92]Sheet2!D10</f>
        <v>6.2E-2</v>
      </c>
      <c r="D14" s="63">
        <f>[92]Sheet2!E10</f>
        <v>6.0499999999999998E-2</v>
      </c>
      <c r="F14" s="62" t="s">
        <v>490</v>
      </c>
      <c r="G14" s="64">
        <v>34691</v>
      </c>
      <c r="H14" s="62">
        <v>1.06</v>
      </c>
      <c r="W14" s="62">
        <v>30</v>
      </c>
      <c r="X14" s="62"/>
      <c r="Y14" s="65">
        <v>42782</v>
      </c>
      <c r="Z14" s="62" t="s">
        <v>528</v>
      </c>
      <c r="AA14" s="62" t="s">
        <v>502</v>
      </c>
      <c r="AB14" s="62">
        <v>13.4</v>
      </c>
      <c r="AC14" s="62" t="s">
        <v>471</v>
      </c>
      <c r="AD14" s="62">
        <v>59</v>
      </c>
    </row>
    <row r="15" spans="1:30" ht="14.4" thickBot="1" x14ac:dyDescent="0.3">
      <c r="A15" s="62">
        <v>10</v>
      </c>
      <c r="B15" s="63">
        <f>[92]Sheet2!C11</f>
        <v>5.9900000000000002E-2</v>
      </c>
      <c r="C15" s="63">
        <f>[92]Sheet2!D11</f>
        <v>6.3899999999999998E-2</v>
      </c>
      <c r="D15" s="63">
        <f>[92]Sheet2!E11</f>
        <v>6.1899999999999997E-2</v>
      </c>
      <c r="F15" s="62" t="s">
        <v>491</v>
      </c>
      <c r="G15" s="64">
        <v>34414</v>
      </c>
      <c r="H15" s="62">
        <v>1.05</v>
      </c>
      <c r="W15" s="62">
        <v>35</v>
      </c>
      <c r="X15" s="62"/>
      <c r="Y15" s="65">
        <v>42838</v>
      </c>
      <c r="Z15" s="62" t="s">
        <v>528</v>
      </c>
      <c r="AA15" s="62" t="s">
        <v>502</v>
      </c>
      <c r="AB15" s="62">
        <v>13.3</v>
      </c>
      <c r="AC15" s="62" t="s">
        <v>471</v>
      </c>
      <c r="AD15" s="62">
        <v>63</v>
      </c>
    </row>
    <row r="16" spans="1:30" ht="14.4" thickBot="1" x14ac:dyDescent="0.3">
      <c r="A16" s="62">
        <v>11</v>
      </c>
      <c r="B16" s="63">
        <f>[92]Sheet2!C12</f>
        <v>6.3100000000000003E-2</v>
      </c>
      <c r="C16" s="63">
        <f>[92]Sheet2!D12</f>
        <v>6.7900000000000002E-2</v>
      </c>
      <c r="D16" s="63">
        <f>[92]Sheet2!E12</f>
        <v>6.5500000000000003E-2</v>
      </c>
      <c r="F16" s="62" t="s">
        <v>492</v>
      </c>
      <c r="G16" s="64">
        <v>33297</v>
      </c>
      <c r="H16" s="62">
        <v>1.01</v>
      </c>
      <c r="W16" s="62">
        <v>40</v>
      </c>
      <c r="X16" s="62"/>
      <c r="Y16" s="65">
        <v>42781</v>
      </c>
      <c r="Z16" s="62" t="s">
        <v>536</v>
      </c>
      <c r="AA16" s="62" t="s">
        <v>501</v>
      </c>
      <c r="AB16" s="62">
        <v>13.1</v>
      </c>
      <c r="AC16" s="62" t="s">
        <v>471</v>
      </c>
      <c r="AD16" s="62">
        <v>57</v>
      </c>
    </row>
    <row r="17" spans="1:30" ht="14.4" thickBot="1" x14ac:dyDescent="0.3">
      <c r="A17" s="62">
        <v>12</v>
      </c>
      <c r="B17" s="63">
        <f>[92]Sheet2!C13</f>
        <v>7.0300000000000001E-2</v>
      </c>
      <c r="C17" s="63">
        <f>[92]Sheet2!D13</f>
        <v>7.2599999999999998E-2</v>
      </c>
      <c r="D17" s="63">
        <f>[92]Sheet2!E13</f>
        <v>7.1400000000000005E-2</v>
      </c>
      <c r="W17" s="62">
        <v>45</v>
      </c>
      <c r="X17" s="62"/>
      <c r="Y17" s="65">
        <v>42789</v>
      </c>
      <c r="Z17" s="62" t="s">
        <v>530</v>
      </c>
      <c r="AA17" s="62" t="s">
        <v>502</v>
      </c>
      <c r="AB17" s="62">
        <v>12.9</v>
      </c>
      <c r="AC17" s="62" t="s">
        <v>471</v>
      </c>
      <c r="AD17" s="62">
        <v>62</v>
      </c>
    </row>
    <row r="18" spans="1:30" ht="14.4" thickBot="1" x14ac:dyDescent="0.3">
      <c r="A18" s="62">
        <v>13</v>
      </c>
      <c r="B18" s="63">
        <f>[92]Sheet2!C14</f>
        <v>7.2900000000000006E-2</v>
      </c>
      <c r="C18" s="63">
        <f>[92]Sheet2!D14</f>
        <v>7.0000000000000007E-2</v>
      </c>
      <c r="D18" s="63">
        <f>[92]Sheet2!E14</f>
        <v>7.1400000000000005E-2</v>
      </c>
      <c r="W18" s="62">
        <v>50</v>
      </c>
      <c r="X18" s="62"/>
      <c r="Y18" s="65">
        <v>42809</v>
      </c>
      <c r="Z18" s="62" t="s">
        <v>530</v>
      </c>
      <c r="AA18" s="62" t="s">
        <v>501</v>
      </c>
      <c r="AB18" s="62">
        <v>12.7</v>
      </c>
      <c r="AC18" s="62" t="s">
        <v>471</v>
      </c>
      <c r="AD18" s="62">
        <v>53</v>
      </c>
    </row>
    <row r="19" spans="1:30" ht="17.25" customHeight="1" thickBot="1" x14ac:dyDescent="0.3">
      <c r="A19" s="62">
        <v>14</v>
      </c>
      <c r="B19" s="63">
        <f>[92]Sheet2!C15</f>
        <v>7.3499999999999996E-2</v>
      </c>
      <c r="C19" s="63">
        <f>[92]Sheet2!D15</f>
        <v>7.2700000000000001E-2</v>
      </c>
      <c r="D19" s="63">
        <f>[92]Sheet2!E15</f>
        <v>7.3099999999999998E-2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42780</v>
      </c>
      <c r="Z19" s="62" t="s">
        <v>528</v>
      </c>
      <c r="AA19" s="62" t="s">
        <v>500</v>
      </c>
      <c r="AB19" s="62">
        <v>12.3</v>
      </c>
      <c r="AC19" s="62" t="s">
        <v>471</v>
      </c>
      <c r="AD19" s="62">
        <v>58</v>
      </c>
    </row>
    <row r="20" spans="1:30" ht="17.25" customHeight="1" thickBot="1" x14ac:dyDescent="0.3">
      <c r="A20" s="62">
        <v>15</v>
      </c>
      <c r="B20" s="63">
        <f>[92]Sheet2!C16</f>
        <v>7.85E-2</v>
      </c>
      <c r="C20" s="63">
        <f>[92]Sheet2!D16</f>
        <v>7.6700000000000004E-2</v>
      </c>
      <c r="D20" s="63">
        <f>[92]Sheet2!E16</f>
        <v>7.7600000000000002E-2</v>
      </c>
      <c r="F20" s="62" t="s">
        <v>495</v>
      </c>
      <c r="G20" s="64">
        <v>20612</v>
      </c>
      <c r="H20" s="62">
        <v>0.63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42816</v>
      </c>
      <c r="Z20" s="62" t="s">
        <v>529</v>
      </c>
      <c r="AA20" s="62" t="s">
        <v>501</v>
      </c>
      <c r="AB20" s="62">
        <v>11.9</v>
      </c>
      <c r="AC20" s="62" t="s">
        <v>471</v>
      </c>
      <c r="AD20" s="62">
        <v>55</v>
      </c>
    </row>
    <row r="21" spans="1:30" ht="17.25" customHeight="1" thickBot="1" x14ac:dyDescent="0.3">
      <c r="A21" s="62">
        <v>16</v>
      </c>
      <c r="B21" s="63">
        <f>[92]Sheet2!C17</f>
        <v>8.3299999999999999E-2</v>
      </c>
      <c r="C21" s="63">
        <f>[92]Sheet2!D17</f>
        <v>7.3400000000000007E-2</v>
      </c>
      <c r="D21" s="63">
        <f>[92]Sheet2!E17</f>
        <v>7.8299999999999995E-2</v>
      </c>
      <c r="F21" s="62" t="s">
        <v>499</v>
      </c>
      <c r="G21" s="64">
        <v>35324</v>
      </c>
      <c r="H21" s="62">
        <v>1.08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42746</v>
      </c>
      <c r="Z21" s="62" t="s">
        <v>536</v>
      </c>
      <c r="AA21" s="62" t="s">
        <v>501</v>
      </c>
      <c r="AB21" s="62">
        <v>11.6</v>
      </c>
      <c r="AC21" s="62" t="s">
        <v>471</v>
      </c>
      <c r="AD21" s="62">
        <v>56</v>
      </c>
    </row>
    <row r="22" spans="1:30" ht="17.25" customHeight="1" thickBot="1" x14ac:dyDescent="0.3">
      <c r="A22" s="62">
        <v>17</v>
      </c>
      <c r="B22" s="63">
        <f>[92]Sheet2!C18</f>
        <v>8.2900000000000001E-2</v>
      </c>
      <c r="C22" s="63">
        <f>[92]Sheet2!D18</f>
        <v>7.5700000000000003E-2</v>
      </c>
      <c r="D22" s="63">
        <f>[92]Sheet2!E18</f>
        <v>7.9299999999999995E-2</v>
      </c>
      <c r="F22" s="62" t="s">
        <v>500</v>
      </c>
      <c r="G22" s="64">
        <v>37610</v>
      </c>
      <c r="H22" s="62">
        <v>1.1499999999999999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43075</v>
      </c>
      <c r="Z22" s="62" t="s">
        <v>536</v>
      </c>
      <c r="AA22" s="62" t="s">
        <v>501</v>
      </c>
      <c r="AB22" s="62">
        <v>11.2</v>
      </c>
      <c r="AC22" s="62" t="s">
        <v>471</v>
      </c>
      <c r="AD22" s="62">
        <v>54</v>
      </c>
    </row>
    <row r="23" spans="1:30" ht="17.25" customHeight="1" thickBot="1" x14ac:dyDescent="0.3">
      <c r="A23" s="62">
        <v>18</v>
      </c>
      <c r="B23" s="63">
        <f>[92]Sheet2!C19</f>
        <v>6.1800000000000001E-2</v>
      </c>
      <c r="C23" s="63">
        <f>[92]Sheet2!D19</f>
        <v>5.3800000000000001E-2</v>
      </c>
      <c r="D23" s="63">
        <f>[92]Sheet2!E19</f>
        <v>5.7799999999999997E-2</v>
      </c>
      <c r="F23" s="62" t="s">
        <v>501</v>
      </c>
      <c r="G23" s="64">
        <v>37927</v>
      </c>
      <c r="H23" s="62">
        <v>1.1599999999999999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42844</v>
      </c>
      <c r="Z23" s="62" t="s">
        <v>528</v>
      </c>
      <c r="AA23" s="62" t="s">
        <v>501</v>
      </c>
      <c r="AB23" s="62">
        <v>10.9</v>
      </c>
      <c r="AC23" s="62" t="s">
        <v>471</v>
      </c>
      <c r="AD23" s="62">
        <v>53</v>
      </c>
    </row>
    <row r="24" spans="1:30" ht="17.25" customHeight="1" thickBot="1" x14ac:dyDescent="0.3">
      <c r="A24" s="62">
        <v>19</v>
      </c>
      <c r="B24" s="63">
        <f>[92]Sheet2!C20</f>
        <v>4.6100000000000002E-2</v>
      </c>
      <c r="C24" s="63">
        <f>[92]Sheet2!D20</f>
        <v>3.8399999999999997E-2</v>
      </c>
      <c r="D24" s="63">
        <f>[92]Sheet2!E20</f>
        <v>4.2200000000000001E-2</v>
      </c>
      <c r="F24" s="62" t="s">
        <v>502</v>
      </c>
      <c r="G24" s="64">
        <v>36576</v>
      </c>
      <c r="H24" s="62">
        <v>1.1100000000000001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42811</v>
      </c>
      <c r="Z24" s="62" t="s">
        <v>536</v>
      </c>
      <c r="AA24" s="62" t="s">
        <v>503</v>
      </c>
      <c r="AB24" s="62">
        <v>10.6</v>
      </c>
      <c r="AC24" s="62" t="s">
        <v>471</v>
      </c>
      <c r="AD24" s="62">
        <v>63</v>
      </c>
    </row>
    <row r="25" spans="1:30" ht="17.25" customHeight="1" thickBot="1" x14ac:dyDescent="0.3">
      <c r="A25" s="62">
        <v>20</v>
      </c>
      <c r="B25" s="63">
        <f>[92]Sheet2!C21</f>
        <v>3.3000000000000002E-2</v>
      </c>
      <c r="C25" s="63">
        <f>[92]Sheet2!D21</f>
        <v>2.9399999999999999E-2</v>
      </c>
      <c r="D25" s="63">
        <f>[92]Sheet2!E21</f>
        <v>3.1199999999999999E-2</v>
      </c>
      <c r="F25" s="62" t="s">
        <v>503</v>
      </c>
      <c r="G25" s="64">
        <v>36231</v>
      </c>
      <c r="H25" s="62">
        <v>1.1000000000000001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[92]Sheet2!C22</f>
        <v>2.46E-2</v>
      </c>
      <c r="C26" s="63">
        <f>[92]Sheet2!D22</f>
        <v>2.2200000000000001E-2</v>
      </c>
      <c r="D26" s="63">
        <f>[92]Sheet2!E22</f>
        <v>2.3400000000000001E-2</v>
      </c>
      <c r="F26" s="62" t="s">
        <v>504</v>
      </c>
      <c r="G26" s="64">
        <v>25388</v>
      </c>
      <c r="H26" s="62">
        <v>0.77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[92]Sheet2!C23</f>
        <v>1.8499999999999999E-2</v>
      </c>
      <c r="C27" s="63">
        <f>[92]Sheet2!D23</f>
        <v>1.41E-2</v>
      </c>
      <c r="D27" s="63">
        <f>[92]Sheet2!E23</f>
        <v>1.6199999999999999E-2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[92]Sheet2!C24</f>
        <v>1.2699999999999999E-2</v>
      </c>
      <c r="C28" s="63">
        <f>[92]Sheet2!D24</f>
        <v>6.8999999999999999E-3</v>
      </c>
      <c r="D28" s="63">
        <f>[92]Sheet2!E24</f>
        <v>9.7999999999999997E-3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39400</v>
      </c>
      <c r="H2" s="43" t="s">
        <v>469</v>
      </c>
      <c r="W2" s="62">
        <v>1</v>
      </c>
      <c r="X2" s="62">
        <v>5008</v>
      </c>
      <c r="Y2" s="65">
        <v>42859</v>
      </c>
      <c r="Z2" s="62" t="s">
        <v>539</v>
      </c>
      <c r="AA2" s="62" t="s">
        <v>502</v>
      </c>
      <c r="AB2" s="62">
        <v>12.7</v>
      </c>
      <c r="AC2" s="62" t="s">
        <v>506</v>
      </c>
      <c r="AD2" s="62">
        <v>72</v>
      </c>
    </row>
    <row r="3" spans="1:30" ht="14.4" thickBot="1" x14ac:dyDescent="0.3">
      <c r="W3" s="62">
        <v>2</v>
      </c>
      <c r="X3" s="62">
        <v>5004</v>
      </c>
      <c r="Y3" s="65">
        <v>42858</v>
      </c>
      <c r="Z3" s="62" t="s">
        <v>539</v>
      </c>
      <c r="AA3" s="62" t="s">
        <v>501</v>
      </c>
      <c r="AB3" s="62">
        <v>12.7</v>
      </c>
      <c r="AC3" s="62" t="s">
        <v>506</v>
      </c>
      <c r="AD3" s="62">
        <v>70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4949</v>
      </c>
      <c r="Y4" s="65">
        <v>42863</v>
      </c>
      <c r="Z4" s="62" t="s">
        <v>539</v>
      </c>
      <c r="AA4" s="62" t="s">
        <v>499</v>
      </c>
      <c r="AB4" s="62">
        <v>12.6</v>
      </c>
      <c r="AC4" s="62" t="s">
        <v>506</v>
      </c>
      <c r="AD4" s="62">
        <v>70</v>
      </c>
    </row>
    <row r="5" spans="1:30" ht="18.75" customHeight="1" thickBot="1" x14ac:dyDescent="0.3">
      <c r="A5" s="62">
        <v>0</v>
      </c>
      <c r="B5" s="63">
        <f>[93]Sheet2!C1</f>
        <v>1.0500000000000001E-2</v>
      </c>
      <c r="C5" s="63">
        <f>[93]Sheet2!D1</f>
        <v>7.9000000000000008E-3</v>
      </c>
      <c r="D5" s="63">
        <f>[93]Sheet2!E1</f>
        <v>9.1999999999999998E-3</v>
      </c>
      <c r="F5" s="62" t="s">
        <v>478</v>
      </c>
      <c r="G5" s="64">
        <v>37444</v>
      </c>
      <c r="H5" s="62">
        <v>0.95</v>
      </c>
      <c r="J5" s="91" t="s">
        <v>479</v>
      </c>
      <c r="K5" s="92"/>
      <c r="L5" s="92"/>
      <c r="M5" s="92"/>
      <c r="N5" s="93"/>
      <c r="W5" s="62">
        <v>4</v>
      </c>
      <c r="X5" s="62">
        <v>4847</v>
      </c>
      <c r="Y5" s="65">
        <v>42857</v>
      </c>
      <c r="Z5" s="62" t="s">
        <v>539</v>
      </c>
      <c r="AA5" s="62" t="s">
        <v>500</v>
      </c>
      <c r="AB5" s="62">
        <v>12.3</v>
      </c>
      <c r="AC5" s="62" t="s">
        <v>506</v>
      </c>
      <c r="AD5" s="62">
        <v>71</v>
      </c>
    </row>
    <row r="6" spans="1:30" ht="17.25" customHeight="1" thickBot="1" x14ac:dyDescent="0.3">
      <c r="A6" s="62">
        <v>1</v>
      </c>
      <c r="B6" s="63">
        <f>[93]Sheet2!C2</f>
        <v>7.4999999999999997E-3</v>
      </c>
      <c r="C6" s="63">
        <f>[93]Sheet2!D2</f>
        <v>5.4999999999999997E-3</v>
      </c>
      <c r="D6" s="63">
        <f>[93]Sheet2!E2</f>
        <v>6.4999999999999997E-3</v>
      </c>
      <c r="F6" s="62" t="s">
        <v>480</v>
      </c>
      <c r="G6" s="64">
        <v>40590</v>
      </c>
      <c r="H6" s="62">
        <v>1.03</v>
      </c>
      <c r="J6" s="49" t="s">
        <v>481</v>
      </c>
      <c r="K6" s="50">
        <f>LARGE((K8,K9),1)</f>
        <v>0.7178130511463845</v>
      </c>
      <c r="N6" s="50" t="s">
        <v>506</v>
      </c>
      <c r="W6" s="62">
        <v>5</v>
      </c>
      <c r="X6" s="62">
        <v>4786</v>
      </c>
      <c r="Y6" s="65">
        <v>42851</v>
      </c>
      <c r="Z6" s="62" t="s">
        <v>539</v>
      </c>
      <c r="AA6" s="62" t="s">
        <v>501</v>
      </c>
      <c r="AB6" s="62">
        <v>12.1</v>
      </c>
      <c r="AC6" s="62" t="s">
        <v>506</v>
      </c>
      <c r="AD6" s="62">
        <v>69</v>
      </c>
    </row>
    <row r="7" spans="1:30" ht="17.25" customHeight="1" thickBot="1" x14ac:dyDescent="0.3">
      <c r="A7" s="62">
        <v>2</v>
      </c>
      <c r="B7" s="63">
        <f>[93]Sheet2!C3</f>
        <v>6.7999999999999996E-3</v>
      </c>
      <c r="C7" s="63">
        <f>[93]Sheet2!D3</f>
        <v>4.7999999999999996E-3</v>
      </c>
      <c r="D7" s="63">
        <f>[93]Sheet2!E3</f>
        <v>5.7999999999999996E-3</v>
      </c>
      <c r="F7" s="62" t="s">
        <v>482</v>
      </c>
      <c r="G7" s="64">
        <v>42324</v>
      </c>
      <c r="H7" s="62">
        <v>1.08</v>
      </c>
      <c r="J7" s="51" t="s">
        <v>483</v>
      </c>
      <c r="K7" s="50">
        <f>LARGE((K10,K11),1)</f>
        <v>0.60517584605175845</v>
      </c>
      <c r="N7" s="50" t="s">
        <v>505</v>
      </c>
      <c r="W7" s="62">
        <v>6</v>
      </c>
      <c r="X7" s="62">
        <v>4489</v>
      </c>
      <c r="Y7" s="65">
        <v>43014</v>
      </c>
      <c r="Z7" s="62" t="s">
        <v>529</v>
      </c>
      <c r="AA7" s="62" t="s">
        <v>503</v>
      </c>
      <c r="AB7" s="62">
        <v>11.4</v>
      </c>
      <c r="AC7" s="62" t="s">
        <v>505</v>
      </c>
      <c r="AD7" s="62">
        <v>60</v>
      </c>
    </row>
    <row r="8" spans="1:30" ht="17.25" customHeight="1" thickBot="1" x14ac:dyDescent="0.35">
      <c r="A8" s="62">
        <v>3</v>
      </c>
      <c r="B8" s="63">
        <f>[93]Sheet2!C4</f>
        <v>4.4000000000000003E-3</v>
      </c>
      <c r="C8" s="63">
        <f>[93]Sheet2!D4</f>
        <v>6.0000000000000001E-3</v>
      </c>
      <c r="D8" s="63">
        <f>[93]Sheet2!E4</f>
        <v>5.1999999999999998E-3</v>
      </c>
      <c r="F8" s="62" t="s">
        <v>484</v>
      </c>
      <c r="G8" s="64">
        <v>40385</v>
      </c>
      <c r="H8" s="62">
        <v>1.03</v>
      </c>
      <c r="K8" s="52">
        <f>LARGE(B11:C11,1)/(B11+C11)</f>
        <v>0.7178130511463845</v>
      </c>
      <c r="W8" s="62">
        <v>7</v>
      </c>
      <c r="X8" s="62">
        <v>4380</v>
      </c>
      <c r="Y8" s="65">
        <v>42881</v>
      </c>
      <c r="Z8" s="62" t="s">
        <v>539</v>
      </c>
      <c r="AA8" s="62" t="s">
        <v>503</v>
      </c>
      <c r="AB8" s="62">
        <v>11.1</v>
      </c>
      <c r="AC8" s="62" t="s">
        <v>506</v>
      </c>
      <c r="AD8" s="62">
        <v>68</v>
      </c>
    </row>
    <row r="9" spans="1:30" ht="17.25" customHeight="1" thickBot="1" x14ac:dyDescent="0.35">
      <c r="A9" s="62">
        <v>4</v>
      </c>
      <c r="B9" s="63">
        <f>[93]Sheet2!C5</f>
        <v>6.1000000000000004E-3</v>
      </c>
      <c r="C9" s="63">
        <f>[93]Sheet2!D5</f>
        <v>1.23E-2</v>
      </c>
      <c r="D9" s="63">
        <f>[93]Sheet2!E5</f>
        <v>9.2999999999999992E-3</v>
      </c>
      <c r="F9" s="62" t="s">
        <v>485</v>
      </c>
      <c r="G9" s="64">
        <v>39652</v>
      </c>
      <c r="H9" s="62">
        <v>1.01</v>
      </c>
      <c r="K9" s="52">
        <f>LARGE(B12:C12,1)/(B12+C12)</f>
        <v>0.6898470097357442</v>
      </c>
      <c r="W9" s="62">
        <v>8</v>
      </c>
      <c r="X9" s="62">
        <v>4257</v>
      </c>
      <c r="Y9" s="65">
        <v>43013</v>
      </c>
      <c r="Z9" s="62" t="s">
        <v>529</v>
      </c>
      <c r="AA9" s="62" t="s">
        <v>502</v>
      </c>
      <c r="AB9" s="62">
        <v>10.8</v>
      </c>
      <c r="AC9" s="62" t="s">
        <v>505</v>
      </c>
      <c r="AD9" s="62">
        <v>61</v>
      </c>
    </row>
    <row r="10" spans="1:30" ht="17.25" customHeight="1" thickBot="1" x14ac:dyDescent="0.35">
      <c r="A10" s="62">
        <v>5</v>
      </c>
      <c r="B10" s="63">
        <f>[93]Sheet2!C6</f>
        <v>1.34E-2</v>
      </c>
      <c r="C10" s="63">
        <f>[93]Sheet2!D6</f>
        <v>3.5099999999999999E-2</v>
      </c>
      <c r="D10" s="63">
        <f>[93]Sheet2!E6</f>
        <v>2.4400000000000002E-2</v>
      </c>
      <c r="F10" s="62" t="s">
        <v>486</v>
      </c>
      <c r="G10" s="64">
        <v>37729</v>
      </c>
      <c r="H10" s="62">
        <v>0.96</v>
      </c>
      <c r="K10" s="52">
        <f>LARGE(B20:C20,1)/(B20+C20)</f>
        <v>0.58174904942965777</v>
      </c>
      <c r="W10" s="62">
        <v>9</v>
      </c>
      <c r="X10" s="62">
        <v>4252</v>
      </c>
      <c r="Y10" s="65">
        <v>43055</v>
      </c>
      <c r="Z10" s="62" t="s">
        <v>539</v>
      </c>
      <c r="AA10" s="62" t="s">
        <v>502</v>
      </c>
      <c r="AB10" s="62">
        <v>10.8</v>
      </c>
      <c r="AC10" s="62" t="s">
        <v>506</v>
      </c>
      <c r="AD10" s="62">
        <v>70</v>
      </c>
    </row>
    <row r="11" spans="1:30" ht="17.25" customHeight="1" thickBot="1" x14ac:dyDescent="0.35">
      <c r="A11" s="62">
        <v>6</v>
      </c>
      <c r="B11" s="63">
        <f>[93]Sheet2!C7</f>
        <v>3.2000000000000001E-2</v>
      </c>
      <c r="C11" s="63">
        <f>[93]Sheet2!D7</f>
        <v>8.14E-2</v>
      </c>
      <c r="D11" s="63">
        <f>[93]Sheet2!E7</f>
        <v>5.7099999999999998E-2</v>
      </c>
      <c r="F11" s="62" t="s">
        <v>487</v>
      </c>
      <c r="G11" s="64">
        <v>36127</v>
      </c>
      <c r="H11" s="62">
        <v>0.92</v>
      </c>
      <c r="K11" s="52">
        <f>LARGE(B21:C21,1)/(B21+C21)</f>
        <v>0.60517584605175845</v>
      </c>
      <c r="W11" s="62">
        <v>10</v>
      </c>
      <c r="X11" s="62">
        <v>4194</v>
      </c>
      <c r="Y11" s="65">
        <v>43012</v>
      </c>
      <c r="Z11" s="62" t="s">
        <v>529</v>
      </c>
      <c r="AA11" s="62" t="s">
        <v>501</v>
      </c>
      <c r="AB11" s="62">
        <v>10.6</v>
      </c>
      <c r="AC11" s="62" t="s">
        <v>505</v>
      </c>
      <c r="AD11" s="62">
        <v>61</v>
      </c>
    </row>
    <row r="12" spans="1:30" ht="17.25" customHeight="1" thickBot="1" x14ac:dyDescent="0.3">
      <c r="A12" s="62">
        <v>7</v>
      </c>
      <c r="B12" s="63">
        <f>[93]Sheet2!C8</f>
        <v>4.4600000000000001E-2</v>
      </c>
      <c r="C12" s="63">
        <f>[93]Sheet2!D8</f>
        <v>9.9199999999999997E-2</v>
      </c>
      <c r="D12" s="63">
        <f>[93]Sheet2!E8</f>
        <v>7.2300000000000003E-2</v>
      </c>
      <c r="F12" s="62" t="s">
        <v>488</v>
      </c>
      <c r="G12" s="64">
        <v>38070</v>
      </c>
      <c r="H12" s="62">
        <v>0.97</v>
      </c>
      <c r="W12" s="62">
        <v>20</v>
      </c>
      <c r="X12" s="62">
        <v>4042</v>
      </c>
      <c r="Y12" s="65">
        <v>43047</v>
      </c>
      <c r="Z12" s="62" t="s">
        <v>539</v>
      </c>
      <c r="AA12" s="62" t="s">
        <v>501</v>
      </c>
      <c r="AB12" s="62">
        <v>10.3</v>
      </c>
      <c r="AC12" s="62" t="s">
        <v>506</v>
      </c>
      <c r="AD12" s="62">
        <v>71</v>
      </c>
    </row>
    <row r="13" spans="1:30" ht="17.25" customHeight="1" thickBot="1" x14ac:dyDescent="0.3">
      <c r="A13" s="62">
        <v>8</v>
      </c>
      <c r="B13" s="63">
        <f>[93]Sheet2!C9</f>
        <v>4.4200000000000003E-2</v>
      </c>
      <c r="C13" s="63">
        <f>[93]Sheet2!D9</f>
        <v>7.5200000000000003E-2</v>
      </c>
      <c r="D13" s="63">
        <f>[93]Sheet2!E9</f>
        <v>5.9900000000000002E-2</v>
      </c>
      <c r="F13" s="62" t="s">
        <v>489</v>
      </c>
      <c r="G13" s="64">
        <v>38931</v>
      </c>
      <c r="H13" s="62">
        <v>0.99</v>
      </c>
      <c r="W13" s="62">
        <v>25</v>
      </c>
      <c r="X13" s="62">
        <v>4005</v>
      </c>
      <c r="Y13" s="65">
        <v>43039</v>
      </c>
      <c r="Z13" s="62" t="s">
        <v>528</v>
      </c>
      <c r="AA13" s="62" t="s">
        <v>500</v>
      </c>
      <c r="AB13" s="62">
        <v>10.199999999999999</v>
      </c>
      <c r="AC13" s="62" t="s">
        <v>505</v>
      </c>
      <c r="AD13" s="62">
        <v>65</v>
      </c>
    </row>
    <row r="14" spans="1:30" ht="14.4" thickBot="1" x14ac:dyDescent="0.3">
      <c r="A14" s="62">
        <v>9</v>
      </c>
      <c r="B14" s="63">
        <f>[93]Sheet2!C10</f>
        <v>4.1500000000000002E-2</v>
      </c>
      <c r="C14" s="63">
        <f>[93]Sheet2!D10</f>
        <v>5.8400000000000001E-2</v>
      </c>
      <c r="D14" s="63">
        <f>[93]Sheet2!E10</f>
        <v>5.0099999999999999E-2</v>
      </c>
      <c r="F14" s="62" t="s">
        <v>490</v>
      </c>
      <c r="G14" s="64">
        <v>41228</v>
      </c>
      <c r="H14" s="62">
        <v>1.05</v>
      </c>
      <c r="W14" s="62">
        <v>30</v>
      </c>
      <c r="X14" s="62">
        <v>3990</v>
      </c>
      <c r="Y14" s="65">
        <v>43052</v>
      </c>
      <c r="Z14" s="62" t="s">
        <v>539</v>
      </c>
      <c r="AA14" s="62" t="s">
        <v>499</v>
      </c>
      <c r="AB14" s="62">
        <v>10.1</v>
      </c>
      <c r="AC14" s="62" t="s">
        <v>506</v>
      </c>
      <c r="AD14" s="62">
        <v>70</v>
      </c>
    </row>
    <row r="15" spans="1:30" ht="14.4" thickBot="1" x14ac:dyDescent="0.3">
      <c r="A15" s="62">
        <v>10</v>
      </c>
      <c r="B15" s="63">
        <f>[93]Sheet2!C11</f>
        <v>4.41E-2</v>
      </c>
      <c r="C15" s="63">
        <f>[93]Sheet2!D11</f>
        <v>5.4699999999999999E-2</v>
      </c>
      <c r="D15" s="63">
        <f>[93]Sheet2!E11</f>
        <v>4.9500000000000002E-2</v>
      </c>
      <c r="F15" s="62" t="s">
        <v>491</v>
      </c>
      <c r="G15" s="64">
        <v>40191</v>
      </c>
      <c r="H15" s="62">
        <v>1.02</v>
      </c>
      <c r="W15" s="62">
        <v>35</v>
      </c>
      <c r="X15" s="62">
        <v>3978</v>
      </c>
      <c r="Y15" s="65">
        <v>42964</v>
      </c>
      <c r="Z15" s="62" t="s">
        <v>539</v>
      </c>
      <c r="AA15" s="62" t="s">
        <v>502</v>
      </c>
      <c r="AB15" s="62">
        <v>10.1</v>
      </c>
      <c r="AC15" s="62" t="s">
        <v>506</v>
      </c>
      <c r="AD15" s="62">
        <v>71</v>
      </c>
    </row>
    <row r="16" spans="1:30" ht="14.4" thickBot="1" x14ac:dyDescent="0.3">
      <c r="A16" s="62">
        <v>11</v>
      </c>
      <c r="B16" s="63">
        <f>[93]Sheet2!C12</f>
        <v>4.9500000000000002E-2</v>
      </c>
      <c r="C16" s="63">
        <f>[93]Sheet2!D12</f>
        <v>5.2699999999999997E-2</v>
      </c>
      <c r="D16" s="63">
        <f>[93]Sheet2!E12</f>
        <v>5.11E-2</v>
      </c>
      <c r="F16" s="62" t="s">
        <v>492</v>
      </c>
      <c r="G16" s="64">
        <v>39596</v>
      </c>
      <c r="H16" s="62">
        <v>1.01</v>
      </c>
      <c r="W16" s="62">
        <v>40</v>
      </c>
      <c r="X16" s="62">
        <v>3963</v>
      </c>
      <c r="Y16" s="65">
        <v>42865</v>
      </c>
      <c r="Z16" s="62" t="s">
        <v>539</v>
      </c>
      <c r="AA16" s="62" t="s">
        <v>501</v>
      </c>
      <c r="AB16" s="62">
        <v>10.1</v>
      </c>
      <c r="AC16" s="62" t="s">
        <v>506</v>
      </c>
      <c r="AD16" s="62">
        <v>71</v>
      </c>
    </row>
    <row r="17" spans="1:30" ht="14.4" thickBot="1" x14ac:dyDescent="0.3">
      <c r="A17" s="62">
        <v>12</v>
      </c>
      <c r="B17" s="63">
        <f>[93]Sheet2!C13</f>
        <v>5.6099999999999997E-2</v>
      </c>
      <c r="C17" s="63">
        <f>[93]Sheet2!D13</f>
        <v>5.3499999999999999E-2</v>
      </c>
      <c r="D17" s="63">
        <f>[93]Sheet2!E13</f>
        <v>5.4800000000000001E-2</v>
      </c>
      <c r="W17" s="62">
        <v>45</v>
      </c>
      <c r="X17" s="62">
        <v>3946</v>
      </c>
      <c r="Y17" s="65">
        <v>43045</v>
      </c>
      <c r="Z17" s="62" t="s">
        <v>539</v>
      </c>
      <c r="AA17" s="62" t="s">
        <v>499</v>
      </c>
      <c r="AB17" s="62">
        <v>10</v>
      </c>
      <c r="AC17" s="62" t="s">
        <v>506</v>
      </c>
      <c r="AD17" s="62">
        <v>70</v>
      </c>
    </row>
    <row r="18" spans="1:30" ht="14.4" thickBot="1" x14ac:dyDescent="0.3">
      <c r="A18" s="62">
        <v>13</v>
      </c>
      <c r="B18" s="63">
        <f>[93]Sheet2!C14</f>
        <v>5.8999999999999997E-2</v>
      </c>
      <c r="C18" s="63">
        <f>[93]Sheet2!D14</f>
        <v>5.4300000000000001E-2</v>
      </c>
      <c r="D18" s="63">
        <f>[93]Sheet2!E14</f>
        <v>5.6599999999999998E-2</v>
      </c>
      <c r="W18" s="62">
        <v>50</v>
      </c>
      <c r="X18" s="62">
        <v>3929</v>
      </c>
      <c r="Y18" s="65">
        <v>42856</v>
      </c>
      <c r="Z18" s="62" t="s">
        <v>539</v>
      </c>
      <c r="AA18" s="62" t="s">
        <v>499</v>
      </c>
      <c r="AB18" s="62">
        <v>10</v>
      </c>
      <c r="AC18" s="62" t="s">
        <v>506</v>
      </c>
      <c r="AD18" s="62">
        <v>71</v>
      </c>
    </row>
    <row r="19" spans="1:30" ht="17.25" customHeight="1" thickBot="1" x14ac:dyDescent="0.3">
      <c r="A19" s="62">
        <v>14</v>
      </c>
      <c r="B19" s="63">
        <f>[93]Sheet2!C15</f>
        <v>6.4000000000000001E-2</v>
      </c>
      <c r="C19" s="63">
        <f>[93]Sheet2!D15</f>
        <v>5.3699999999999998E-2</v>
      </c>
      <c r="D19" s="63">
        <f>[93]Sheet2!E15</f>
        <v>5.8799999999999998E-2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3895</v>
      </c>
      <c r="Y19" s="65">
        <v>43035</v>
      </c>
      <c r="Z19" s="62" t="s">
        <v>539</v>
      </c>
      <c r="AA19" s="62" t="s">
        <v>503</v>
      </c>
      <c r="AB19" s="62">
        <v>9.9</v>
      </c>
      <c r="AC19" s="62" t="s">
        <v>506</v>
      </c>
      <c r="AD19" s="62">
        <v>70</v>
      </c>
    </row>
    <row r="20" spans="1:30" ht="17.25" customHeight="1" thickBot="1" x14ac:dyDescent="0.3">
      <c r="A20" s="62">
        <v>15</v>
      </c>
      <c r="B20" s="63">
        <f>[93]Sheet2!C16</f>
        <v>7.6499999999999999E-2</v>
      </c>
      <c r="C20" s="63">
        <f>[93]Sheet2!D16</f>
        <v>5.5E-2</v>
      </c>
      <c r="D20" s="63">
        <f>[93]Sheet2!E16</f>
        <v>6.5600000000000006E-2</v>
      </c>
      <c r="F20" s="62" t="s">
        <v>495</v>
      </c>
      <c r="G20" s="64">
        <v>29180</v>
      </c>
      <c r="H20" s="62">
        <v>0.74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3871</v>
      </c>
      <c r="Y20" s="65">
        <v>42781</v>
      </c>
      <c r="Z20" s="62" t="s">
        <v>539</v>
      </c>
      <c r="AA20" s="62" t="s">
        <v>501</v>
      </c>
      <c r="AB20" s="62">
        <v>9.8000000000000007</v>
      </c>
      <c r="AC20" s="62" t="s">
        <v>506</v>
      </c>
      <c r="AD20" s="62">
        <v>72</v>
      </c>
    </row>
    <row r="21" spans="1:30" ht="17.25" customHeight="1" thickBot="1" x14ac:dyDescent="0.3">
      <c r="A21" s="62">
        <v>16</v>
      </c>
      <c r="B21" s="63">
        <f>[93]Sheet2!C17</f>
        <v>9.1200000000000003E-2</v>
      </c>
      <c r="C21" s="63">
        <f>[93]Sheet2!D17</f>
        <v>5.9499999999999997E-2</v>
      </c>
      <c r="D21" s="63">
        <f>[93]Sheet2!E17</f>
        <v>7.51E-2</v>
      </c>
      <c r="F21" s="62" t="s">
        <v>499</v>
      </c>
      <c r="G21" s="64">
        <v>40292</v>
      </c>
      <c r="H21" s="62">
        <v>1.02</v>
      </c>
      <c r="J21" s="48">
        <v>5</v>
      </c>
      <c r="K21" s="48">
        <f>X6</f>
        <v>4786</v>
      </c>
      <c r="L21" s="54"/>
      <c r="M21" s="48"/>
      <c r="N21" s="59">
        <f>K21/$F$2</f>
        <v>0.12147208121827412</v>
      </c>
      <c r="W21" s="62">
        <v>125</v>
      </c>
      <c r="X21" s="62">
        <v>3845</v>
      </c>
      <c r="Y21" s="65">
        <v>42814</v>
      </c>
      <c r="Z21" s="62" t="s">
        <v>528</v>
      </c>
      <c r="AA21" s="62" t="s">
        <v>499</v>
      </c>
      <c r="AB21" s="62">
        <v>9.8000000000000007</v>
      </c>
      <c r="AC21" s="62" t="s">
        <v>505</v>
      </c>
      <c r="AD21" s="62">
        <v>64</v>
      </c>
    </row>
    <row r="22" spans="1:30" ht="17.25" customHeight="1" thickBot="1" x14ac:dyDescent="0.3">
      <c r="A22" s="62">
        <v>17</v>
      </c>
      <c r="B22" s="63">
        <f>[93]Sheet2!C18</f>
        <v>0.1014</v>
      </c>
      <c r="C22" s="63">
        <f>[93]Sheet2!D18</f>
        <v>5.79E-2</v>
      </c>
      <c r="D22" s="63">
        <f>[93]Sheet2!E18</f>
        <v>7.9299999999999995E-2</v>
      </c>
      <c r="F22" s="62" t="s">
        <v>500</v>
      </c>
      <c r="G22" s="64">
        <v>42047</v>
      </c>
      <c r="H22" s="62">
        <v>1.07</v>
      </c>
      <c r="J22" s="48">
        <v>10</v>
      </c>
      <c r="K22" s="48">
        <f>X11</f>
        <v>4194</v>
      </c>
      <c r="L22" s="54"/>
      <c r="M22" s="48"/>
      <c r="N22" s="59">
        <f t="shared" ref="N22:N28" si="0">K22/$F$2</f>
        <v>0.10644670050761422</v>
      </c>
      <c r="W22" s="62">
        <v>150</v>
      </c>
      <c r="X22" s="62">
        <v>3816</v>
      </c>
      <c r="Y22" s="65">
        <v>42965</v>
      </c>
      <c r="Z22" s="62" t="s">
        <v>539</v>
      </c>
      <c r="AA22" s="62" t="s">
        <v>503</v>
      </c>
      <c r="AB22" s="62">
        <v>9.6999999999999993</v>
      </c>
      <c r="AC22" s="62" t="s">
        <v>506</v>
      </c>
      <c r="AD22" s="62">
        <v>71</v>
      </c>
    </row>
    <row r="23" spans="1:30" ht="17.25" customHeight="1" thickBot="1" x14ac:dyDescent="0.3">
      <c r="A23" s="62">
        <v>18</v>
      </c>
      <c r="B23" s="63">
        <f>[93]Sheet2!C19</f>
        <v>7.0599999999999996E-2</v>
      </c>
      <c r="C23" s="63">
        <f>[93]Sheet2!D19</f>
        <v>5.0999999999999997E-2</v>
      </c>
      <c r="D23" s="63">
        <f>[93]Sheet2!E19</f>
        <v>6.0699999999999997E-2</v>
      </c>
      <c r="F23" s="62" t="s">
        <v>501</v>
      </c>
      <c r="G23" s="64">
        <v>42380</v>
      </c>
      <c r="H23" s="62">
        <v>1.08</v>
      </c>
      <c r="J23" s="48">
        <v>20</v>
      </c>
      <c r="K23" s="48">
        <f>X12</f>
        <v>4042</v>
      </c>
      <c r="L23" s="54"/>
      <c r="M23" s="48"/>
      <c r="N23" s="59">
        <f t="shared" si="0"/>
        <v>0.10258883248730964</v>
      </c>
      <c r="W23" s="62">
        <v>175</v>
      </c>
      <c r="X23" s="62">
        <v>3786</v>
      </c>
      <c r="Y23" s="65">
        <v>43034</v>
      </c>
      <c r="Z23" s="62" t="s">
        <v>528</v>
      </c>
      <c r="AA23" s="62" t="s">
        <v>502</v>
      </c>
      <c r="AB23" s="62">
        <v>9.6</v>
      </c>
      <c r="AC23" s="62" t="s">
        <v>505</v>
      </c>
      <c r="AD23" s="62">
        <v>64</v>
      </c>
    </row>
    <row r="24" spans="1:30" ht="17.25" customHeight="1" thickBot="1" x14ac:dyDescent="0.3">
      <c r="A24" s="62">
        <v>19</v>
      </c>
      <c r="B24" s="63">
        <f>[93]Sheet2!C20</f>
        <v>5.2600000000000001E-2</v>
      </c>
      <c r="C24" s="63">
        <f>[93]Sheet2!D20</f>
        <v>3.9600000000000003E-2</v>
      </c>
      <c r="D24" s="63">
        <f>[93]Sheet2!E20</f>
        <v>4.5999999999999999E-2</v>
      </c>
      <c r="F24" s="62" t="s">
        <v>502</v>
      </c>
      <c r="G24" s="64">
        <v>42420</v>
      </c>
      <c r="H24" s="62">
        <v>1.08</v>
      </c>
      <c r="J24" s="48">
        <v>30</v>
      </c>
      <c r="K24" s="48">
        <f>X14</f>
        <v>3990</v>
      </c>
      <c r="L24" s="54"/>
      <c r="M24" s="48"/>
      <c r="N24" s="59">
        <f t="shared" si="0"/>
        <v>0.10126903553299492</v>
      </c>
      <c r="W24" s="62">
        <v>200</v>
      </c>
      <c r="X24" s="62">
        <v>3752</v>
      </c>
      <c r="Y24" s="65">
        <v>43089</v>
      </c>
      <c r="Z24" s="62" t="s">
        <v>528</v>
      </c>
      <c r="AA24" s="62" t="s">
        <v>501</v>
      </c>
      <c r="AB24" s="62">
        <v>9.5</v>
      </c>
      <c r="AC24" s="62" t="s">
        <v>505</v>
      </c>
      <c r="AD24" s="62">
        <v>63</v>
      </c>
    </row>
    <row r="25" spans="1:30" ht="17.25" customHeight="1" thickBot="1" x14ac:dyDescent="0.3">
      <c r="A25" s="62">
        <v>20</v>
      </c>
      <c r="B25" s="63">
        <f>[93]Sheet2!C21</f>
        <v>4.3499999999999997E-2</v>
      </c>
      <c r="C25" s="63">
        <f>[93]Sheet2!D21</f>
        <v>2.9100000000000001E-2</v>
      </c>
      <c r="D25" s="63">
        <f>[93]Sheet2!E21</f>
        <v>3.6200000000000003E-2</v>
      </c>
      <c r="F25" s="62" t="s">
        <v>503</v>
      </c>
      <c r="G25" s="64">
        <v>44963</v>
      </c>
      <c r="H25" s="62">
        <v>1.1399999999999999</v>
      </c>
      <c r="J25" s="48">
        <v>50</v>
      </c>
      <c r="K25" s="48">
        <f>X18</f>
        <v>3929</v>
      </c>
      <c r="L25" s="54"/>
      <c r="M25" s="48"/>
      <c r="N25" s="59">
        <f t="shared" si="0"/>
        <v>9.972081218274112E-2</v>
      </c>
    </row>
    <row r="26" spans="1:30" ht="17.25" customHeight="1" thickBot="1" x14ac:dyDescent="0.3">
      <c r="A26" s="62">
        <v>21</v>
      </c>
      <c r="B26" s="63">
        <f>[93]Sheet2!C22</f>
        <v>3.6799999999999999E-2</v>
      </c>
      <c r="C26" s="63">
        <f>[93]Sheet2!D22</f>
        <v>2.3400000000000001E-2</v>
      </c>
      <c r="D26" s="63">
        <f>[93]Sheet2!E22</f>
        <v>0.03</v>
      </c>
      <c r="F26" s="62" t="s">
        <v>504</v>
      </c>
      <c r="G26" s="64">
        <v>34546</v>
      </c>
      <c r="H26" s="62">
        <v>0.88</v>
      </c>
      <c r="J26" s="48">
        <v>100</v>
      </c>
      <c r="K26" s="48">
        <f>X20</f>
        <v>3871</v>
      </c>
      <c r="L26" s="54"/>
      <c r="M26" s="48"/>
      <c r="N26" s="59">
        <f t="shared" si="0"/>
        <v>9.8248730964466999E-2</v>
      </c>
    </row>
    <row r="27" spans="1:30" ht="17.25" customHeight="1" thickBot="1" x14ac:dyDescent="0.3">
      <c r="A27" s="62">
        <v>22</v>
      </c>
      <c r="B27" s="63">
        <f>[93]Sheet2!C23</f>
        <v>2.63E-2</v>
      </c>
      <c r="C27" s="63">
        <f>[93]Sheet2!D23</f>
        <v>1.7999999999999999E-2</v>
      </c>
      <c r="D27" s="63">
        <f>[93]Sheet2!E23</f>
        <v>2.2100000000000002E-2</v>
      </c>
      <c r="J27" s="48">
        <v>150</v>
      </c>
      <c r="K27" s="48">
        <f>X22</f>
        <v>3816</v>
      </c>
      <c r="L27" s="54"/>
      <c r="M27" s="48"/>
      <c r="N27" s="59">
        <f t="shared" si="0"/>
        <v>9.6852791878172584E-2</v>
      </c>
    </row>
    <row r="28" spans="1:30" ht="17.25" customHeight="1" thickBot="1" x14ac:dyDescent="0.3">
      <c r="A28" s="62">
        <v>23</v>
      </c>
      <c r="B28" s="63">
        <f>[93]Sheet2!C24</f>
        <v>1.77E-2</v>
      </c>
      <c r="C28" s="63">
        <f>[93]Sheet2!D24</f>
        <v>1.17E-2</v>
      </c>
      <c r="D28" s="63">
        <f>[93]Sheet2!E24</f>
        <v>1.46E-2</v>
      </c>
      <c r="J28" s="48">
        <v>200</v>
      </c>
      <c r="K28" s="48">
        <f>X24</f>
        <v>3752</v>
      </c>
      <c r="L28" s="54"/>
      <c r="M28" s="48"/>
      <c r="N28" s="59">
        <f t="shared" si="0"/>
        <v>9.5228426395939092E-2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9000</v>
      </c>
      <c r="H2" s="43" t="s">
        <v>469</v>
      </c>
      <c r="W2" s="62">
        <v>1</v>
      </c>
      <c r="X2" s="62">
        <v>916</v>
      </c>
      <c r="Y2" s="65">
        <v>43083</v>
      </c>
      <c r="Z2" s="62" t="s">
        <v>528</v>
      </c>
      <c r="AA2" s="62" t="s">
        <v>502</v>
      </c>
      <c r="AB2" s="62">
        <v>10.199999999999999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>
        <v>898</v>
      </c>
      <c r="Y3" s="65">
        <v>43081</v>
      </c>
      <c r="Z3" s="62" t="s">
        <v>528</v>
      </c>
      <c r="AA3" s="62" t="s">
        <v>500</v>
      </c>
      <c r="AB3" s="62">
        <v>10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888</v>
      </c>
      <c r="Y4" s="65">
        <v>43049</v>
      </c>
      <c r="Z4" s="62" t="s">
        <v>528</v>
      </c>
      <c r="AA4" s="62" t="s">
        <v>503</v>
      </c>
      <c r="AB4" s="62">
        <v>9.9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f>[95]Sheet2!C1</f>
        <v>7.9000000000000008E-3</v>
      </c>
      <c r="C5" s="63">
        <f>[95]Sheet2!D1</f>
        <v>8.8000000000000005E-3</v>
      </c>
      <c r="D5" s="63">
        <f>[95]Sheet2!E1</f>
        <v>8.3999999999999995E-3</v>
      </c>
      <c r="F5" s="62" t="s">
        <v>478</v>
      </c>
      <c r="G5" s="64">
        <v>8575</v>
      </c>
      <c r="H5" s="62">
        <v>0.98</v>
      </c>
      <c r="J5" s="91" t="s">
        <v>479</v>
      </c>
      <c r="K5" s="92"/>
      <c r="L5" s="92"/>
      <c r="M5" s="92"/>
      <c r="N5" s="93"/>
      <c r="W5" s="62">
        <v>4</v>
      </c>
      <c r="X5" s="62">
        <v>887</v>
      </c>
      <c r="Y5" s="65">
        <v>42874</v>
      </c>
      <c r="Z5" s="62" t="s">
        <v>528</v>
      </c>
      <c r="AA5" s="62" t="s">
        <v>503</v>
      </c>
      <c r="AB5" s="62">
        <v>9.9</v>
      </c>
      <c r="AC5" s="62" t="s">
        <v>472</v>
      </c>
      <c r="AD5" s="62">
        <v>54</v>
      </c>
    </row>
    <row r="6" spans="1:30" ht="17.25" customHeight="1" thickBot="1" x14ac:dyDescent="0.3">
      <c r="A6" s="62">
        <v>1</v>
      </c>
      <c r="B6" s="63">
        <f>[95]Sheet2!C2</f>
        <v>5.4000000000000003E-3</v>
      </c>
      <c r="C6" s="63">
        <f>[95]Sheet2!D2</f>
        <v>6.0000000000000001E-3</v>
      </c>
      <c r="D6" s="63">
        <f>[95]Sheet2!E2</f>
        <v>5.7000000000000002E-3</v>
      </c>
      <c r="F6" s="62" t="s">
        <v>480</v>
      </c>
      <c r="G6" s="64">
        <v>9168</v>
      </c>
      <c r="H6" s="62">
        <v>1.05</v>
      </c>
      <c r="J6" s="49" t="s">
        <v>481</v>
      </c>
      <c r="K6" s="50">
        <f>LARGE((K8,K9),1)</f>
        <v>0.66396292004634994</v>
      </c>
      <c r="N6" s="50" t="s">
        <v>472</v>
      </c>
      <c r="W6" s="62">
        <v>5</v>
      </c>
      <c r="X6" s="62">
        <v>887</v>
      </c>
      <c r="Y6" s="65">
        <v>43084</v>
      </c>
      <c r="Z6" s="62" t="s">
        <v>528</v>
      </c>
      <c r="AA6" s="62" t="s">
        <v>503</v>
      </c>
      <c r="AB6" s="62">
        <v>9.9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f>[95]Sheet2!C3</f>
        <v>4.4000000000000003E-3</v>
      </c>
      <c r="C7" s="63">
        <f>[95]Sheet2!D3</f>
        <v>3.8999999999999998E-3</v>
      </c>
      <c r="D7" s="63">
        <f>[95]Sheet2!E3</f>
        <v>4.1999999999999997E-3</v>
      </c>
      <c r="F7" s="62" t="s">
        <v>482</v>
      </c>
      <c r="G7" s="64">
        <v>9324</v>
      </c>
      <c r="H7" s="62">
        <v>1.07</v>
      </c>
      <c r="J7" s="51" t="s">
        <v>483</v>
      </c>
      <c r="K7" s="50">
        <f>LARGE((K10,K11),1)</f>
        <v>0.54436290860573722</v>
      </c>
      <c r="N7" s="50" t="s">
        <v>471</v>
      </c>
      <c r="W7" s="62">
        <v>6</v>
      </c>
      <c r="X7" s="62">
        <v>871</v>
      </c>
      <c r="Y7" s="65">
        <v>43068</v>
      </c>
      <c r="Z7" s="62" t="s">
        <v>528</v>
      </c>
      <c r="AA7" s="62" t="s">
        <v>501</v>
      </c>
      <c r="AB7" s="62">
        <v>9.6999999999999993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f>[95]Sheet2!C4</f>
        <v>5.3E-3</v>
      </c>
      <c r="C8" s="63">
        <f>[95]Sheet2!D4</f>
        <v>3.5000000000000001E-3</v>
      </c>
      <c r="D8" s="63">
        <f>[95]Sheet2!E4</f>
        <v>4.4000000000000003E-3</v>
      </c>
      <c r="F8" s="62" t="s">
        <v>484</v>
      </c>
      <c r="G8" s="64">
        <v>8898</v>
      </c>
      <c r="H8" s="62">
        <v>1.02</v>
      </c>
      <c r="K8" s="52">
        <f>LARGE(B11:C11,1)/(B11+C11)</f>
        <v>0.66396292004634994</v>
      </c>
      <c r="W8" s="62">
        <v>7</v>
      </c>
      <c r="X8" s="62">
        <v>870</v>
      </c>
      <c r="Y8" s="65">
        <v>42797</v>
      </c>
      <c r="Z8" s="62" t="s">
        <v>528</v>
      </c>
      <c r="AA8" s="62" t="s">
        <v>503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f>[95]Sheet2!C5</f>
        <v>9.7999999999999997E-3</v>
      </c>
      <c r="C9" s="63">
        <f>[95]Sheet2!D5</f>
        <v>5.7000000000000002E-3</v>
      </c>
      <c r="D9" s="63">
        <f>[95]Sheet2!E5</f>
        <v>7.7000000000000002E-3</v>
      </c>
      <c r="F9" s="62" t="s">
        <v>485</v>
      </c>
      <c r="G9" s="64">
        <v>9004</v>
      </c>
      <c r="H9" s="62">
        <v>1.03</v>
      </c>
      <c r="K9" s="52">
        <f>LARGE(B12:C12,1)/(B12+C12)</f>
        <v>0.60814479638009056</v>
      </c>
      <c r="W9" s="62">
        <v>8</v>
      </c>
      <c r="X9" s="62">
        <v>866</v>
      </c>
      <c r="Y9" s="65">
        <v>43076</v>
      </c>
      <c r="Z9" s="62" t="s">
        <v>528</v>
      </c>
      <c r="AA9" s="62" t="s">
        <v>502</v>
      </c>
      <c r="AB9" s="62">
        <v>9.6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f>[95]Sheet2!C6</f>
        <v>2.3300000000000001E-2</v>
      </c>
      <c r="C10" s="63">
        <f>[95]Sheet2!D6</f>
        <v>1.44E-2</v>
      </c>
      <c r="D10" s="63">
        <f>[95]Sheet2!E6</f>
        <v>1.8800000000000001E-2</v>
      </c>
      <c r="F10" s="62" t="s">
        <v>486</v>
      </c>
      <c r="G10" s="64">
        <v>8146</v>
      </c>
      <c r="H10" s="62">
        <v>0.93</v>
      </c>
      <c r="K10" s="52">
        <f>LARGE(B20:C20,1)/(B20+C20)</f>
        <v>0.5277361319340329</v>
      </c>
      <c r="W10" s="62">
        <v>9</v>
      </c>
      <c r="X10" s="62">
        <v>864</v>
      </c>
      <c r="Y10" s="65">
        <v>42748</v>
      </c>
      <c r="Z10" s="62" t="s">
        <v>528</v>
      </c>
      <c r="AA10" s="62" t="s">
        <v>503</v>
      </c>
      <c r="AB10" s="62">
        <v>9.6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f>[95]Sheet2!C7</f>
        <v>5.7299999999999997E-2</v>
      </c>
      <c r="C11" s="63">
        <f>[95]Sheet2!D7</f>
        <v>2.9000000000000001E-2</v>
      </c>
      <c r="D11" s="63">
        <f>[95]Sheet2!E7</f>
        <v>4.3099999999999999E-2</v>
      </c>
      <c r="F11" s="62" t="s">
        <v>487</v>
      </c>
      <c r="G11" s="64">
        <v>8031</v>
      </c>
      <c r="H11" s="62">
        <v>0.92</v>
      </c>
      <c r="K11" s="52">
        <f>LARGE(B21:C21,1)/(B21+C21)</f>
        <v>0.54436290860573722</v>
      </c>
      <c r="W11" s="62">
        <v>10</v>
      </c>
      <c r="X11" s="62">
        <v>864</v>
      </c>
      <c r="Y11" s="65">
        <v>42853</v>
      </c>
      <c r="Z11" s="62" t="s">
        <v>528</v>
      </c>
      <c r="AA11" s="62" t="s">
        <v>503</v>
      </c>
      <c r="AB11" s="62">
        <v>9.6</v>
      </c>
      <c r="AC11" s="62" t="s">
        <v>472</v>
      </c>
      <c r="AD11" s="62">
        <v>55</v>
      </c>
    </row>
    <row r="12" spans="1:30" ht="17.25" customHeight="1" thickBot="1" x14ac:dyDescent="0.3">
      <c r="A12" s="62">
        <v>7</v>
      </c>
      <c r="B12" s="63">
        <f>[95]Sheet2!C8</f>
        <v>6.7199999999999996E-2</v>
      </c>
      <c r="C12" s="63">
        <f>[95]Sheet2!D8</f>
        <v>4.3299999999999998E-2</v>
      </c>
      <c r="D12" s="63">
        <f>[95]Sheet2!E8</f>
        <v>5.5199999999999999E-2</v>
      </c>
      <c r="F12" s="62" t="s">
        <v>488</v>
      </c>
      <c r="G12" s="64">
        <v>8442</v>
      </c>
      <c r="H12" s="62">
        <v>0.97</v>
      </c>
      <c r="W12" s="62">
        <v>20</v>
      </c>
      <c r="X12" s="62">
        <v>844</v>
      </c>
      <c r="Y12" s="65">
        <v>43080</v>
      </c>
      <c r="Z12" s="62" t="s">
        <v>528</v>
      </c>
      <c r="AA12" s="62" t="s">
        <v>499</v>
      </c>
      <c r="AB12" s="62">
        <v>9.4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f>[95]Sheet2!C9</f>
        <v>5.33E-2</v>
      </c>
      <c r="C13" s="63">
        <f>[95]Sheet2!D9</f>
        <v>4.87E-2</v>
      </c>
      <c r="D13" s="63">
        <f>[95]Sheet2!E9</f>
        <v>5.0999999999999997E-2</v>
      </c>
      <c r="F13" s="62" t="s">
        <v>490</v>
      </c>
      <c r="G13" s="64">
        <v>8665</v>
      </c>
      <c r="H13" s="62">
        <v>0.99</v>
      </c>
      <c r="W13" s="62">
        <v>25</v>
      </c>
      <c r="X13" s="62">
        <v>836</v>
      </c>
      <c r="Y13" s="65">
        <v>42801</v>
      </c>
      <c r="Z13" s="62" t="s">
        <v>528</v>
      </c>
      <c r="AA13" s="62" t="s">
        <v>500</v>
      </c>
      <c r="AB13" s="62">
        <v>9.3000000000000007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f>[95]Sheet2!C10</f>
        <v>5.0299999999999997E-2</v>
      </c>
      <c r="C14" s="63">
        <f>[95]Sheet2!D10</f>
        <v>4.87E-2</v>
      </c>
      <c r="D14" s="63">
        <f>[95]Sheet2!E10</f>
        <v>4.9500000000000002E-2</v>
      </c>
      <c r="F14" s="62" t="s">
        <v>491</v>
      </c>
      <c r="G14" s="64">
        <v>8927</v>
      </c>
      <c r="H14" s="62">
        <v>1.02</v>
      </c>
      <c r="W14" s="62">
        <v>30</v>
      </c>
      <c r="X14" s="62">
        <v>834</v>
      </c>
      <c r="Y14" s="65">
        <v>42865</v>
      </c>
      <c r="Z14" s="62" t="s">
        <v>528</v>
      </c>
      <c r="AA14" s="62" t="s">
        <v>501</v>
      </c>
      <c r="AB14" s="62">
        <v>9.3000000000000007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f>[95]Sheet2!C11</f>
        <v>5.16E-2</v>
      </c>
      <c r="C15" s="63">
        <f>[95]Sheet2!D11</f>
        <v>5.0900000000000001E-2</v>
      </c>
      <c r="D15" s="63">
        <f>[95]Sheet2!E11</f>
        <v>5.1200000000000002E-2</v>
      </c>
      <c r="F15" s="62" t="s">
        <v>492</v>
      </c>
      <c r="G15" s="64">
        <v>9022</v>
      </c>
      <c r="H15" s="62">
        <v>1.03</v>
      </c>
      <c r="W15" s="62">
        <v>35</v>
      </c>
      <c r="X15" s="62">
        <v>831</v>
      </c>
      <c r="Y15" s="65">
        <v>42811</v>
      </c>
      <c r="Z15" s="62" t="s">
        <v>528</v>
      </c>
      <c r="AA15" s="62" t="s">
        <v>503</v>
      </c>
      <c r="AB15" s="62">
        <v>9.1999999999999993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f>[95]Sheet2!C12</f>
        <v>5.3499999999999999E-2</v>
      </c>
      <c r="C16" s="63">
        <f>[95]Sheet2!D12</f>
        <v>5.3499999999999999E-2</v>
      </c>
      <c r="D16" s="63">
        <f>[95]Sheet2!E12</f>
        <v>5.3499999999999999E-2</v>
      </c>
      <c r="F16" s="62" t="s">
        <v>492</v>
      </c>
      <c r="G16" s="64">
        <v>39596</v>
      </c>
      <c r="H16" s="62">
        <v>1.01</v>
      </c>
      <c r="W16" s="62">
        <v>40</v>
      </c>
      <c r="X16" s="62">
        <v>828</v>
      </c>
      <c r="Y16" s="65">
        <v>42864</v>
      </c>
      <c r="Z16" s="62" t="s">
        <v>528</v>
      </c>
      <c r="AA16" s="62" t="s">
        <v>500</v>
      </c>
      <c r="AB16" s="62">
        <v>9.1999999999999993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f>[95]Sheet2!C13</f>
        <v>5.7299999999999997E-2</v>
      </c>
      <c r="C17" s="63">
        <f>[95]Sheet2!D13</f>
        <v>5.74E-2</v>
      </c>
      <c r="D17" s="63">
        <f>[95]Sheet2!E13</f>
        <v>5.74E-2</v>
      </c>
      <c r="W17" s="62">
        <v>45</v>
      </c>
      <c r="X17" s="62">
        <v>823</v>
      </c>
      <c r="Y17" s="65">
        <v>42844</v>
      </c>
      <c r="Z17" s="62" t="s">
        <v>528</v>
      </c>
      <c r="AA17" s="62" t="s">
        <v>501</v>
      </c>
      <c r="AB17" s="62">
        <v>9.1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f>[95]Sheet2!C14</f>
        <v>5.9499999999999997E-2</v>
      </c>
      <c r="C18" s="63">
        <f>[95]Sheet2!D14</f>
        <v>5.9400000000000001E-2</v>
      </c>
      <c r="D18" s="63">
        <f>[95]Sheet2!E14</f>
        <v>5.9400000000000001E-2</v>
      </c>
      <c r="W18" s="62">
        <v>50</v>
      </c>
      <c r="X18" s="62">
        <v>819</v>
      </c>
      <c r="Y18" s="65">
        <v>42816</v>
      </c>
      <c r="Z18" s="62" t="s">
        <v>528</v>
      </c>
      <c r="AA18" s="62" t="s">
        <v>501</v>
      </c>
      <c r="AB18" s="62">
        <v>9.1</v>
      </c>
      <c r="AC18" s="62" t="s">
        <v>472</v>
      </c>
      <c r="AD18" s="62">
        <v>56</v>
      </c>
    </row>
    <row r="19" spans="1:30" ht="17.25" customHeight="1" thickBot="1" x14ac:dyDescent="0.3">
      <c r="A19" s="62">
        <v>14</v>
      </c>
      <c r="B19" s="63">
        <f>[95]Sheet2!C15</f>
        <v>6.0600000000000001E-2</v>
      </c>
      <c r="C19" s="63">
        <f>[95]Sheet2!D15</f>
        <v>6.6699999999999995E-2</v>
      </c>
      <c r="D19" s="63">
        <f>[95]Sheet2!E15</f>
        <v>6.3700000000000007E-2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801</v>
      </c>
      <c r="Y19" s="65">
        <v>42783</v>
      </c>
      <c r="Z19" s="62" t="s">
        <v>528</v>
      </c>
      <c r="AA19" s="62" t="s">
        <v>503</v>
      </c>
      <c r="AB19" s="62">
        <v>8.9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f>[95]Sheet2!C16</f>
        <v>6.3E-2</v>
      </c>
      <c r="C20" s="63">
        <f>[95]Sheet2!D16</f>
        <v>7.0400000000000004E-2</v>
      </c>
      <c r="D20" s="63">
        <f>[95]Sheet2!E16</f>
        <v>6.6699999999999995E-2</v>
      </c>
      <c r="F20" s="62" t="s">
        <v>495</v>
      </c>
      <c r="G20" s="64">
        <v>7877</v>
      </c>
      <c r="H20" s="62">
        <v>0.9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788</v>
      </c>
      <c r="Y20" s="65">
        <v>42958</v>
      </c>
      <c r="Z20" s="62" t="s">
        <v>528</v>
      </c>
      <c r="AA20" s="62" t="s">
        <v>503</v>
      </c>
      <c r="AB20" s="62">
        <v>8.8000000000000007</v>
      </c>
      <c r="AC20" s="62" t="s">
        <v>472</v>
      </c>
      <c r="AD20" s="62">
        <v>57</v>
      </c>
    </row>
    <row r="21" spans="1:30" ht="17.25" customHeight="1" thickBot="1" x14ac:dyDescent="0.3">
      <c r="A21" s="62">
        <v>16</v>
      </c>
      <c r="B21" s="63">
        <f>[95]Sheet2!C17</f>
        <v>6.83E-2</v>
      </c>
      <c r="C21" s="63">
        <f>[95]Sheet2!D17</f>
        <v>8.1600000000000006E-2</v>
      </c>
      <c r="D21" s="63">
        <f>[95]Sheet2!E17</f>
        <v>7.4899999999999994E-2</v>
      </c>
      <c r="F21" s="62" t="s">
        <v>499</v>
      </c>
      <c r="G21" s="64">
        <v>8504</v>
      </c>
      <c r="H21" s="62">
        <v>0.97</v>
      </c>
      <c r="J21" s="48">
        <v>5</v>
      </c>
      <c r="K21" s="48">
        <f>X6</f>
        <v>887</v>
      </c>
      <c r="L21" s="54"/>
      <c r="M21" s="48"/>
      <c r="N21" s="59">
        <f>K21/$F$2</f>
        <v>9.8555555555555549E-2</v>
      </c>
      <c r="W21" s="62">
        <v>125</v>
      </c>
      <c r="X21" s="62">
        <v>770</v>
      </c>
      <c r="Y21" s="65">
        <v>42761</v>
      </c>
      <c r="Z21" s="62" t="s">
        <v>528</v>
      </c>
      <c r="AA21" s="62" t="s">
        <v>502</v>
      </c>
      <c r="AB21" s="62">
        <v>8.6</v>
      </c>
      <c r="AC21" s="62" t="s">
        <v>472</v>
      </c>
      <c r="AD21" s="62">
        <v>55</v>
      </c>
    </row>
    <row r="22" spans="1:30" ht="17.25" customHeight="1" thickBot="1" x14ac:dyDescent="0.3">
      <c r="A22" s="62">
        <v>17</v>
      </c>
      <c r="B22" s="63">
        <f>[95]Sheet2!C18</f>
        <v>7.2700000000000001E-2</v>
      </c>
      <c r="C22" s="63">
        <f>[95]Sheet2!D18</f>
        <v>9.0899999999999995E-2</v>
      </c>
      <c r="D22" s="63">
        <f>[95]Sheet2!E18</f>
        <v>8.1799999999999998E-2</v>
      </c>
      <c r="F22" s="62" t="s">
        <v>500</v>
      </c>
      <c r="G22" s="64">
        <v>8761</v>
      </c>
      <c r="H22" s="62">
        <v>1</v>
      </c>
      <c r="J22" s="48">
        <v>10</v>
      </c>
      <c r="K22" s="48">
        <f>X11</f>
        <v>864</v>
      </c>
      <c r="L22" s="54"/>
      <c r="M22" s="48"/>
      <c r="N22" s="59">
        <f t="shared" ref="N22:N28" si="0">K22/$F$2</f>
        <v>9.6000000000000002E-2</v>
      </c>
      <c r="W22" s="62">
        <v>150</v>
      </c>
      <c r="X22" s="62">
        <v>756</v>
      </c>
      <c r="Y22" s="65">
        <v>42860</v>
      </c>
      <c r="Z22" s="62" t="s">
        <v>529</v>
      </c>
      <c r="AA22" s="62" t="s">
        <v>503</v>
      </c>
      <c r="AB22" s="62">
        <v>8.4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f>[95]Sheet2!C19</f>
        <v>6.4199999999999993E-2</v>
      </c>
      <c r="C23" s="63">
        <f>[95]Sheet2!D19</f>
        <v>7.7799999999999994E-2</v>
      </c>
      <c r="D23" s="63">
        <f>[95]Sheet2!E19</f>
        <v>7.0999999999999994E-2</v>
      </c>
      <c r="F23" s="62" t="s">
        <v>501</v>
      </c>
      <c r="G23" s="64">
        <v>8836</v>
      </c>
      <c r="H23" s="62">
        <v>1.01</v>
      </c>
      <c r="J23" s="48">
        <v>20</v>
      </c>
      <c r="K23" s="48">
        <f>X12</f>
        <v>844</v>
      </c>
      <c r="L23" s="54"/>
      <c r="M23" s="48"/>
      <c r="N23" s="59">
        <f t="shared" si="0"/>
        <v>9.3777777777777779E-2</v>
      </c>
      <c r="W23" s="62">
        <v>175</v>
      </c>
      <c r="X23" s="62">
        <v>745</v>
      </c>
      <c r="Y23" s="65">
        <v>42916</v>
      </c>
      <c r="Z23" s="62" t="s">
        <v>528</v>
      </c>
      <c r="AA23" s="62" t="s">
        <v>503</v>
      </c>
      <c r="AB23" s="62">
        <v>8.3000000000000007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f>[95]Sheet2!C20</f>
        <v>5.3499999999999999E-2</v>
      </c>
      <c r="C24" s="63">
        <f>[95]Sheet2!D20</f>
        <v>5.7599999999999998E-2</v>
      </c>
      <c r="D24" s="63">
        <f>[95]Sheet2!E20</f>
        <v>5.5599999999999997E-2</v>
      </c>
      <c r="F24" s="62" t="s">
        <v>502</v>
      </c>
      <c r="G24" s="64">
        <v>8963</v>
      </c>
      <c r="H24" s="62">
        <v>1.03</v>
      </c>
      <c r="J24" s="48">
        <v>30</v>
      </c>
      <c r="K24" s="48">
        <f>X14</f>
        <v>834</v>
      </c>
      <c r="L24" s="54"/>
      <c r="M24" s="48"/>
      <c r="N24" s="59">
        <f t="shared" si="0"/>
        <v>9.2666666666666661E-2</v>
      </c>
      <c r="W24" s="62">
        <v>200</v>
      </c>
      <c r="X24" s="62">
        <v>734</v>
      </c>
      <c r="Y24" s="65">
        <v>42803</v>
      </c>
      <c r="Z24" s="62" t="s">
        <v>529</v>
      </c>
      <c r="AA24" s="62" t="s">
        <v>502</v>
      </c>
      <c r="AB24" s="62">
        <v>8.1999999999999993</v>
      </c>
      <c r="AC24" s="62" t="s">
        <v>472</v>
      </c>
      <c r="AD24" s="62">
        <v>53</v>
      </c>
    </row>
    <row r="25" spans="1:30" ht="17.25" customHeight="1" thickBot="1" x14ac:dyDescent="0.3">
      <c r="A25" s="62">
        <v>20</v>
      </c>
      <c r="B25" s="63">
        <f>[95]Sheet2!C21</f>
        <v>4.24E-2</v>
      </c>
      <c r="C25" s="63">
        <f>[95]Sheet2!D21</f>
        <v>4.6800000000000001E-2</v>
      </c>
      <c r="D25" s="63">
        <f>[95]Sheet2!E21</f>
        <v>4.4600000000000001E-2</v>
      </c>
      <c r="F25" s="62" t="s">
        <v>503</v>
      </c>
      <c r="G25" s="64">
        <v>9558</v>
      </c>
      <c r="H25" s="62">
        <v>1.0900000000000001</v>
      </c>
      <c r="J25" s="48">
        <v>50</v>
      </c>
      <c r="K25" s="48">
        <f>X18</f>
        <v>819</v>
      </c>
      <c r="L25" s="54"/>
      <c r="M25" s="48"/>
      <c r="N25" s="59">
        <f t="shared" si="0"/>
        <v>9.0999999999999998E-2</v>
      </c>
    </row>
    <row r="26" spans="1:30" ht="17.25" customHeight="1" thickBot="1" x14ac:dyDescent="0.3">
      <c r="A26" s="62">
        <v>21</v>
      </c>
      <c r="B26" s="63">
        <f>[95]Sheet2!C22</f>
        <v>3.3000000000000002E-2</v>
      </c>
      <c r="C26" s="63">
        <f>[95]Sheet2!D22</f>
        <v>3.56E-2</v>
      </c>
      <c r="D26" s="63">
        <f>[95]Sheet2!E22</f>
        <v>3.4299999999999997E-2</v>
      </c>
      <c r="F26" s="62" t="s">
        <v>504</v>
      </c>
      <c r="G26" s="64">
        <v>8703</v>
      </c>
      <c r="H26" s="62">
        <v>1</v>
      </c>
      <c r="J26" s="48">
        <v>100</v>
      </c>
      <c r="K26" s="48">
        <f>X20</f>
        <v>788</v>
      </c>
      <c r="L26" s="54"/>
      <c r="M26" s="48"/>
      <c r="N26" s="59">
        <f t="shared" si="0"/>
        <v>8.7555555555555553E-2</v>
      </c>
    </row>
    <row r="27" spans="1:30" ht="17.25" customHeight="1" thickBot="1" x14ac:dyDescent="0.3">
      <c r="A27" s="62">
        <v>22</v>
      </c>
      <c r="B27" s="63">
        <f>[95]Sheet2!C23</f>
        <v>2.24E-2</v>
      </c>
      <c r="C27" s="63">
        <f>[95]Sheet2!D23</f>
        <v>2.4E-2</v>
      </c>
      <c r="D27" s="63">
        <f>[95]Sheet2!E23</f>
        <v>2.3199999999999998E-2</v>
      </c>
      <c r="J27" s="48">
        <v>150</v>
      </c>
      <c r="K27" s="48">
        <f>X22</f>
        <v>756</v>
      </c>
      <c r="L27" s="54"/>
      <c r="M27" s="48"/>
      <c r="N27" s="59">
        <f t="shared" si="0"/>
        <v>8.4000000000000005E-2</v>
      </c>
    </row>
    <row r="28" spans="1:30" ht="17.25" customHeight="1" thickBot="1" x14ac:dyDescent="0.3">
      <c r="A28" s="62">
        <v>23</v>
      </c>
      <c r="B28" s="63">
        <f>[95]Sheet2!C24</f>
        <v>1.3599999999999999E-2</v>
      </c>
      <c r="C28" s="63">
        <f>[95]Sheet2!D24</f>
        <v>1.52E-2</v>
      </c>
      <c r="D28" s="63">
        <f>[95]Sheet2!E24</f>
        <v>1.44E-2</v>
      </c>
      <c r="J28" s="48">
        <v>200</v>
      </c>
      <c r="K28" s="48">
        <f>X24</f>
        <v>734</v>
      </c>
      <c r="L28" s="54"/>
      <c r="M28" s="48"/>
      <c r="N28" s="59">
        <f t="shared" si="0"/>
        <v>8.1555555555555562E-2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J21" sqref="J21:N2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22000</v>
      </c>
      <c r="H2" s="43" t="s">
        <v>469</v>
      </c>
      <c r="W2" s="62">
        <v>1</v>
      </c>
      <c r="X2" s="62"/>
      <c r="Y2" s="65">
        <v>43083</v>
      </c>
      <c r="Z2" s="62" t="s">
        <v>528</v>
      </c>
      <c r="AA2" s="62" t="s">
        <v>502</v>
      </c>
      <c r="AB2" s="62">
        <v>10.199999999999999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/>
      <c r="Y3" s="65">
        <v>43081</v>
      </c>
      <c r="Z3" s="62" t="s">
        <v>528</v>
      </c>
      <c r="AA3" s="62" t="s">
        <v>500</v>
      </c>
      <c r="AB3" s="62">
        <v>10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505</v>
      </c>
      <c r="C4" s="83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43049</v>
      </c>
      <c r="Z4" s="62" t="s">
        <v>528</v>
      </c>
      <c r="AA4" s="62" t="s">
        <v>503</v>
      </c>
      <c r="AB4" s="62">
        <v>9.9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v>6.0000000000000001E-3</v>
      </c>
      <c r="C5" s="63">
        <v>4.7999999999999996E-3</v>
      </c>
      <c r="D5" s="63">
        <v>5.3E-3</v>
      </c>
      <c r="F5" s="62" t="s">
        <v>478</v>
      </c>
      <c r="G5" s="64">
        <v>22534</v>
      </c>
      <c r="H5" s="62">
        <v>1.03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42874</v>
      </c>
      <c r="Z5" s="62" t="s">
        <v>528</v>
      </c>
      <c r="AA5" s="62" t="s">
        <v>503</v>
      </c>
      <c r="AB5" s="62">
        <v>9.9</v>
      </c>
      <c r="AC5" s="62" t="s">
        <v>472</v>
      </c>
      <c r="AD5" s="62">
        <v>54</v>
      </c>
    </row>
    <row r="6" spans="1:30" ht="17.25" customHeight="1" thickBot="1" x14ac:dyDescent="0.3">
      <c r="A6" s="62">
        <v>1</v>
      </c>
      <c r="B6" s="63">
        <v>3.3999999999999998E-3</v>
      </c>
      <c r="C6" s="63">
        <v>3.0000000000000001E-3</v>
      </c>
      <c r="D6" s="63">
        <v>3.2000000000000002E-3</v>
      </c>
      <c r="F6" s="62" t="s">
        <v>480</v>
      </c>
      <c r="G6" s="64">
        <v>23777</v>
      </c>
      <c r="H6" s="62">
        <v>1.08</v>
      </c>
      <c r="J6" s="49" t="s">
        <v>481</v>
      </c>
      <c r="K6" s="50">
        <f>LARGE((K8,K9),1)</f>
        <v>0.64714714714714716</v>
      </c>
      <c r="N6" s="50" t="s">
        <v>506</v>
      </c>
      <c r="W6" s="62">
        <v>5</v>
      </c>
      <c r="X6" s="62"/>
      <c r="Y6" s="65">
        <v>43084</v>
      </c>
      <c r="Z6" s="62" t="s">
        <v>528</v>
      </c>
      <c r="AA6" s="62" t="s">
        <v>503</v>
      </c>
      <c r="AB6" s="62">
        <v>9.9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v>2.3999999999999998E-3</v>
      </c>
      <c r="C7" s="63">
        <v>2.0999999999999999E-3</v>
      </c>
      <c r="D7" s="63">
        <v>2.3E-3</v>
      </c>
      <c r="F7" s="62" t="s">
        <v>482</v>
      </c>
      <c r="G7" s="64">
        <v>24982</v>
      </c>
      <c r="H7" s="62">
        <v>1.1399999999999999</v>
      </c>
      <c r="J7" s="51" t="s">
        <v>483</v>
      </c>
      <c r="K7" s="50">
        <f>LARGE((K10,K11),1)</f>
        <v>0.55254461335095839</v>
      </c>
      <c r="N7" s="50" t="s">
        <v>505</v>
      </c>
      <c r="W7" s="62">
        <v>6</v>
      </c>
      <c r="X7" s="62"/>
      <c r="Y7" s="65">
        <v>43068</v>
      </c>
      <c r="Z7" s="62" t="s">
        <v>528</v>
      </c>
      <c r="AA7" s="62" t="s">
        <v>501</v>
      </c>
      <c r="AB7" s="62">
        <v>9.6999999999999993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v>2.2000000000000001E-3</v>
      </c>
      <c r="C8" s="63">
        <v>1.8E-3</v>
      </c>
      <c r="D8" s="63">
        <v>2E-3</v>
      </c>
      <c r="F8" s="62" t="s">
        <v>484</v>
      </c>
      <c r="G8" s="64">
        <v>23316</v>
      </c>
      <c r="H8" s="62">
        <v>1.06</v>
      </c>
      <c r="K8" s="52">
        <f>LARGE(B11:C11,1)/(B11+C11)</f>
        <v>0.64714714714714716</v>
      </c>
      <c r="W8" s="62">
        <v>7</v>
      </c>
      <c r="X8" s="62"/>
      <c r="Y8" s="65">
        <v>42797</v>
      </c>
      <c r="Z8" s="62" t="s">
        <v>528</v>
      </c>
      <c r="AA8" s="62" t="s">
        <v>503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v>4.3E-3</v>
      </c>
      <c r="C9" s="63">
        <v>4.1000000000000003E-3</v>
      </c>
      <c r="D9" s="63">
        <v>4.1999999999999997E-3</v>
      </c>
      <c r="F9" s="62" t="s">
        <v>485</v>
      </c>
      <c r="G9" s="64">
        <v>20859</v>
      </c>
      <c r="H9" s="62">
        <v>0.95</v>
      </c>
      <c r="K9" s="52">
        <f>LARGE(B12:C12,1)/(B12+C12)</f>
        <v>0.60349344978165942</v>
      </c>
      <c r="W9" s="62">
        <v>8</v>
      </c>
      <c r="X9" s="62"/>
      <c r="Y9" s="65">
        <v>43076</v>
      </c>
      <c r="Z9" s="62" t="s">
        <v>528</v>
      </c>
      <c r="AA9" s="62" t="s">
        <v>502</v>
      </c>
      <c r="AB9" s="62">
        <v>9.6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v>1.03E-2</v>
      </c>
      <c r="C10" s="63">
        <v>1.44E-2</v>
      </c>
      <c r="D10" s="63">
        <v>1.26E-2</v>
      </c>
      <c r="F10" s="62" t="s">
        <v>486</v>
      </c>
      <c r="G10" s="64">
        <v>19590</v>
      </c>
      <c r="H10" s="62">
        <v>0.89</v>
      </c>
      <c r="K10" s="52">
        <f>LARGE(B20:C20,1)/(B20+C20)</f>
        <v>0.51538461538461533</v>
      </c>
      <c r="W10" s="62">
        <v>9</v>
      </c>
      <c r="X10" s="62"/>
      <c r="Y10" s="65">
        <v>42748</v>
      </c>
      <c r="Z10" s="62" t="s">
        <v>528</v>
      </c>
      <c r="AA10" s="62" t="s">
        <v>503</v>
      </c>
      <c r="AB10" s="62">
        <v>9.6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v>2.35E-2</v>
      </c>
      <c r="C11" s="63">
        <v>4.3099999999999999E-2</v>
      </c>
      <c r="D11" s="63">
        <v>3.4099999999999998E-2</v>
      </c>
      <c r="F11" s="62" t="s">
        <v>487</v>
      </c>
      <c r="G11" s="64">
        <v>18943</v>
      </c>
      <c r="H11" s="62">
        <v>0.86</v>
      </c>
      <c r="K11" s="52">
        <f>LARGE(B21:C21,1)/(B21+C21)</f>
        <v>0.55254461335095839</v>
      </c>
      <c r="W11" s="62">
        <v>10</v>
      </c>
      <c r="X11" s="62"/>
      <c r="Y11" s="65">
        <v>42853</v>
      </c>
      <c r="Z11" s="62" t="s">
        <v>528</v>
      </c>
      <c r="AA11" s="62" t="s">
        <v>503</v>
      </c>
      <c r="AB11" s="62">
        <v>9.6</v>
      </c>
      <c r="AC11" s="62" t="s">
        <v>472</v>
      </c>
      <c r="AD11" s="62">
        <v>55</v>
      </c>
    </row>
    <row r="12" spans="1:30" ht="17.25" customHeight="1" thickBot="1" x14ac:dyDescent="0.3">
      <c r="A12" s="62">
        <v>7</v>
      </c>
      <c r="B12" s="63">
        <v>4.5400000000000003E-2</v>
      </c>
      <c r="C12" s="63">
        <v>6.9099999999999995E-2</v>
      </c>
      <c r="D12" s="63">
        <v>5.8200000000000002E-2</v>
      </c>
      <c r="F12" s="62" t="s">
        <v>488</v>
      </c>
      <c r="G12" s="64">
        <v>20325</v>
      </c>
      <c r="H12" s="62">
        <v>0.92</v>
      </c>
      <c r="W12" s="62">
        <v>20</v>
      </c>
      <c r="X12" s="62"/>
      <c r="Y12" s="65">
        <v>43080</v>
      </c>
      <c r="Z12" s="62" t="s">
        <v>528</v>
      </c>
      <c r="AA12" s="62" t="s">
        <v>499</v>
      </c>
      <c r="AB12" s="62">
        <v>9.4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v>5.0200000000000002E-2</v>
      </c>
      <c r="C13" s="63">
        <v>7.2599999999999998E-2</v>
      </c>
      <c r="D13" s="63">
        <v>6.2300000000000001E-2</v>
      </c>
      <c r="F13" s="62" t="s">
        <v>489</v>
      </c>
      <c r="G13" s="64">
        <v>20078</v>
      </c>
      <c r="H13" s="62">
        <v>0.91</v>
      </c>
      <c r="W13" s="62">
        <v>25</v>
      </c>
      <c r="X13" s="62"/>
      <c r="Y13" s="65">
        <v>42801</v>
      </c>
      <c r="Z13" s="62" t="s">
        <v>528</v>
      </c>
      <c r="AA13" s="62" t="s">
        <v>500</v>
      </c>
      <c r="AB13" s="62">
        <v>9.3000000000000007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v>5.4399999999999997E-2</v>
      </c>
      <c r="C14" s="63">
        <v>6.3700000000000007E-2</v>
      </c>
      <c r="D14" s="63">
        <v>5.9400000000000001E-2</v>
      </c>
      <c r="F14" s="62" t="s">
        <v>490</v>
      </c>
      <c r="G14" s="64">
        <v>23918</v>
      </c>
      <c r="H14" s="62">
        <v>1.0900000000000001</v>
      </c>
      <c r="W14" s="62">
        <v>30</v>
      </c>
      <c r="X14" s="62"/>
      <c r="Y14" s="65">
        <v>42865</v>
      </c>
      <c r="Z14" s="62" t="s">
        <v>528</v>
      </c>
      <c r="AA14" s="62" t="s">
        <v>501</v>
      </c>
      <c r="AB14" s="62">
        <v>9.3000000000000007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v>5.79E-2</v>
      </c>
      <c r="C15" s="63">
        <v>6.3200000000000006E-2</v>
      </c>
      <c r="D15" s="63">
        <v>6.08E-2</v>
      </c>
      <c r="F15" s="62" t="s">
        <v>491</v>
      </c>
      <c r="G15" s="64">
        <v>24284</v>
      </c>
      <c r="H15" s="62">
        <v>1.1000000000000001</v>
      </c>
      <c r="W15" s="62">
        <v>35</v>
      </c>
      <c r="X15" s="62"/>
      <c r="Y15" s="65">
        <v>42811</v>
      </c>
      <c r="Z15" s="62" t="s">
        <v>528</v>
      </c>
      <c r="AA15" s="62" t="s">
        <v>503</v>
      </c>
      <c r="AB15" s="62">
        <v>9.1999999999999993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v>6.4299999999999996E-2</v>
      </c>
      <c r="C16" s="63">
        <v>6.6500000000000004E-2</v>
      </c>
      <c r="D16" s="63">
        <v>6.5500000000000003E-2</v>
      </c>
      <c r="F16" s="62" t="s">
        <v>492</v>
      </c>
      <c r="G16" s="64">
        <v>23880</v>
      </c>
      <c r="H16" s="62">
        <v>1.0900000000000001</v>
      </c>
      <c r="W16" s="62">
        <v>40</v>
      </c>
      <c r="X16" s="62"/>
      <c r="Y16" s="65">
        <v>42864</v>
      </c>
      <c r="Z16" s="62" t="s">
        <v>528</v>
      </c>
      <c r="AA16" s="62" t="s">
        <v>500</v>
      </c>
      <c r="AB16" s="62">
        <v>9.1999999999999993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v>6.9800000000000001E-2</v>
      </c>
      <c r="C17" s="63">
        <v>6.9500000000000006E-2</v>
      </c>
      <c r="D17" s="63">
        <v>6.9599999999999995E-2</v>
      </c>
      <c r="W17" s="62">
        <v>45</v>
      </c>
      <c r="X17" s="62"/>
      <c r="Y17" s="65">
        <v>42844</v>
      </c>
      <c r="Z17" s="62" t="s">
        <v>528</v>
      </c>
      <c r="AA17" s="62" t="s">
        <v>501</v>
      </c>
      <c r="AB17" s="62">
        <v>9.1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v>7.0199999999999999E-2</v>
      </c>
      <c r="C18" s="63">
        <v>7.0800000000000002E-2</v>
      </c>
      <c r="D18" s="63">
        <v>7.0499999999999993E-2</v>
      </c>
      <c r="W18" s="62">
        <v>50</v>
      </c>
      <c r="X18" s="62"/>
      <c r="Y18" s="65">
        <v>42816</v>
      </c>
      <c r="Z18" s="62" t="s">
        <v>528</v>
      </c>
      <c r="AA18" s="62" t="s">
        <v>501</v>
      </c>
      <c r="AB18" s="62">
        <v>9.1</v>
      </c>
      <c r="AC18" s="62" t="s">
        <v>472</v>
      </c>
      <c r="AD18" s="62">
        <v>56</v>
      </c>
    </row>
    <row r="19" spans="1:30" ht="17.25" customHeight="1" thickBot="1" x14ac:dyDescent="0.3">
      <c r="A19" s="62">
        <v>14</v>
      </c>
      <c r="B19" s="63">
        <v>6.9599999999999995E-2</v>
      </c>
      <c r="C19" s="63">
        <v>7.1599999999999997E-2</v>
      </c>
      <c r="D19" s="63">
        <v>7.0699999999999999E-2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42783</v>
      </c>
      <c r="Z19" s="62" t="s">
        <v>528</v>
      </c>
      <c r="AA19" s="62" t="s">
        <v>503</v>
      </c>
      <c r="AB19" s="62">
        <v>8.9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v>7.3700000000000002E-2</v>
      </c>
      <c r="C20" s="63">
        <v>6.93E-2</v>
      </c>
      <c r="D20" s="63">
        <v>7.1300000000000002E-2</v>
      </c>
      <c r="F20" s="62" t="s">
        <v>495</v>
      </c>
      <c r="G20" s="64">
        <v>15551</v>
      </c>
      <c r="H20" s="62">
        <v>0.73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42958</v>
      </c>
      <c r="Z20" s="62" t="s">
        <v>528</v>
      </c>
      <c r="AA20" s="62" t="s">
        <v>503</v>
      </c>
      <c r="AB20" s="62">
        <v>8.8000000000000007</v>
      </c>
      <c r="AC20" s="62" t="s">
        <v>472</v>
      </c>
      <c r="AD20" s="62">
        <v>57</v>
      </c>
    </row>
    <row r="21" spans="1:30" ht="17.25" customHeight="1" thickBot="1" x14ac:dyDescent="0.3">
      <c r="A21" s="62">
        <v>16</v>
      </c>
      <c r="B21" s="63">
        <v>8.3599999999999994E-2</v>
      </c>
      <c r="C21" s="63">
        <v>6.7699999999999996E-2</v>
      </c>
      <c r="D21" s="63">
        <v>7.4999999999999997E-2</v>
      </c>
      <c r="F21" s="62" t="s">
        <v>499</v>
      </c>
      <c r="G21" s="64">
        <v>20965</v>
      </c>
      <c r="H21" s="62">
        <v>0.99</v>
      </c>
      <c r="J21" s="48">
        <v>5</v>
      </c>
      <c r="K21" s="48">
        <v>2217</v>
      </c>
      <c r="L21" s="54"/>
      <c r="M21" s="48"/>
      <c r="N21" s="59">
        <v>0.10077272727272728</v>
      </c>
      <c r="W21" s="62">
        <v>125</v>
      </c>
      <c r="X21" s="62"/>
      <c r="Y21" s="65">
        <v>42761</v>
      </c>
      <c r="Z21" s="62" t="s">
        <v>528</v>
      </c>
      <c r="AA21" s="62" t="s">
        <v>502</v>
      </c>
      <c r="AB21" s="62">
        <v>8.6</v>
      </c>
      <c r="AC21" s="62" t="s">
        <v>472</v>
      </c>
      <c r="AD21" s="62">
        <v>55</v>
      </c>
    </row>
    <row r="22" spans="1:30" ht="17.25" customHeight="1" thickBot="1" x14ac:dyDescent="0.3">
      <c r="A22" s="62">
        <v>17</v>
      </c>
      <c r="B22" s="63">
        <v>8.8800000000000004E-2</v>
      </c>
      <c r="C22" s="63">
        <v>6.6400000000000001E-2</v>
      </c>
      <c r="D22" s="63">
        <v>7.6700000000000004E-2</v>
      </c>
      <c r="F22" s="62" t="s">
        <v>500</v>
      </c>
      <c r="G22" s="64">
        <v>22153</v>
      </c>
      <c r="H22" s="62">
        <v>1.04</v>
      </c>
      <c r="J22" s="48">
        <v>10</v>
      </c>
      <c r="K22" s="48">
        <v>2182</v>
      </c>
      <c r="L22" s="54"/>
      <c r="M22" s="48"/>
      <c r="N22" s="59">
        <v>9.9181818181818177E-2</v>
      </c>
      <c r="W22" s="62">
        <v>150</v>
      </c>
      <c r="X22" s="62"/>
      <c r="Y22" s="65">
        <v>42860</v>
      </c>
      <c r="Z22" s="62" t="s">
        <v>529</v>
      </c>
      <c r="AA22" s="62" t="s">
        <v>503</v>
      </c>
      <c r="AB22" s="62">
        <v>8.4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v>7.0900000000000005E-2</v>
      </c>
      <c r="C23" s="63">
        <v>5.3100000000000001E-2</v>
      </c>
      <c r="D23" s="63">
        <v>6.13E-2</v>
      </c>
      <c r="F23" s="62" t="s">
        <v>501</v>
      </c>
      <c r="G23" s="64">
        <v>22736</v>
      </c>
      <c r="H23" s="62">
        <v>1.07</v>
      </c>
      <c r="J23" s="48">
        <v>20</v>
      </c>
      <c r="K23" s="48">
        <v>2151</v>
      </c>
      <c r="L23" s="54"/>
      <c r="M23" s="48"/>
      <c r="N23" s="59">
        <v>9.7772727272727275E-2</v>
      </c>
      <c r="W23" s="62">
        <v>175</v>
      </c>
      <c r="X23" s="62"/>
      <c r="Y23" s="65">
        <v>42916</v>
      </c>
      <c r="Z23" s="62" t="s">
        <v>528</v>
      </c>
      <c r="AA23" s="62" t="s">
        <v>503</v>
      </c>
      <c r="AB23" s="62">
        <v>8.3000000000000007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v>4.9399999999999999E-2</v>
      </c>
      <c r="C24" s="63">
        <v>3.9399999999999998E-2</v>
      </c>
      <c r="D24" s="63">
        <v>4.3999999999999997E-2</v>
      </c>
      <c r="F24" s="62" t="s">
        <v>502</v>
      </c>
      <c r="G24" s="64">
        <v>23467</v>
      </c>
      <c r="H24" s="62">
        <v>1.1000000000000001</v>
      </c>
      <c r="J24" s="48">
        <v>30</v>
      </c>
      <c r="K24" s="48">
        <v>2133</v>
      </c>
      <c r="L24" s="54"/>
      <c r="M24" s="48"/>
      <c r="N24" s="59">
        <v>9.695454545454546E-2</v>
      </c>
      <c r="W24" s="62">
        <v>200</v>
      </c>
      <c r="X24" s="62"/>
      <c r="Y24" s="65">
        <v>42803</v>
      </c>
      <c r="Z24" s="62" t="s">
        <v>529</v>
      </c>
      <c r="AA24" s="62" t="s">
        <v>502</v>
      </c>
      <c r="AB24" s="62">
        <v>8.1999999999999993</v>
      </c>
      <c r="AC24" s="62" t="s">
        <v>472</v>
      </c>
      <c r="AD24" s="62">
        <v>53</v>
      </c>
    </row>
    <row r="25" spans="1:30" ht="17.25" customHeight="1" thickBot="1" x14ac:dyDescent="0.3">
      <c r="A25" s="62">
        <v>20</v>
      </c>
      <c r="B25" s="63">
        <v>3.9199999999999999E-2</v>
      </c>
      <c r="C25" s="63">
        <v>3.1199999999999999E-2</v>
      </c>
      <c r="D25" s="63">
        <v>3.49E-2</v>
      </c>
      <c r="F25" s="62" t="s">
        <v>503</v>
      </c>
      <c r="G25" s="64">
        <v>24513</v>
      </c>
      <c r="H25" s="62">
        <v>1.1499999999999999</v>
      </c>
      <c r="J25" s="48">
        <v>50</v>
      </c>
      <c r="K25" s="48">
        <v>2104</v>
      </c>
      <c r="L25" s="54"/>
      <c r="M25" s="48"/>
      <c r="N25" s="59">
        <v>9.563636363636363E-2</v>
      </c>
    </row>
    <row r="26" spans="1:30" ht="17.25" customHeight="1" thickBot="1" x14ac:dyDescent="0.3">
      <c r="A26" s="62">
        <v>21</v>
      </c>
      <c r="B26" s="63">
        <v>0.03</v>
      </c>
      <c r="C26" s="63">
        <v>2.5700000000000001E-2</v>
      </c>
      <c r="D26" s="63">
        <v>2.7699999999999999E-2</v>
      </c>
      <c r="F26" s="62" t="s">
        <v>504</v>
      </c>
      <c r="G26" s="64">
        <v>19555</v>
      </c>
      <c r="H26" s="62">
        <v>0.92</v>
      </c>
      <c r="J26" s="48">
        <v>100</v>
      </c>
      <c r="K26" s="48">
        <v>2052</v>
      </c>
      <c r="L26" s="54"/>
      <c r="M26" s="48"/>
      <c r="N26" s="59">
        <v>9.3272727272727271E-2</v>
      </c>
    </row>
    <row r="27" spans="1:30" ht="17.25" customHeight="1" thickBot="1" x14ac:dyDescent="0.3">
      <c r="A27" s="62">
        <v>22</v>
      </c>
      <c r="B27" s="63">
        <v>1.9400000000000001E-2</v>
      </c>
      <c r="C27" s="63">
        <v>1.78E-2</v>
      </c>
      <c r="D27" s="63">
        <v>1.8499999999999999E-2</v>
      </c>
      <c r="J27" s="48">
        <v>150</v>
      </c>
      <c r="K27" s="48">
        <v>2001</v>
      </c>
      <c r="L27" s="54"/>
      <c r="M27" s="48"/>
      <c r="N27" s="59">
        <v>9.0954545454545455E-2</v>
      </c>
    </row>
    <row r="28" spans="1:30" ht="17.25" customHeight="1" thickBot="1" x14ac:dyDescent="0.3">
      <c r="A28" s="62">
        <v>23</v>
      </c>
      <c r="B28" s="63">
        <v>1.0999999999999999E-2</v>
      </c>
      <c r="C28" s="63">
        <v>9.1999999999999998E-3</v>
      </c>
      <c r="D28" s="63">
        <v>0.01</v>
      </c>
      <c r="J28" s="48">
        <v>200</v>
      </c>
      <c r="K28" s="48">
        <v>1963</v>
      </c>
      <c r="L28" s="54"/>
      <c r="M28" s="48"/>
      <c r="N28" s="59">
        <v>8.9227272727272725E-2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589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21000</v>
      </c>
      <c r="H2" s="43" t="s">
        <v>469</v>
      </c>
      <c r="W2" s="62">
        <v>1</v>
      </c>
      <c r="X2" s="62"/>
      <c r="Y2" s="65">
        <v>43083</v>
      </c>
      <c r="Z2" s="62" t="s">
        <v>528</v>
      </c>
      <c r="AA2" s="62" t="s">
        <v>502</v>
      </c>
      <c r="AB2" s="62">
        <v>10.199999999999999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/>
      <c r="Y3" s="65">
        <v>43081</v>
      </c>
      <c r="Z3" s="62" t="s">
        <v>528</v>
      </c>
      <c r="AA3" s="62" t="s">
        <v>500</v>
      </c>
      <c r="AB3" s="62">
        <v>10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43049</v>
      </c>
      <c r="Z4" s="62" t="s">
        <v>528</v>
      </c>
      <c r="AA4" s="62" t="s">
        <v>503</v>
      </c>
      <c r="AB4" s="62">
        <v>9.9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f>[98]Sheet2!C1</f>
        <v>8.5000000000000006E-3</v>
      </c>
      <c r="C5" s="63">
        <f>[98]Sheet2!D1</f>
        <v>1.0500000000000001E-2</v>
      </c>
      <c r="D5" s="63">
        <f>[98]Sheet2!E1</f>
        <v>9.4999999999999998E-3</v>
      </c>
      <c r="F5" s="62" t="s">
        <v>478</v>
      </c>
      <c r="G5" s="64">
        <v>22680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42874</v>
      </c>
      <c r="Z5" s="62" t="s">
        <v>528</v>
      </c>
      <c r="AA5" s="62" t="s">
        <v>503</v>
      </c>
      <c r="AB5" s="62">
        <v>9.9</v>
      </c>
      <c r="AC5" s="62" t="s">
        <v>472</v>
      </c>
      <c r="AD5" s="62">
        <v>54</v>
      </c>
    </row>
    <row r="6" spans="1:30" ht="17.25" customHeight="1" thickBot="1" x14ac:dyDescent="0.3">
      <c r="A6" s="62">
        <v>1</v>
      </c>
      <c r="B6" s="63">
        <f>[98]Sheet2!C2</f>
        <v>4.7000000000000002E-3</v>
      </c>
      <c r="C6" s="63">
        <f>[98]Sheet2!D2</f>
        <v>6.8999999999999999E-3</v>
      </c>
      <c r="D6" s="63">
        <f>[98]Sheet2!E2</f>
        <v>5.8999999999999999E-3</v>
      </c>
      <c r="F6" s="62" t="s">
        <v>480</v>
      </c>
      <c r="G6" s="64">
        <v>27487</v>
      </c>
      <c r="H6" s="62"/>
      <c r="J6" s="49" t="s">
        <v>481</v>
      </c>
      <c r="K6" s="50">
        <f>LARGE((K8,K9),1)</f>
        <v>0.57335581787521073</v>
      </c>
      <c r="N6" s="50" t="s">
        <v>471</v>
      </c>
      <c r="W6" s="62">
        <v>5</v>
      </c>
      <c r="X6" s="62"/>
      <c r="Y6" s="65">
        <v>43084</v>
      </c>
      <c r="Z6" s="62" t="s">
        <v>528</v>
      </c>
      <c r="AA6" s="62" t="s">
        <v>503</v>
      </c>
      <c r="AB6" s="62">
        <v>9.9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f>[98]Sheet2!C3</f>
        <v>3.0000000000000001E-3</v>
      </c>
      <c r="C7" s="63">
        <f>[98]Sheet2!D3</f>
        <v>4.4999999999999997E-3</v>
      </c>
      <c r="D7" s="63">
        <f>[98]Sheet2!E3</f>
        <v>3.8E-3</v>
      </c>
      <c r="F7" s="62" t="s">
        <v>482</v>
      </c>
      <c r="G7" s="64">
        <v>26672</v>
      </c>
      <c r="H7" s="62"/>
      <c r="J7" s="51" t="s">
        <v>483</v>
      </c>
      <c r="K7" s="50">
        <f>LARGE((K10,K11),1)</f>
        <v>0.52319587628865971</v>
      </c>
      <c r="N7" s="50" t="s">
        <v>472</v>
      </c>
      <c r="W7" s="62">
        <v>6</v>
      </c>
      <c r="X7" s="62"/>
      <c r="Y7" s="65">
        <v>43068</v>
      </c>
      <c r="Z7" s="62" t="s">
        <v>528</v>
      </c>
      <c r="AA7" s="62" t="s">
        <v>501</v>
      </c>
      <c r="AB7" s="62">
        <v>9.6999999999999993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f>[98]Sheet2!C4</f>
        <v>1.9E-3</v>
      </c>
      <c r="C8" s="63">
        <f>[98]Sheet2!D4</f>
        <v>2.2000000000000001E-3</v>
      </c>
      <c r="D8" s="63">
        <f>[98]Sheet2!E4</f>
        <v>2.0999999999999999E-3</v>
      </c>
      <c r="F8" s="62" t="s">
        <v>484</v>
      </c>
      <c r="G8" s="64">
        <v>18981</v>
      </c>
      <c r="H8" s="62"/>
      <c r="K8" s="52">
        <f>LARGE(B11:C11,1)/(B11+C11)</f>
        <v>0.52529182879377434</v>
      </c>
      <c r="W8" s="62">
        <v>7</v>
      </c>
      <c r="X8" s="62"/>
      <c r="Y8" s="65">
        <v>42797</v>
      </c>
      <c r="Z8" s="62" t="s">
        <v>528</v>
      </c>
      <c r="AA8" s="62" t="s">
        <v>503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f>[98]Sheet2!C5</f>
        <v>2.8E-3</v>
      </c>
      <c r="C9" s="63">
        <f>[98]Sheet2!D5</f>
        <v>2.0999999999999999E-3</v>
      </c>
      <c r="D9" s="63">
        <f>[98]Sheet2!E5</f>
        <v>2.3999999999999998E-3</v>
      </c>
      <c r="F9" s="62" t="s">
        <v>485</v>
      </c>
      <c r="G9" s="64">
        <v>18981</v>
      </c>
      <c r="H9" s="62"/>
      <c r="K9" s="52">
        <f>LARGE(B12:C12,1)/(B12+C12)</f>
        <v>0.57335581787521073</v>
      </c>
      <c r="W9" s="62">
        <v>8</v>
      </c>
      <c r="X9" s="62"/>
      <c r="Y9" s="65">
        <v>43076</v>
      </c>
      <c r="Z9" s="62" t="s">
        <v>528</v>
      </c>
      <c r="AA9" s="62" t="s">
        <v>502</v>
      </c>
      <c r="AB9" s="62">
        <v>9.6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f>[98]Sheet2!C6</f>
        <v>5.5999999999999999E-3</v>
      </c>
      <c r="C10" s="63">
        <f>[98]Sheet2!D6</f>
        <v>5.4999999999999997E-3</v>
      </c>
      <c r="D10" s="63">
        <f>[98]Sheet2!E6</f>
        <v>5.5999999999999999E-3</v>
      </c>
      <c r="F10" s="62" t="s">
        <v>486</v>
      </c>
      <c r="G10" s="64">
        <v>17569</v>
      </c>
      <c r="H10" s="62"/>
      <c r="K10" s="52">
        <f>LARGE(B20:C20,1)/(B20+C20)</f>
        <v>0.52319587628865971</v>
      </c>
      <c r="W10" s="62">
        <v>9</v>
      </c>
      <c r="X10" s="62"/>
      <c r="Y10" s="65">
        <v>42748</v>
      </c>
      <c r="Z10" s="62" t="s">
        <v>528</v>
      </c>
      <c r="AA10" s="62" t="s">
        <v>503</v>
      </c>
      <c r="AB10" s="62">
        <v>9.6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f>[98]Sheet2!C7</f>
        <v>1.2200000000000001E-2</v>
      </c>
      <c r="C11" s="63">
        <f>[98]Sheet2!D7</f>
        <v>1.35E-2</v>
      </c>
      <c r="D11" s="63">
        <f>[98]Sheet2!E7</f>
        <v>1.29E-2</v>
      </c>
      <c r="F11" s="62" t="s">
        <v>487</v>
      </c>
      <c r="G11" s="64">
        <v>16354</v>
      </c>
      <c r="H11" s="62"/>
      <c r="K11" s="52">
        <f>LARGE(B21:C21,1)/(B21+C21)</f>
        <v>0.51042324699936825</v>
      </c>
      <c r="W11" s="62">
        <v>10</v>
      </c>
      <c r="X11" s="62"/>
      <c r="Y11" s="65">
        <v>42853</v>
      </c>
      <c r="Z11" s="62" t="s">
        <v>528</v>
      </c>
      <c r="AA11" s="62" t="s">
        <v>503</v>
      </c>
      <c r="AB11" s="62">
        <v>9.6</v>
      </c>
      <c r="AC11" s="62" t="s">
        <v>472</v>
      </c>
      <c r="AD11" s="62">
        <v>55</v>
      </c>
    </row>
    <row r="12" spans="1:30" ht="17.25" customHeight="1" thickBot="1" x14ac:dyDescent="0.3">
      <c r="A12" s="62">
        <v>7</v>
      </c>
      <c r="B12" s="63">
        <f>[98]Sheet2!C8</f>
        <v>3.4000000000000002E-2</v>
      </c>
      <c r="C12" s="63">
        <f>[98]Sheet2!D8</f>
        <v>2.53E-2</v>
      </c>
      <c r="D12" s="63">
        <f>[98]Sheet2!E8</f>
        <v>2.9399999999999999E-2</v>
      </c>
      <c r="F12" s="62" t="s">
        <v>488</v>
      </c>
      <c r="G12" s="64">
        <v>16389</v>
      </c>
      <c r="H12" s="62"/>
      <c r="W12" s="62">
        <v>20</v>
      </c>
      <c r="X12" s="62"/>
      <c r="Y12" s="65">
        <v>43080</v>
      </c>
      <c r="Z12" s="62" t="s">
        <v>528</v>
      </c>
      <c r="AA12" s="62" t="s">
        <v>499</v>
      </c>
      <c r="AB12" s="62">
        <v>9.4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f>[98]Sheet2!C9</f>
        <v>4.4600000000000001E-2</v>
      </c>
      <c r="C13" s="63">
        <f>[98]Sheet2!D9</f>
        <v>3.3599999999999998E-2</v>
      </c>
      <c r="D13" s="63">
        <f>[98]Sheet2!E9</f>
        <v>3.8699999999999998E-2</v>
      </c>
      <c r="F13" s="62" t="s">
        <v>490</v>
      </c>
      <c r="G13" s="64">
        <v>8665</v>
      </c>
      <c r="H13" s="62"/>
      <c r="W13" s="62">
        <v>25</v>
      </c>
      <c r="X13" s="62"/>
      <c r="Y13" s="65">
        <v>42801</v>
      </c>
      <c r="Z13" s="62" t="s">
        <v>528</v>
      </c>
      <c r="AA13" s="62" t="s">
        <v>500</v>
      </c>
      <c r="AB13" s="62">
        <v>9.3000000000000007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f>[98]Sheet2!C10</f>
        <v>5.1900000000000002E-2</v>
      </c>
      <c r="C14" s="63">
        <f>[98]Sheet2!D10</f>
        <v>3.6299999999999999E-2</v>
      </c>
      <c r="D14" s="63">
        <f>[98]Sheet2!E10</f>
        <v>4.36E-2</v>
      </c>
      <c r="F14" s="62" t="s">
        <v>491</v>
      </c>
      <c r="G14" s="64">
        <v>8927</v>
      </c>
      <c r="H14" s="62"/>
      <c r="W14" s="62">
        <v>30</v>
      </c>
      <c r="X14" s="62"/>
      <c r="Y14" s="65">
        <v>42865</v>
      </c>
      <c r="Z14" s="62" t="s">
        <v>528</v>
      </c>
      <c r="AA14" s="62" t="s">
        <v>501</v>
      </c>
      <c r="AB14" s="62">
        <v>9.3000000000000007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f>[98]Sheet2!C11</f>
        <v>5.7799999999999997E-2</v>
      </c>
      <c r="C15" s="63">
        <f>[98]Sheet2!D11</f>
        <v>4.8800000000000003E-2</v>
      </c>
      <c r="D15" s="63">
        <f>[98]Sheet2!E11</f>
        <v>5.2999999999999999E-2</v>
      </c>
      <c r="F15" s="62" t="s">
        <v>492</v>
      </c>
      <c r="G15" s="64">
        <v>9022</v>
      </c>
      <c r="H15" s="62"/>
      <c r="W15" s="62">
        <v>35</v>
      </c>
      <c r="X15" s="62"/>
      <c r="Y15" s="65">
        <v>42811</v>
      </c>
      <c r="Z15" s="62" t="s">
        <v>528</v>
      </c>
      <c r="AA15" s="62" t="s">
        <v>503</v>
      </c>
      <c r="AB15" s="62">
        <v>9.1999999999999993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f>[98]Sheet2!C12</f>
        <v>7.1300000000000002E-2</v>
      </c>
      <c r="C16" s="63">
        <f>[98]Sheet2!D12</f>
        <v>6.6199999999999995E-2</v>
      </c>
      <c r="D16" s="63">
        <f>[98]Sheet2!E12</f>
        <v>6.8599999999999994E-2</v>
      </c>
      <c r="F16" s="62" t="s">
        <v>492</v>
      </c>
      <c r="G16" s="64">
        <v>39596</v>
      </c>
      <c r="H16" s="62"/>
      <c r="W16" s="62">
        <v>40</v>
      </c>
      <c r="X16" s="62"/>
      <c r="Y16" s="65">
        <v>42864</v>
      </c>
      <c r="Z16" s="62" t="s">
        <v>528</v>
      </c>
      <c r="AA16" s="62" t="s">
        <v>500</v>
      </c>
      <c r="AB16" s="62">
        <v>9.1999999999999993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f>[98]Sheet2!C13</f>
        <v>7.5899999999999995E-2</v>
      </c>
      <c r="C17" s="63">
        <f>[98]Sheet2!D13</f>
        <v>7.7899999999999997E-2</v>
      </c>
      <c r="D17" s="63">
        <f>[98]Sheet2!E13</f>
        <v>7.6999999999999999E-2</v>
      </c>
      <c r="W17" s="62">
        <v>45</v>
      </c>
      <c r="X17" s="62"/>
      <c r="Y17" s="65">
        <v>42844</v>
      </c>
      <c r="Z17" s="62" t="s">
        <v>528</v>
      </c>
      <c r="AA17" s="62" t="s">
        <v>501</v>
      </c>
      <c r="AB17" s="62">
        <v>9.1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f>[98]Sheet2!C14</f>
        <v>7.6700000000000004E-2</v>
      </c>
      <c r="C18" s="63">
        <f>[98]Sheet2!D14</f>
        <v>7.9899999999999999E-2</v>
      </c>
      <c r="D18" s="63">
        <f>[98]Sheet2!E14</f>
        <v>7.8399999999999997E-2</v>
      </c>
      <c r="W18" s="62">
        <v>50</v>
      </c>
      <c r="X18" s="62"/>
      <c r="Y18" s="65">
        <v>42816</v>
      </c>
      <c r="Z18" s="62" t="s">
        <v>528</v>
      </c>
      <c r="AA18" s="62" t="s">
        <v>501</v>
      </c>
      <c r="AB18" s="62">
        <v>9.1</v>
      </c>
      <c r="AC18" s="62" t="s">
        <v>472</v>
      </c>
      <c r="AD18" s="62">
        <v>56</v>
      </c>
    </row>
    <row r="19" spans="1:30" ht="17.25" customHeight="1" thickBot="1" x14ac:dyDescent="0.3">
      <c r="A19" s="62">
        <v>14</v>
      </c>
      <c r="B19" s="63">
        <f>[98]Sheet2!C15</f>
        <v>7.6899999999999996E-2</v>
      </c>
      <c r="C19" s="63">
        <f>[98]Sheet2!D15</f>
        <v>8.2100000000000006E-2</v>
      </c>
      <c r="D19" s="63">
        <f>[98]Sheet2!E15</f>
        <v>7.9699999999999993E-2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42783</v>
      </c>
      <c r="Z19" s="62" t="s">
        <v>528</v>
      </c>
      <c r="AA19" s="62" t="s">
        <v>503</v>
      </c>
      <c r="AB19" s="62">
        <v>8.9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f>[98]Sheet2!C16</f>
        <v>7.3999999999999996E-2</v>
      </c>
      <c r="C20" s="63">
        <f>[98]Sheet2!D16</f>
        <v>8.1199999999999994E-2</v>
      </c>
      <c r="D20" s="63">
        <f>[98]Sheet2!E16</f>
        <v>7.7799999999999994E-2</v>
      </c>
      <c r="F20" s="62" t="s">
        <v>495</v>
      </c>
      <c r="G20" s="64">
        <v>15551</v>
      </c>
      <c r="H20" s="62"/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42958</v>
      </c>
      <c r="Z20" s="62" t="s">
        <v>528</v>
      </c>
      <c r="AA20" s="62" t="s">
        <v>503</v>
      </c>
      <c r="AB20" s="62">
        <v>8.8000000000000007</v>
      </c>
      <c r="AC20" s="62" t="s">
        <v>472</v>
      </c>
      <c r="AD20" s="62">
        <v>57</v>
      </c>
    </row>
    <row r="21" spans="1:30" ht="17.25" customHeight="1" thickBot="1" x14ac:dyDescent="0.3">
      <c r="A21" s="62">
        <v>16</v>
      </c>
      <c r="B21" s="63">
        <f>[98]Sheet2!C17</f>
        <v>7.7499999999999999E-2</v>
      </c>
      <c r="C21" s="63">
        <f>[98]Sheet2!D17</f>
        <v>8.0799999999999997E-2</v>
      </c>
      <c r="D21" s="63">
        <f>[98]Sheet2!E17</f>
        <v>7.9299999999999995E-2</v>
      </c>
      <c r="F21" s="62" t="s">
        <v>499</v>
      </c>
      <c r="G21" s="64">
        <v>20965</v>
      </c>
      <c r="H21" s="62"/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42761</v>
      </c>
      <c r="Z21" s="62" t="s">
        <v>528</v>
      </c>
      <c r="AA21" s="62" t="s">
        <v>502</v>
      </c>
      <c r="AB21" s="62">
        <v>8.6</v>
      </c>
      <c r="AC21" s="62" t="s">
        <v>472</v>
      </c>
      <c r="AD21" s="62">
        <v>55</v>
      </c>
    </row>
    <row r="22" spans="1:30" ht="17.25" customHeight="1" thickBot="1" x14ac:dyDescent="0.3">
      <c r="A22" s="62">
        <v>17</v>
      </c>
      <c r="B22" s="63">
        <f>[98]Sheet2!C18</f>
        <v>8.4400000000000003E-2</v>
      </c>
      <c r="C22" s="63">
        <f>[98]Sheet2!D18</f>
        <v>8.1000000000000003E-2</v>
      </c>
      <c r="D22" s="63">
        <f>[98]Sheet2!E18</f>
        <v>8.2600000000000007E-2</v>
      </c>
      <c r="F22" s="62" t="s">
        <v>500</v>
      </c>
      <c r="G22" s="64">
        <v>22153</v>
      </c>
      <c r="H22" s="62"/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42860</v>
      </c>
      <c r="Z22" s="62" t="s">
        <v>529</v>
      </c>
      <c r="AA22" s="62" t="s">
        <v>503</v>
      </c>
      <c r="AB22" s="62">
        <v>8.4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f>[98]Sheet2!C19</f>
        <v>7.2400000000000006E-2</v>
      </c>
      <c r="C23" s="63">
        <f>[98]Sheet2!D19</f>
        <v>6.83E-2</v>
      </c>
      <c r="D23" s="63">
        <f>[98]Sheet2!E19</f>
        <v>7.0300000000000001E-2</v>
      </c>
      <c r="F23" s="62" t="s">
        <v>501</v>
      </c>
      <c r="G23" s="64">
        <v>22736</v>
      </c>
      <c r="H23" s="62"/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42916</v>
      </c>
      <c r="Z23" s="62" t="s">
        <v>528</v>
      </c>
      <c r="AA23" s="62" t="s">
        <v>503</v>
      </c>
      <c r="AB23" s="62">
        <v>8.3000000000000007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f>[98]Sheet2!C20</f>
        <v>5.3499999999999999E-2</v>
      </c>
      <c r="C24" s="63">
        <f>[98]Sheet2!D20</f>
        <v>6.08E-2</v>
      </c>
      <c r="D24" s="63">
        <f>[98]Sheet2!E20</f>
        <v>5.74E-2</v>
      </c>
      <c r="F24" s="62" t="s">
        <v>502</v>
      </c>
      <c r="G24" s="64">
        <v>23467</v>
      </c>
      <c r="H24" s="62"/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42803</v>
      </c>
      <c r="Z24" s="62" t="s">
        <v>529</v>
      </c>
      <c r="AA24" s="62" t="s">
        <v>502</v>
      </c>
      <c r="AB24" s="62">
        <v>8.1999999999999993</v>
      </c>
      <c r="AC24" s="62" t="s">
        <v>472</v>
      </c>
      <c r="AD24" s="62">
        <v>53</v>
      </c>
    </row>
    <row r="25" spans="1:30" ht="17.25" customHeight="1" thickBot="1" x14ac:dyDescent="0.3">
      <c r="A25" s="62">
        <v>20</v>
      </c>
      <c r="B25" s="63">
        <f>[98]Sheet2!C21</f>
        <v>3.8300000000000001E-2</v>
      </c>
      <c r="C25" s="63">
        <f>[98]Sheet2!D21</f>
        <v>5.1200000000000002E-2</v>
      </c>
      <c r="D25" s="63">
        <f>[98]Sheet2!E21</f>
        <v>4.5199999999999997E-2</v>
      </c>
      <c r="F25" s="62" t="s">
        <v>503</v>
      </c>
      <c r="G25" s="64">
        <v>24513</v>
      </c>
      <c r="H25" s="62"/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[98]Sheet2!C22</f>
        <v>3.1600000000000003E-2</v>
      </c>
      <c r="C26" s="63">
        <f>[98]Sheet2!D22</f>
        <v>3.8699999999999998E-2</v>
      </c>
      <c r="D26" s="63">
        <f>[98]Sheet2!E22</f>
        <v>3.5400000000000001E-2</v>
      </c>
      <c r="F26" s="62" t="s">
        <v>504</v>
      </c>
      <c r="G26" s="64">
        <v>19555</v>
      </c>
      <c r="H26" s="62"/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[98]Sheet2!C23</f>
        <v>2.4500000000000001E-2</v>
      </c>
      <c r="C27" s="63">
        <f>[98]Sheet2!D23</f>
        <v>2.69E-2</v>
      </c>
      <c r="D27" s="63">
        <f>[98]Sheet2!E23</f>
        <v>2.58E-2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[98]Sheet2!C24</f>
        <v>1.6199999999999999E-2</v>
      </c>
      <c r="C28" s="63">
        <f>[98]Sheet2!D24</f>
        <v>1.5800000000000002E-2</v>
      </c>
      <c r="D28" s="63">
        <f>[98]Sheet2!E24</f>
        <v>1.5900000000000001E-2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29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17900</v>
      </c>
      <c r="H2" s="43" t="s">
        <v>469</v>
      </c>
      <c r="W2" s="62">
        <v>1</v>
      </c>
      <c r="X2" s="62"/>
      <c r="Y2" s="65">
        <v>43083</v>
      </c>
      <c r="Z2" s="62" t="s">
        <v>528</v>
      </c>
      <c r="AA2" s="62" t="s">
        <v>502</v>
      </c>
      <c r="AB2" s="62">
        <v>10.199999999999999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/>
      <c r="Y3" s="65">
        <v>43081</v>
      </c>
      <c r="Z3" s="62" t="s">
        <v>528</v>
      </c>
      <c r="AA3" s="62" t="s">
        <v>500</v>
      </c>
      <c r="AB3" s="62">
        <v>10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471</v>
      </c>
      <c r="C4" s="85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43049</v>
      </c>
      <c r="Z4" s="62" t="s">
        <v>528</v>
      </c>
      <c r="AA4" s="62" t="s">
        <v>503</v>
      </c>
      <c r="AB4" s="62">
        <v>9.9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v>6.4999999999999997E-3</v>
      </c>
      <c r="C5" s="63">
        <v>8.8999999999999999E-3</v>
      </c>
      <c r="D5" s="63">
        <v>7.4999999999999997E-3</v>
      </c>
      <c r="F5" s="62" t="s">
        <v>478</v>
      </c>
      <c r="G5" s="64">
        <v>17311</v>
      </c>
      <c r="H5" s="62">
        <v>0.96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42874</v>
      </c>
      <c r="Z5" s="62" t="s">
        <v>528</v>
      </c>
      <c r="AA5" s="62" t="s">
        <v>503</v>
      </c>
      <c r="AB5" s="62">
        <v>9.9</v>
      </c>
      <c r="AC5" s="62" t="s">
        <v>472</v>
      </c>
      <c r="AD5" s="62">
        <v>54</v>
      </c>
    </row>
    <row r="6" spans="1:30" ht="17.25" customHeight="1" thickBot="1" x14ac:dyDescent="0.3">
      <c r="A6" s="62">
        <v>1</v>
      </c>
      <c r="B6" s="63">
        <v>4.0000000000000001E-3</v>
      </c>
      <c r="C6" s="63">
        <v>6.7000000000000002E-3</v>
      </c>
      <c r="D6" s="63">
        <v>5.1000000000000004E-3</v>
      </c>
      <c r="F6" s="62" t="s">
        <v>480</v>
      </c>
      <c r="G6" s="64">
        <v>17349</v>
      </c>
      <c r="H6" s="62">
        <v>0.97</v>
      </c>
      <c r="J6" s="49" t="s">
        <v>481</v>
      </c>
      <c r="K6" s="50">
        <f>LARGE((K8,K9),1)</f>
        <v>0.72740315638450503</v>
      </c>
      <c r="N6" s="50" t="s">
        <v>472</v>
      </c>
      <c r="W6" s="62">
        <v>5</v>
      </c>
      <c r="X6" s="62"/>
      <c r="Y6" s="65">
        <v>43084</v>
      </c>
      <c r="Z6" s="62" t="s">
        <v>528</v>
      </c>
      <c r="AA6" s="62" t="s">
        <v>503</v>
      </c>
      <c r="AB6" s="62">
        <v>9.9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v>2.8E-3</v>
      </c>
      <c r="C7" s="63">
        <v>5.7999999999999996E-3</v>
      </c>
      <c r="D7" s="63">
        <v>4.1000000000000003E-3</v>
      </c>
      <c r="F7" s="62" t="s">
        <v>482</v>
      </c>
      <c r="G7" s="64">
        <v>18213</v>
      </c>
      <c r="H7" s="62">
        <v>1.01</v>
      </c>
      <c r="J7" s="51" t="s">
        <v>483</v>
      </c>
      <c r="K7" s="50">
        <f>LARGE((K10,K11),1)</f>
        <v>0.58544303797468356</v>
      </c>
      <c r="N7" s="50" t="s">
        <v>471</v>
      </c>
      <c r="W7" s="62">
        <v>6</v>
      </c>
      <c r="X7" s="62"/>
      <c r="Y7" s="65">
        <v>43068</v>
      </c>
      <c r="Z7" s="62" t="s">
        <v>528</v>
      </c>
      <c r="AA7" s="62" t="s">
        <v>501</v>
      </c>
      <c r="AB7" s="62">
        <v>9.6999999999999993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v>2.3999999999999998E-3</v>
      </c>
      <c r="C8" s="63">
        <v>4.5999999999999999E-3</v>
      </c>
      <c r="D8" s="63">
        <v>3.3999999999999998E-3</v>
      </c>
      <c r="F8" s="62" t="s">
        <v>484</v>
      </c>
      <c r="G8" s="64">
        <v>18981</v>
      </c>
      <c r="H8" s="62"/>
      <c r="K8" s="52">
        <f>LARGE(B11:C11,1)/(B11+C11)</f>
        <v>0.72740315638450503</v>
      </c>
      <c r="W8" s="62">
        <v>7</v>
      </c>
      <c r="X8" s="62"/>
      <c r="Y8" s="65">
        <v>42797</v>
      </c>
      <c r="Z8" s="62" t="s">
        <v>528</v>
      </c>
      <c r="AA8" s="62" t="s">
        <v>503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v>2.8999999999999998E-3</v>
      </c>
      <c r="C9" s="63">
        <v>7.9000000000000008E-3</v>
      </c>
      <c r="D9" s="63">
        <v>5.1999999999999998E-3</v>
      </c>
      <c r="F9" s="62" t="s">
        <v>485</v>
      </c>
      <c r="G9" s="64">
        <v>16128</v>
      </c>
      <c r="H9" s="62">
        <v>0.9</v>
      </c>
      <c r="K9" s="52">
        <f>LARGE(B12:C12,1)/(B12+C12)</f>
        <v>0.69332161687170468</v>
      </c>
      <c r="W9" s="62">
        <v>8</v>
      </c>
      <c r="X9" s="62"/>
      <c r="Y9" s="65">
        <v>43076</v>
      </c>
      <c r="Z9" s="62" t="s">
        <v>528</v>
      </c>
      <c r="AA9" s="62" t="s">
        <v>502</v>
      </c>
      <c r="AB9" s="62">
        <v>9.6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v>7.1000000000000004E-3</v>
      </c>
      <c r="C10" s="63">
        <v>1.89E-2</v>
      </c>
      <c r="D10" s="63">
        <v>1.24E-2</v>
      </c>
      <c r="F10" s="62" t="s">
        <v>486</v>
      </c>
      <c r="G10" s="64">
        <v>16340</v>
      </c>
      <c r="H10" s="62">
        <v>0.91</v>
      </c>
      <c r="K10" s="52">
        <f>LARGE(B20:C20,1)/(B20+C20)</f>
        <v>0.56054421768707474</v>
      </c>
      <c r="W10" s="62">
        <v>9</v>
      </c>
      <c r="X10" s="62"/>
      <c r="Y10" s="65">
        <v>42748</v>
      </c>
      <c r="Z10" s="62" t="s">
        <v>528</v>
      </c>
      <c r="AA10" s="62" t="s">
        <v>503</v>
      </c>
      <c r="AB10" s="62">
        <v>9.6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v>1.9E-2</v>
      </c>
      <c r="C11" s="63">
        <v>5.0700000000000002E-2</v>
      </c>
      <c r="D11" s="63">
        <v>3.3500000000000002E-2</v>
      </c>
      <c r="F11" s="62" t="s">
        <v>487</v>
      </c>
      <c r="G11" s="64">
        <v>16354</v>
      </c>
      <c r="H11" s="62"/>
      <c r="K11" s="52">
        <f>LARGE(B21:C21,1)/(B21+C21)</f>
        <v>0.58544303797468356</v>
      </c>
      <c r="W11" s="62">
        <v>10</v>
      </c>
      <c r="X11" s="62"/>
      <c r="Y11" s="65">
        <v>42853</v>
      </c>
      <c r="Z11" s="62" t="s">
        <v>528</v>
      </c>
      <c r="AA11" s="62" t="s">
        <v>503</v>
      </c>
      <c r="AB11" s="62">
        <v>9.6</v>
      </c>
      <c r="AC11" s="62" t="s">
        <v>472</v>
      </c>
      <c r="AD11" s="62">
        <v>55</v>
      </c>
    </row>
    <row r="12" spans="1:30" ht="17.25" customHeight="1" thickBot="1" x14ac:dyDescent="0.3">
      <c r="A12" s="62">
        <v>7</v>
      </c>
      <c r="B12" s="63">
        <v>3.49E-2</v>
      </c>
      <c r="C12" s="63">
        <v>7.8899999999999998E-2</v>
      </c>
      <c r="D12" s="63">
        <v>5.5300000000000002E-2</v>
      </c>
      <c r="F12" s="62" t="s">
        <v>488</v>
      </c>
      <c r="G12" s="64">
        <v>17850</v>
      </c>
      <c r="H12" s="62">
        <v>0.99</v>
      </c>
      <c r="W12" s="62">
        <v>20</v>
      </c>
      <c r="X12" s="62"/>
      <c r="Y12" s="65">
        <v>43080</v>
      </c>
      <c r="Z12" s="62" t="s">
        <v>528</v>
      </c>
      <c r="AA12" s="62" t="s">
        <v>499</v>
      </c>
      <c r="AB12" s="62">
        <v>9.4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v>4.41E-2</v>
      </c>
      <c r="C13" s="63">
        <v>7.5300000000000006E-2</v>
      </c>
      <c r="D13" s="63">
        <v>5.8599999999999999E-2</v>
      </c>
      <c r="F13" s="62" t="s">
        <v>489</v>
      </c>
      <c r="G13" s="64">
        <v>17840</v>
      </c>
      <c r="H13" s="62">
        <v>0.99</v>
      </c>
      <c r="W13" s="62">
        <v>25</v>
      </c>
      <c r="X13" s="62"/>
      <c r="Y13" s="65">
        <v>42801</v>
      </c>
      <c r="Z13" s="62" t="s">
        <v>528</v>
      </c>
      <c r="AA13" s="62" t="s">
        <v>500</v>
      </c>
      <c r="AB13" s="62">
        <v>9.3000000000000007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v>4.8399999999999999E-2</v>
      </c>
      <c r="C14" s="63">
        <v>6.4399999999999999E-2</v>
      </c>
      <c r="D14" s="63">
        <v>5.5800000000000002E-2</v>
      </c>
      <c r="F14" s="62" t="s">
        <v>490</v>
      </c>
      <c r="G14" s="64">
        <v>19398</v>
      </c>
      <c r="H14" s="62">
        <v>1.08</v>
      </c>
      <c r="W14" s="62">
        <v>30</v>
      </c>
      <c r="X14" s="62"/>
      <c r="Y14" s="65">
        <v>42865</v>
      </c>
      <c r="Z14" s="62" t="s">
        <v>528</v>
      </c>
      <c r="AA14" s="62" t="s">
        <v>501</v>
      </c>
      <c r="AB14" s="62">
        <v>9.3000000000000007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v>5.91E-2</v>
      </c>
      <c r="C15" s="63">
        <v>6.0499999999999998E-2</v>
      </c>
      <c r="D15" s="63">
        <v>5.8700000000000002E-2</v>
      </c>
      <c r="F15" s="62" t="s">
        <v>491</v>
      </c>
      <c r="G15" s="64">
        <v>19205</v>
      </c>
      <c r="H15" s="62">
        <v>1.07</v>
      </c>
      <c r="W15" s="62">
        <v>35</v>
      </c>
      <c r="X15" s="62"/>
      <c r="Y15" s="65">
        <v>42811</v>
      </c>
      <c r="Z15" s="62" t="s">
        <v>528</v>
      </c>
      <c r="AA15" s="62" t="s">
        <v>503</v>
      </c>
      <c r="AB15" s="62">
        <v>9.1999999999999993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v>6.5600000000000006E-2</v>
      </c>
      <c r="C16" s="63">
        <v>6.4000000000000001E-2</v>
      </c>
      <c r="D16" s="63">
        <v>6.4600000000000005E-2</v>
      </c>
      <c r="F16" s="62" t="s">
        <v>492</v>
      </c>
      <c r="G16" s="64">
        <v>19372</v>
      </c>
      <c r="H16" s="62">
        <v>1.08</v>
      </c>
      <c r="W16" s="62">
        <v>40</v>
      </c>
      <c r="X16" s="62"/>
      <c r="Y16" s="65">
        <v>42864</v>
      </c>
      <c r="Z16" s="62" t="s">
        <v>528</v>
      </c>
      <c r="AA16" s="62" t="s">
        <v>500</v>
      </c>
      <c r="AB16" s="62">
        <v>9.1999999999999993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v>6.7799999999999999E-2</v>
      </c>
      <c r="C17" s="63">
        <v>6.2399999999999997E-2</v>
      </c>
      <c r="D17" s="63">
        <v>6.6199999999999995E-2</v>
      </c>
      <c r="W17" s="62">
        <v>45</v>
      </c>
      <c r="X17" s="62"/>
      <c r="Y17" s="65">
        <v>42844</v>
      </c>
      <c r="Z17" s="62" t="s">
        <v>528</v>
      </c>
      <c r="AA17" s="62" t="s">
        <v>501</v>
      </c>
      <c r="AB17" s="62">
        <v>9.1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v>7.1599999999999997E-2</v>
      </c>
      <c r="C18" s="63">
        <v>6.4799999999999996E-2</v>
      </c>
      <c r="D18" s="63">
        <v>6.8599999999999994E-2</v>
      </c>
      <c r="W18" s="62">
        <v>50</v>
      </c>
      <c r="X18" s="62"/>
      <c r="Y18" s="65">
        <v>42816</v>
      </c>
      <c r="Z18" s="62" t="s">
        <v>528</v>
      </c>
      <c r="AA18" s="62" t="s">
        <v>501</v>
      </c>
      <c r="AB18" s="62">
        <v>9.1</v>
      </c>
      <c r="AC18" s="62" t="s">
        <v>472</v>
      </c>
      <c r="AD18" s="62">
        <v>56</v>
      </c>
    </row>
    <row r="19" spans="1:30" ht="17.25" customHeight="1" thickBot="1" x14ac:dyDescent="0.3">
      <c r="A19" s="62">
        <v>14</v>
      </c>
      <c r="B19" s="63">
        <v>7.5300000000000006E-2</v>
      </c>
      <c r="C19" s="63">
        <v>6.5500000000000003E-2</v>
      </c>
      <c r="D19" s="63">
        <v>7.0000000000000007E-2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42783</v>
      </c>
      <c r="Z19" s="62" t="s">
        <v>528</v>
      </c>
      <c r="AA19" s="62" t="s">
        <v>503</v>
      </c>
      <c r="AB19" s="62">
        <v>8.9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v>8.2400000000000001E-2</v>
      </c>
      <c r="C20" s="63">
        <v>6.4600000000000005E-2</v>
      </c>
      <c r="D20" s="63">
        <v>7.4499999999999997E-2</v>
      </c>
      <c r="F20" s="62" t="s">
        <v>495</v>
      </c>
      <c r="G20" s="64">
        <v>13473</v>
      </c>
      <c r="H20" s="62">
        <v>0.75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42958</v>
      </c>
      <c r="Z20" s="62" t="s">
        <v>528</v>
      </c>
      <c r="AA20" s="62" t="s">
        <v>503</v>
      </c>
      <c r="AB20" s="62">
        <v>8.8000000000000007</v>
      </c>
      <c r="AC20" s="62" t="s">
        <v>472</v>
      </c>
      <c r="AD20" s="62">
        <v>57</v>
      </c>
    </row>
    <row r="21" spans="1:30" ht="17.25" customHeight="1" thickBot="1" x14ac:dyDescent="0.3">
      <c r="A21" s="62">
        <v>16</v>
      </c>
      <c r="B21" s="63">
        <v>9.2499999999999999E-2</v>
      </c>
      <c r="C21" s="63">
        <v>6.5500000000000003E-2</v>
      </c>
      <c r="D21" s="63">
        <v>8.0500000000000002E-2</v>
      </c>
      <c r="F21" s="62" t="s">
        <v>499</v>
      </c>
      <c r="G21" s="64">
        <v>18289</v>
      </c>
      <c r="H21" s="62">
        <v>1.02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42761</v>
      </c>
      <c r="Z21" s="62" t="s">
        <v>528</v>
      </c>
      <c r="AA21" s="62" t="s">
        <v>502</v>
      </c>
      <c r="AB21" s="62">
        <v>8.6</v>
      </c>
      <c r="AC21" s="62" t="s">
        <v>472</v>
      </c>
      <c r="AD21" s="62">
        <v>55</v>
      </c>
    </row>
    <row r="22" spans="1:30" ht="17.25" customHeight="1" thickBot="1" x14ac:dyDescent="0.3">
      <c r="A22" s="62">
        <v>17</v>
      </c>
      <c r="B22" s="63">
        <v>9.7699999999999995E-2</v>
      </c>
      <c r="C22" s="63">
        <v>6.3100000000000003E-2</v>
      </c>
      <c r="D22" s="63">
        <v>8.1799999999999998E-2</v>
      </c>
      <c r="F22" s="62" t="s">
        <v>500</v>
      </c>
      <c r="G22" s="64">
        <v>20079</v>
      </c>
      <c r="H22" s="62">
        <v>1.1200000000000001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42860</v>
      </c>
      <c r="Z22" s="62" t="s">
        <v>529</v>
      </c>
      <c r="AA22" s="62" t="s">
        <v>503</v>
      </c>
      <c r="AB22" s="62">
        <v>8.4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v>7.0999999999999994E-2</v>
      </c>
      <c r="C23" s="63">
        <v>4.9700000000000001E-2</v>
      </c>
      <c r="D23" s="63">
        <v>6.1199999999999997E-2</v>
      </c>
      <c r="F23" s="62" t="s">
        <v>501</v>
      </c>
      <c r="G23" s="64">
        <v>19453</v>
      </c>
      <c r="H23" s="62">
        <v>1.08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42916</v>
      </c>
      <c r="Z23" s="62" t="s">
        <v>528</v>
      </c>
      <c r="AA23" s="62" t="s">
        <v>503</v>
      </c>
      <c r="AB23" s="62">
        <v>8.3000000000000007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v>4.5600000000000002E-2</v>
      </c>
      <c r="C24" s="63">
        <v>3.7900000000000003E-2</v>
      </c>
      <c r="D24" s="63">
        <v>4.2200000000000001E-2</v>
      </c>
      <c r="F24" s="62" t="s">
        <v>502</v>
      </c>
      <c r="G24" s="64">
        <v>19327</v>
      </c>
      <c r="H24" s="62">
        <v>1.08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42803</v>
      </c>
      <c r="Z24" s="62" t="s">
        <v>529</v>
      </c>
      <c r="AA24" s="62" t="s">
        <v>502</v>
      </c>
      <c r="AB24" s="62">
        <v>8.1999999999999993</v>
      </c>
      <c r="AC24" s="62" t="s">
        <v>472</v>
      </c>
      <c r="AD24" s="62">
        <v>53</v>
      </c>
    </row>
    <row r="25" spans="1:30" ht="17.25" customHeight="1" thickBot="1" x14ac:dyDescent="0.3">
      <c r="A25" s="62">
        <v>20</v>
      </c>
      <c r="B25" s="63">
        <v>3.6799999999999999E-2</v>
      </c>
      <c r="C25" s="63">
        <v>2.92E-2</v>
      </c>
      <c r="D25" s="63">
        <v>3.3399999999999999E-2</v>
      </c>
      <c r="F25" s="62" t="s">
        <v>503</v>
      </c>
      <c r="G25" s="64">
        <v>19797</v>
      </c>
      <c r="H25" s="62">
        <v>1.1000000000000001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v>3.04E-2</v>
      </c>
      <c r="C26" s="63">
        <v>2.2499999999999999E-2</v>
      </c>
      <c r="D26" s="63">
        <v>2.7E-2</v>
      </c>
      <c r="F26" s="62" t="s">
        <v>504</v>
      </c>
      <c r="G26" s="64">
        <v>15380</v>
      </c>
      <c r="H26" s="62">
        <v>0.86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2.0500000000000001E-2</v>
      </c>
      <c r="C27" s="63">
        <v>1.6299999999999999E-2</v>
      </c>
      <c r="D27" s="63">
        <v>1.8700000000000001E-2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1.15E-2</v>
      </c>
      <c r="C28" s="63">
        <v>1.18E-2</v>
      </c>
      <c r="D28" s="63">
        <v>1.15E-2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J19" sqref="J19:N19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27100</v>
      </c>
      <c r="H2" s="43" t="s">
        <v>469</v>
      </c>
      <c r="W2" s="62">
        <v>1</v>
      </c>
      <c r="X2" s="62"/>
      <c r="Y2" s="65">
        <v>43083</v>
      </c>
      <c r="Z2" s="62" t="s">
        <v>528</v>
      </c>
      <c r="AA2" s="62" t="s">
        <v>502</v>
      </c>
      <c r="AB2" s="62">
        <v>10.199999999999999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/>
      <c r="Y3" s="65">
        <v>43081</v>
      </c>
      <c r="Z3" s="62" t="s">
        <v>528</v>
      </c>
      <c r="AA3" s="62" t="s">
        <v>500</v>
      </c>
      <c r="AB3" s="62">
        <v>10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505</v>
      </c>
      <c r="C4" s="83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43049</v>
      </c>
      <c r="Z4" s="62" t="s">
        <v>528</v>
      </c>
      <c r="AA4" s="62" t="s">
        <v>503</v>
      </c>
      <c r="AB4" s="62">
        <v>9.9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f>[102]Sheet2!C1</f>
        <v>1.4500000000000001E-2</v>
      </c>
      <c r="C5" s="63">
        <f>[102]Sheet2!D1</f>
        <v>7.0000000000000001E-3</v>
      </c>
      <c r="D5" s="63">
        <f>[102]Sheet2!E1</f>
        <v>5.4000000000000003E-3</v>
      </c>
      <c r="F5" s="62" t="s">
        <v>478</v>
      </c>
      <c r="G5" s="64">
        <v>22680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42874</v>
      </c>
      <c r="Z5" s="62" t="s">
        <v>528</v>
      </c>
      <c r="AA5" s="62" t="s">
        <v>503</v>
      </c>
      <c r="AB5" s="62">
        <v>9.9</v>
      </c>
      <c r="AC5" s="62" t="s">
        <v>472</v>
      </c>
      <c r="AD5" s="62">
        <v>54</v>
      </c>
    </row>
    <row r="6" spans="1:30" ht="17.25" customHeight="1" thickBot="1" x14ac:dyDescent="0.3">
      <c r="A6" s="62">
        <v>1</v>
      </c>
      <c r="B6" s="63">
        <f>[102]Sheet2!C2</f>
        <v>1.35E-2</v>
      </c>
      <c r="C6" s="63">
        <f>[102]Sheet2!D2</f>
        <v>3.8999999999999998E-3</v>
      </c>
      <c r="D6" s="63">
        <f>[102]Sheet2!E2</f>
        <v>3.0999999999999999E-3</v>
      </c>
      <c r="F6" s="62" t="s">
        <v>480</v>
      </c>
      <c r="G6" s="64">
        <v>29843</v>
      </c>
      <c r="H6" s="62">
        <v>1.1200000000000001</v>
      </c>
      <c r="J6" s="49" t="s">
        <v>481</v>
      </c>
      <c r="K6" s="50">
        <f>LARGE((K8,K9),1)</f>
        <v>0.62931034482758619</v>
      </c>
      <c r="N6" s="50" t="s">
        <v>505</v>
      </c>
      <c r="W6" s="62">
        <v>5</v>
      </c>
      <c r="X6" s="62"/>
      <c r="Y6" s="65">
        <v>43084</v>
      </c>
      <c r="Z6" s="62" t="s">
        <v>528</v>
      </c>
      <c r="AA6" s="62" t="s">
        <v>503</v>
      </c>
      <c r="AB6" s="62">
        <v>9.9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f>[102]Sheet2!C3</f>
        <v>1.3299999999999999E-2</v>
      </c>
      <c r="C7" s="63">
        <f>[102]Sheet2!D3</f>
        <v>2.5999999999999999E-3</v>
      </c>
      <c r="D7" s="63">
        <f>[102]Sheet2!E3</f>
        <v>2.3999999999999998E-3</v>
      </c>
      <c r="F7" s="62" t="s">
        <v>482</v>
      </c>
      <c r="G7" s="64">
        <v>30359</v>
      </c>
      <c r="H7" s="62">
        <v>1.1399999999999999</v>
      </c>
      <c r="J7" s="51" t="s">
        <v>483</v>
      </c>
      <c r="K7" s="50">
        <f>LARGE((K10,K11),1)</f>
        <v>0.58472873409243142</v>
      </c>
      <c r="N7" s="50" t="s">
        <v>506</v>
      </c>
      <c r="W7" s="62">
        <v>6</v>
      </c>
      <c r="X7" s="62"/>
      <c r="Y7" s="65">
        <v>43068</v>
      </c>
      <c r="Z7" s="62" t="s">
        <v>528</v>
      </c>
      <c r="AA7" s="62" t="s">
        <v>501</v>
      </c>
      <c r="AB7" s="62">
        <v>9.6999999999999993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f>[102]Sheet2!C4</f>
        <v>1.3899999999999999E-2</v>
      </c>
      <c r="C8" s="63">
        <f>[102]Sheet2!D4</f>
        <v>1.9E-3</v>
      </c>
      <c r="D8" s="63">
        <f>[102]Sheet2!E4</f>
        <v>2.5000000000000001E-3</v>
      </c>
      <c r="F8" s="62" t="s">
        <v>484</v>
      </c>
      <c r="G8" s="64">
        <v>28112</v>
      </c>
      <c r="H8" s="62">
        <v>1.06</v>
      </c>
      <c r="K8" s="52">
        <f>LARGE(B11:C11,1)/(B11+C11)</f>
        <v>0.62931034482758619</v>
      </c>
      <c r="W8" s="62">
        <v>7</v>
      </c>
      <c r="X8" s="62"/>
      <c r="Y8" s="65">
        <v>42797</v>
      </c>
      <c r="Z8" s="62" t="s">
        <v>528</v>
      </c>
      <c r="AA8" s="62" t="s">
        <v>503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f>[102]Sheet2!C5</f>
        <v>1.5599999999999999E-2</v>
      </c>
      <c r="C9" s="63">
        <f>[102]Sheet2!D5</f>
        <v>2.8E-3</v>
      </c>
      <c r="D9" s="63">
        <f>[102]Sheet2!E5</f>
        <v>4.3E-3</v>
      </c>
      <c r="F9" s="62" t="s">
        <v>485</v>
      </c>
      <c r="G9" s="64">
        <v>26979</v>
      </c>
      <c r="H9" s="62">
        <v>1.02</v>
      </c>
      <c r="K9" s="52">
        <f>LARGE(B12:C12,1)/(B12+C12)</f>
        <v>0.61743589743589733</v>
      </c>
      <c r="W9" s="62">
        <v>8</v>
      </c>
      <c r="X9" s="62"/>
      <c r="Y9" s="65">
        <v>43076</v>
      </c>
      <c r="Z9" s="62" t="s">
        <v>528</v>
      </c>
      <c r="AA9" s="62" t="s">
        <v>502</v>
      </c>
      <c r="AB9" s="62">
        <v>9.6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f>[102]Sheet2!C6</f>
        <v>2.07E-2</v>
      </c>
      <c r="C10" s="63">
        <f>[102]Sheet2!D6</f>
        <v>6.6E-3</v>
      </c>
      <c r="D10" s="63">
        <f>[102]Sheet2!E6</f>
        <v>1.0800000000000001E-2</v>
      </c>
      <c r="F10" s="62" t="s">
        <v>486</v>
      </c>
      <c r="G10" s="64">
        <v>25345</v>
      </c>
      <c r="H10" s="62">
        <v>0.95</v>
      </c>
      <c r="K10" s="52">
        <f>LARGE(B20:C20,1)/(B20+C20)</f>
        <v>0.58106169296987087</v>
      </c>
      <c r="W10" s="62">
        <v>9</v>
      </c>
      <c r="X10" s="62"/>
      <c r="Y10" s="65">
        <v>42748</v>
      </c>
      <c r="Z10" s="62" t="s">
        <v>528</v>
      </c>
      <c r="AA10" s="62" t="s">
        <v>503</v>
      </c>
      <c r="AB10" s="62">
        <v>9.6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f>[102]Sheet2!C7</f>
        <v>3.6499999999999998E-2</v>
      </c>
      <c r="C11" s="63">
        <f>[102]Sheet2!D7</f>
        <v>2.1499999999999998E-2</v>
      </c>
      <c r="D11" s="63">
        <f>[102]Sheet2!E7</f>
        <v>3.0800000000000001E-2</v>
      </c>
      <c r="F11" s="62" t="s">
        <v>487</v>
      </c>
      <c r="G11" s="64">
        <v>23532</v>
      </c>
      <c r="H11" s="62">
        <v>0.89</v>
      </c>
      <c r="K11" s="52">
        <f>LARGE(B21:C21,1)/(B21+C21)</f>
        <v>0.58472873409243142</v>
      </c>
      <c r="W11" s="62">
        <v>10</v>
      </c>
      <c r="X11" s="62"/>
      <c r="Y11" s="65">
        <v>42853</v>
      </c>
      <c r="Z11" s="62" t="s">
        <v>528</v>
      </c>
      <c r="AA11" s="62" t="s">
        <v>503</v>
      </c>
      <c r="AB11" s="62">
        <v>9.6</v>
      </c>
      <c r="AC11" s="62" t="s">
        <v>472</v>
      </c>
      <c r="AD11" s="62">
        <v>55</v>
      </c>
    </row>
    <row r="12" spans="1:30" ht="17.25" customHeight="1" thickBot="1" x14ac:dyDescent="0.3">
      <c r="A12" s="62">
        <v>7</v>
      </c>
      <c r="B12" s="63">
        <f>[102]Sheet2!C8</f>
        <v>6.0199999999999997E-2</v>
      </c>
      <c r="C12" s="63">
        <f>[102]Sheet2!D8</f>
        <v>3.73E-2</v>
      </c>
      <c r="D12" s="63">
        <f>[102]Sheet2!E8</f>
        <v>5.2900000000000003E-2</v>
      </c>
      <c r="F12" s="62" t="s">
        <v>488</v>
      </c>
      <c r="G12" s="64">
        <v>25858</v>
      </c>
      <c r="H12" s="62">
        <v>0.97</v>
      </c>
      <c r="W12" s="62">
        <v>20</v>
      </c>
      <c r="X12" s="62"/>
      <c r="Y12" s="65">
        <v>43080</v>
      </c>
      <c r="Z12" s="62" t="s">
        <v>528</v>
      </c>
      <c r="AA12" s="62" t="s">
        <v>499</v>
      </c>
      <c r="AB12" s="62">
        <v>9.4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f>[102]Sheet2!C9</f>
        <v>6.0299999999999999E-2</v>
      </c>
      <c r="C13" s="63">
        <f>[102]Sheet2!D9</f>
        <v>5.0299999999999997E-2</v>
      </c>
      <c r="D13" s="63">
        <f>[102]Sheet2!E9</f>
        <v>5.8900000000000001E-2</v>
      </c>
      <c r="F13" s="62" t="s">
        <v>489</v>
      </c>
      <c r="G13" s="64">
        <v>8665</v>
      </c>
      <c r="H13" s="62"/>
      <c r="W13" s="62">
        <v>25</v>
      </c>
      <c r="X13" s="62"/>
      <c r="Y13" s="65">
        <v>42801</v>
      </c>
      <c r="Z13" s="62" t="s">
        <v>528</v>
      </c>
      <c r="AA13" s="62" t="s">
        <v>500</v>
      </c>
      <c r="AB13" s="62">
        <v>9.3000000000000007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f>[102]Sheet2!C10</f>
        <v>6.1699999999999998E-2</v>
      </c>
      <c r="C14" s="63">
        <f>[102]Sheet2!D10</f>
        <v>5.1299999999999998E-2</v>
      </c>
      <c r="D14" s="63">
        <f>[102]Sheet2!E10</f>
        <v>6.0499999999999998E-2</v>
      </c>
      <c r="F14" s="62" t="s">
        <v>490</v>
      </c>
      <c r="G14" s="64">
        <v>8927</v>
      </c>
      <c r="H14" s="62"/>
      <c r="W14" s="62">
        <v>30</v>
      </c>
      <c r="X14" s="62"/>
      <c r="Y14" s="65">
        <v>42865</v>
      </c>
      <c r="Z14" s="62" t="s">
        <v>528</v>
      </c>
      <c r="AA14" s="62" t="s">
        <v>501</v>
      </c>
      <c r="AB14" s="62">
        <v>9.3000000000000007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f>[102]Sheet2!C11</f>
        <v>6.4500000000000002E-2</v>
      </c>
      <c r="C15" s="63">
        <f>[102]Sheet2!D11</f>
        <v>5.5E-2</v>
      </c>
      <c r="D15" s="63">
        <f>[102]Sheet2!E11</f>
        <v>6.3E-2</v>
      </c>
      <c r="F15" s="62" t="s">
        <v>491</v>
      </c>
      <c r="G15" s="64">
        <v>9022</v>
      </c>
      <c r="H15" s="62"/>
      <c r="W15" s="62">
        <v>35</v>
      </c>
      <c r="X15" s="62"/>
      <c r="Y15" s="65">
        <v>42811</v>
      </c>
      <c r="Z15" s="62" t="s">
        <v>528</v>
      </c>
      <c r="AA15" s="62" t="s">
        <v>503</v>
      </c>
      <c r="AB15" s="62">
        <v>9.1999999999999993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f>[102]Sheet2!C12</f>
        <v>6.59E-2</v>
      </c>
      <c r="C16" s="63">
        <f>[102]Sheet2!D12</f>
        <v>6.3299999999999995E-2</v>
      </c>
      <c r="D16" s="63">
        <f>[102]Sheet2!E12</f>
        <v>6.8500000000000005E-2</v>
      </c>
      <c r="F16" s="62" t="s">
        <v>492</v>
      </c>
      <c r="G16" s="64">
        <v>39596</v>
      </c>
      <c r="H16" s="62"/>
      <c r="W16" s="62">
        <v>40</v>
      </c>
      <c r="X16" s="62"/>
      <c r="Y16" s="65">
        <v>42864</v>
      </c>
      <c r="Z16" s="62" t="s">
        <v>528</v>
      </c>
      <c r="AA16" s="62" t="s">
        <v>500</v>
      </c>
      <c r="AB16" s="62">
        <v>9.1999999999999993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f>[102]Sheet2!C13</f>
        <v>6.6400000000000001E-2</v>
      </c>
      <c r="C17" s="63">
        <f>[102]Sheet2!D13</f>
        <v>6.9099999999999995E-2</v>
      </c>
      <c r="D17" s="63">
        <f>[102]Sheet2!E13</f>
        <v>7.2499999999999995E-2</v>
      </c>
      <c r="W17" s="62">
        <v>45</v>
      </c>
      <c r="X17" s="62"/>
      <c r="Y17" s="65">
        <v>42844</v>
      </c>
      <c r="Z17" s="62" t="s">
        <v>528</v>
      </c>
      <c r="AA17" s="62" t="s">
        <v>501</v>
      </c>
      <c r="AB17" s="62">
        <v>9.1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f>[102]Sheet2!C14</f>
        <v>6.3399999999999998E-2</v>
      </c>
      <c r="C18" s="63">
        <f>[102]Sheet2!D14</f>
        <v>7.1499999999999994E-2</v>
      </c>
      <c r="D18" s="63">
        <f>[102]Sheet2!E14</f>
        <v>7.1800000000000003E-2</v>
      </c>
      <c r="W18" s="62">
        <v>50</v>
      </c>
      <c r="X18" s="62"/>
      <c r="Y18" s="65">
        <v>42816</v>
      </c>
      <c r="Z18" s="62" t="s">
        <v>528</v>
      </c>
      <c r="AA18" s="62" t="s">
        <v>501</v>
      </c>
      <c r="AB18" s="62">
        <v>9.1</v>
      </c>
      <c r="AC18" s="62" t="s">
        <v>472</v>
      </c>
      <c r="AD18" s="62">
        <v>56</v>
      </c>
    </row>
    <row r="19" spans="1:30" ht="17.25" customHeight="1" thickBot="1" x14ac:dyDescent="0.3">
      <c r="A19" s="62">
        <v>14</v>
      </c>
      <c r="B19" s="63">
        <f>[102]Sheet2!C15</f>
        <v>5.9799999999999999E-2</v>
      </c>
      <c r="C19" s="63">
        <f>[102]Sheet2!D15</f>
        <v>7.3700000000000002E-2</v>
      </c>
      <c r="D19" s="63">
        <f>[102]Sheet2!E15</f>
        <v>7.0800000000000002E-2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42783</v>
      </c>
      <c r="Z19" s="62" t="s">
        <v>528</v>
      </c>
      <c r="AA19" s="62" t="s">
        <v>503</v>
      </c>
      <c r="AB19" s="62">
        <v>8.9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f>[102]Sheet2!C16</f>
        <v>5.8400000000000001E-2</v>
      </c>
      <c r="C20" s="63">
        <f>[102]Sheet2!D16</f>
        <v>8.1000000000000003E-2</v>
      </c>
      <c r="D20" s="63">
        <f>[102]Sheet2!E16</f>
        <v>7.3800000000000004E-2</v>
      </c>
      <c r="F20" s="62" t="s">
        <v>495</v>
      </c>
      <c r="G20" s="64">
        <v>19100</v>
      </c>
      <c r="H20" s="62">
        <v>0.72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42958</v>
      </c>
      <c r="Z20" s="62" t="s">
        <v>528</v>
      </c>
      <c r="AA20" s="62" t="s">
        <v>503</v>
      </c>
      <c r="AB20" s="62">
        <v>8.8000000000000007</v>
      </c>
      <c r="AC20" s="62" t="s">
        <v>472</v>
      </c>
      <c r="AD20" s="62">
        <v>57</v>
      </c>
    </row>
    <row r="21" spans="1:30" ht="17.25" customHeight="1" thickBot="1" x14ac:dyDescent="0.3">
      <c r="A21" s="62">
        <v>16</v>
      </c>
      <c r="B21" s="63">
        <f>[102]Sheet2!C17</f>
        <v>6.2E-2</v>
      </c>
      <c r="C21" s="63">
        <f>[102]Sheet2!D17</f>
        <v>8.7300000000000003E-2</v>
      </c>
      <c r="D21" s="63">
        <f>[102]Sheet2!E17</f>
        <v>7.85E-2</v>
      </c>
      <c r="F21" s="62" t="s">
        <v>499</v>
      </c>
      <c r="G21" s="64">
        <v>27139</v>
      </c>
      <c r="H21" s="62">
        <v>1.02</v>
      </c>
      <c r="J21" s="48">
        <v>5</v>
      </c>
      <c r="K21" s="48">
        <v>2799</v>
      </c>
      <c r="L21" s="54"/>
      <c r="M21" s="48"/>
      <c r="N21" s="59">
        <v>0.10444029850746268</v>
      </c>
      <c r="W21" s="62">
        <v>125</v>
      </c>
      <c r="X21" s="62"/>
      <c r="Y21" s="65">
        <v>42761</v>
      </c>
      <c r="Z21" s="62" t="s">
        <v>528</v>
      </c>
      <c r="AA21" s="62" t="s">
        <v>502</v>
      </c>
      <c r="AB21" s="62">
        <v>8.6</v>
      </c>
      <c r="AC21" s="62" t="s">
        <v>472</v>
      </c>
      <c r="AD21" s="62">
        <v>55</v>
      </c>
    </row>
    <row r="22" spans="1:30" ht="17.25" customHeight="1" thickBot="1" x14ac:dyDescent="0.3">
      <c r="A22" s="62">
        <v>17</v>
      </c>
      <c r="B22" s="63">
        <f>[102]Sheet2!C18</f>
        <v>6.1899999999999997E-2</v>
      </c>
      <c r="C22" s="63">
        <f>[102]Sheet2!D18</f>
        <v>8.8999999999999996E-2</v>
      </c>
      <c r="D22" s="63">
        <f>[102]Sheet2!E18</f>
        <v>7.7899999999999997E-2</v>
      </c>
      <c r="F22" s="62" t="s">
        <v>500</v>
      </c>
      <c r="G22" s="64">
        <v>27760</v>
      </c>
      <c r="H22" s="62">
        <v>1.04</v>
      </c>
      <c r="J22" s="48">
        <v>10</v>
      </c>
      <c r="K22" s="48">
        <v>2752</v>
      </c>
      <c r="L22" s="54"/>
      <c r="M22" s="48"/>
      <c r="N22" s="59">
        <v>0.10268656716417911</v>
      </c>
      <c r="W22" s="62">
        <v>150</v>
      </c>
      <c r="X22" s="62"/>
      <c r="Y22" s="65">
        <v>42860</v>
      </c>
      <c r="Z22" s="62" t="s">
        <v>529</v>
      </c>
      <c r="AA22" s="62" t="s">
        <v>503</v>
      </c>
      <c r="AB22" s="62">
        <v>8.4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f>[102]Sheet2!C19</f>
        <v>5.0200000000000002E-2</v>
      </c>
      <c r="C23" s="63">
        <f>[102]Sheet2!D19</f>
        <v>7.0199999999999999E-2</v>
      </c>
      <c r="D23" s="63">
        <f>[102]Sheet2!E19</f>
        <v>6.1100000000000002E-2</v>
      </c>
      <c r="F23" s="62" t="s">
        <v>501</v>
      </c>
      <c r="G23" s="64">
        <v>28883</v>
      </c>
      <c r="H23" s="62">
        <v>1.0900000000000001</v>
      </c>
      <c r="J23" s="48">
        <v>20</v>
      </c>
      <c r="K23" s="48">
        <v>2714</v>
      </c>
      <c r="L23" s="54"/>
      <c r="M23" s="48"/>
      <c r="N23" s="59">
        <v>0.10126865671641791</v>
      </c>
      <c r="W23" s="62">
        <v>175</v>
      </c>
      <c r="X23" s="62"/>
      <c r="Y23" s="65">
        <v>42916</v>
      </c>
      <c r="Z23" s="62" t="s">
        <v>528</v>
      </c>
      <c r="AA23" s="62" t="s">
        <v>503</v>
      </c>
      <c r="AB23" s="62">
        <v>8.3000000000000007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f>[102]Sheet2!C20</f>
        <v>3.9800000000000002E-2</v>
      </c>
      <c r="C24" s="63">
        <f>[102]Sheet2!D20</f>
        <v>5.1799999999999999E-2</v>
      </c>
      <c r="D24" s="63">
        <f>[102]Sheet2!E20</f>
        <v>4.4900000000000002E-2</v>
      </c>
      <c r="F24" s="62" t="s">
        <v>502</v>
      </c>
      <c r="G24" s="64">
        <v>29583</v>
      </c>
      <c r="H24" s="62">
        <v>1.1100000000000001</v>
      </c>
      <c r="J24" s="48">
        <v>30</v>
      </c>
      <c r="K24" s="48">
        <v>2687</v>
      </c>
      <c r="L24" s="54"/>
      <c r="M24" s="48"/>
      <c r="N24" s="59">
        <v>0.10026119402985074</v>
      </c>
      <c r="W24" s="62">
        <v>200</v>
      </c>
      <c r="X24" s="62"/>
      <c r="Y24" s="65">
        <v>42803</v>
      </c>
      <c r="Z24" s="62" t="s">
        <v>529</v>
      </c>
      <c r="AA24" s="62" t="s">
        <v>502</v>
      </c>
      <c r="AB24" s="62">
        <v>8.1999999999999993</v>
      </c>
      <c r="AC24" s="62" t="s">
        <v>472</v>
      </c>
      <c r="AD24" s="62">
        <v>53</v>
      </c>
    </row>
    <row r="25" spans="1:30" ht="17.25" customHeight="1" thickBot="1" x14ac:dyDescent="0.3">
      <c r="A25" s="62">
        <v>20</v>
      </c>
      <c r="B25" s="63">
        <f>[102]Sheet2!C21</f>
        <v>3.27E-2</v>
      </c>
      <c r="C25" s="63">
        <f>[102]Sheet2!D21</f>
        <v>4.1000000000000002E-2</v>
      </c>
      <c r="D25" s="63">
        <f>[102]Sheet2!E21</f>
        <v>3.4500000000000003E-2</v>
      </c>
      <c r="F25" s="62" t="s">
        <v>503</v>
      </c>
      <c r="G25" s="64">
        <v>30363</v>
      </c>
      <c r="H25" s="62">
        <v>1.1399999999999999</v>
      </c>
      <c r="J25" s="48">
        <v>50</v>
      </c>
      <c r="K25" s="48">
        <v>2647</v>
      </c>
      <c r="L25" s="54"/>
      <c r="M25" s="48"/>
      <c r="N25" s="59">
        <v>9.8768656716417907E-2</v>
      </c>
    </row>
    <row r="26" spans="1:30" ht="17.25" customHeight="1" thickBot="1" x14ac:dyDescent="0.3">
      <c r="A26" s="62">
        <v>21</v>
      </c>
      <c r="B26" s="63">
        <f>[102]Sheet2!C22</f>
        <v>2.6499999999999999E-2</v>
      </c>
      <c r="C26" s="63">
        <f>[102]Sheet2!D22</f>
        <v>3.04E-2</v>
      </c>
      <c r="D26" s="63">
        <f>[102]Sheet2!E22</f>
        <v>2.52E-2</v>
      </c>
      <c r="F26" s="62" t="s">
        <v>504</v>
      </c>
      <c r="G26" s="64">
        <v>23018</v>
      </c>
      <c r="H26" s="62">
        <v>0.87</v>
      </c>
      <c r="J26" s="48">
        <v>100</v>
      </c>
      <c r="K26" s="48">
        <v>2584</v>
      </c>
      <c r="L26" s="54"/>
      <c r="M26" s="48"/>
      <c r="N26" s="59">
        <v>9.6417910447761199E-2</v>
      </c>
    </row>
    <row r="27" spans="1:30" ht="17.25" customHeight="1" thickBot="1" x14ac:dyDescent="0.3">
      <c r="A27" s="62">
        <v>22</v>
      </c>
      <c r="B27" s="63">
        <f>[102]Sheet2!C23</f>
        <v>2.1299999999999999E-2</v>
      </c>
      <c r="C27" s="63">
        <f>[102]Sheet2!D23</f>
        <v>1.9900000000000001E-2</v>
      </c>
      <c r="D27" s="63">
        <f>[102]Sheet2!E23</f>
        <v>1.6199999999999999E-2</v>
      </c>
      <c r="J27" s="48">
        <v>150</v>
      </c>
      <c r="K27" s="48">
        <v>2517</v>
      </c>
      <c r="L27" s="54"/>
      <c r="M27" s="48"/>
      <c r="N27" s="59">
        <v>9.3917910447761196E-2</v>
      </c>
    </row>
    <row r="28" spans="1:30" ht="17.25" customHeight="1" thickBot="1" x14ac:dyDescent="0.3">
      <c r="A28" s="62">
        <v>23</v>
      </c>
      <c r="B28" s="63">
        <f>[102]Sheet2!C24</f>
        <v>1.7299999999999999E-2</v>
      </c>
      <c r="C28" s="63">
        <f>[102]Sheet2!D24</f>
        <v>1.17E-2</v>
      </c>
      <c r="D28" s="63">
        <f>[102]Sheet2!E24</f>
        <v>9.4999999999999998E-3</v>
      </c>
      <c r="J28" s="48">
        <v>200</v>
      </c>
      <c r="K28" s="48">
        <v>2461</v>
      </c>
      <c r="L28" s="54"/>
      <c r="M28" s="48"/>
      <c r="N28" s="59">
        <v>9.1828358208955227E-2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19300</v>
      </c>
      <c r="H2" s="43" t="s">
        <v>469</v>
      </c>
      <c r="W2" s="62">
        <v>1</v>
      </c>
      <c r="X2" s="62"/>
      <c r="Y2" s="65">
        <v>43083</v>
      </c>
      <c r="Z2" s="62" t="s">
        <v>528</v>
      </c>
      <c r="AA2" s="62" t="s">
        <v>502</v>
      </c>
      <c r="AB2" s="62">
        <v>10.199999999999999</v>
      </c>
      <c r="AC2" s="62" t="s">
        <v>472</v>
      </c>
      <c r="AD2" s="62">
        <v>56</v>
      </c>
    </row>
    <row r="3" spans="1:30" ht="14.4" thickBot="1" x14ac:dyDescent="0.3">
      <c r="W3" s="62">
        <v>2</v>
      </c>
      <c r="X3" s="62"/>
      <c r="Y3" s="65">
        <v>43081</v>
      </c>
      <c r="Z3" s="62" t="s">
        <v>528</v>
      </c>
      <c r="AA3" s="62" t="s">
        <v>500</v>
      </c>
      <c r="AB3" s="62">
        <v>10</v>
      </c>
      <c r="AC3" s="62" t="s">
        <v>472</v>
      </c>
      <c r="AD3" s="62">
        <v>55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43049</v>
      </c>
      <c r="Z4" s="62" t="s">
        <v>528</v>
      </c>
      <c r="AA4" s="62" t="s">
        <v>503</v>
      </c>
      <c r="AB4" s="62">
        <v>9.9</v>
      </c>
      <c r="AC4" s="62" t="s">
        <v>472</v>
      </c>
      <c r="AD4" s="62">
        <v>56</v>
      </c>
    </row>
    <row r="5" spans="1:30" ht="18.75" customHeight="1" thickBot="1" x14ac:dyDescent="0.3">
      <c r="A5" s="62">
        <v>0</v>
      </c>
      <c r="B5" s="63">
        <f>[103]Sheet2!C1</f>
        <v>5.5999999999999999E-3</v>
      </c>
      <c r="C5" s="63">
        <f>[103]Sheet2!D1</f>
        <v>5.1999999999999998E-3</v>
      </c>
      <c r="D5" s="63">
        <f>[103]Sheet2!E1</f>
        <v>5.4000000000000003E-3</v>
      </c>
      <c r="F5" s="62" t="s">
        <v>478</v>
      </c>
      <c r="G5" s="64">
        <v>22680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42874</v>
      </c>
      <c r="Z5" s="62" t="s">
        <v>528</v>
      </c>
      <c r="AA5" s="62" t="s">
        <v>503</v>
      </c>
      <c r="AB5" s="62">
        <v>9.9</v>
      </c>
      <c r="AC5" s="62" t="s">
        <v>472</v>
      </c>
      <c r="AD5" s="62">
        <v>54</v>
      </c>
    </row>
    <row r="6" spans="1:30" ht="17.25" customHeight="1" thickBot="1" x14ac:dyDescent="0.3">
      <c r="A6" s="62">
        <v>1</v>
      </c>
      <c r="B6" s="63">
        <f>[103]Sheet2!C2</f>
        <v>3.5000000000000001E-3</v>
      </c>
      <c r="C6" s="63">
        <f>[103]Sheet2!D2</f>
        <v>3.3999999999999998E-3</v>
      </c>
      <c r="D6" s="63">
        <f>[103]Sheet2!E2</f>
        <v>3.3999999999999998E-3</v>
      </c>
      <c r="F6" s="62" t="s">
        <v>480</v>
      </c>
      <c r="G6" s="64">
        <v>18886</v>
      </c>
      <c r="H6" s="62">
        <v>0.99</v>
      </c>
      <c r="J6" s="49" t="s">
        <v>481</v>
      </c>
      <c r="K6" s="50">
        <f>LARGE((K8,K9),1)</f>
        <v>0.67001675041876041</v>
      </c>
      <c r="N6" s="50" t="s">
        <v>472</v>
      </c>
      <c r="W6" s="62">
        <v>5</v>
      </c>
      <c r="X6" s="62"/>
      <c r="Y6" s="65">
        <v>43084</v>
      </c>
      <c r="Z6" s="62" t="s">
        <v>528</v>
      </c>
      <c r="AA6" s="62" t="s">
        <v>503</v>
      </c>
      <c r="AB6" s="62">
        <v>9.9</v>
      </c>
      <c r="AC6" s="62" t="s">
        <v>472</v>
      </c>
      <c r="AD6" s="62">
        <v>54</v>
      </c>
    </row>
    <row r="7" spans="1:30" ht="17.25" customHeight="1" thickBot="1" x14ac:dyDescent="0.3">
      <c r="A7" s="62">
        <v>2</v>
      </c>
      <c r="B7" s="63">
        <f>[103]Sheet2!C3</f>
        <v>2.5999999999999999E-3</v>
      </c>
      <c r="C7" s="63">
        <f>[103]Sheet2!D3</f>
        <v>2.8999999999999998E-3</v>
      </c>
      <c r="D7" s="63">
        <f>[103]Sheet2!E3</f>
        <v>2.8E-3</v>
      </c>
      <c r="F7" s="62" t="s">
        <v>482</v>
      </c>
      <c r="G7" s="64">
        <v>20162</v>
      </c>
      <c r="H7" s="62">
        <v>1.06</v>
      </c>
      <c r="J7" s="51" t="s">
        <v>483</v>
      </c>
      <c r="K7" s="50">
        <f>LARGE((K10,K11),1)</f>
        <v>0.5968992248062015</v>
      </c>
      <c r="N7" s="50" t="s">
        <v>471</v>
      </c>
      <c r="W7" s="62">
        <v>6</v>
      </c>
      <c r="X7" s="62"/>
      <c r="Y7" s="65">
        <v>43068</v>
      </c>
      <c r="Z7" s="62" t="s">
        <v>528</v>
      </c>
      <c r="AA7" s="62" t="s">
        <v>501</v>
      </c>
      <c r="AB7" s="62">
        <v>9.6999999999999993</v>
      </c>
      <c r="AC7" s="62" t="s">
        <v>472</v>
      </c>
      <c r="AD7" s="62">
        <v>58</v>
      </c>
    </row>
    <row r="8" spans="1:30" ht="17.25" customHeight="1" thickBot="1" x14ac:dyDescent="0.35">
      <c r="A8" s="62">
        <v>3</v>
      </c>
      <c r="B8" s="63">
        <f>[103]Sheet2!C4</f>
        <v>2E-3</v>
      </c>
      <c r="C8" s="63">
        <f>[103]Sheet2!D4</f>
        <v>3.0000000000000001E-3</v>
      </c>
      <c r="D8" s="63">
        <f>[103]Sheet2!E4</f>
        <v>2.5000000000000001E-3</v>
      </c>
      <c r="F8" s="62" t="s">
        <v>484</v>
      </c>
      <c r="G8" s="64">
        <v>18866</v>
      </c>
      <c r="H8" s="62">
        <v>0.99</v>
      </c>
      <c r="K8" s="52">
        <f>LARGE(B11:C11,1)/(B11+C11)</f>
        <v>0.67001675041876041</v>
      </c>
      <c r="W8" s="62">
        <v>7</v>
      </c>
      <c r="X8" s="62"/>
      <c r="Y8" s="65">
        <v>42797</v>
      </c>
      <c r="Z8" s="62" t="s">
        <v>528</v>
      </c>
      <c r="AA8" s="62" t="s">
        <v>503</v>
      </c>
      <c r="AB8" s="62">
        <v>9.6999999999999993</v>
      </c>
      <c r="AC8" s="62" t="s">
        <v>472</v>
      </c>
      <c r="AD8" s="62">
        <v>53</v>
      </c>
    </row>
    <row r="9" spans="1:30" ht="17.25" customHeight="1" thickBot="1" x14ac:dyDescent="0.35">
      <c r="A9" s="62">
        <v>4</v>
      </c>
      <c r="B9" s="63">
        <f>[103]Sheet2!C5</f>
        <v>2.8E-3</v>
      </c>
      <c r="C9" s="63">
        <f>[103]Sheet2!D5</f>
        <v>5.8999999999999999E-3</v>
      </c>
      <c r="D9" s="63">
        <f>[103]Sheet2!E5</f>
        <v>4.3E-3</v>
      </c>
      <c r="F9" s="62" t="s">
        <v>485</v>
      </c>
      <c r="G9" s="64">
        <v>19253</v>
      </c>
      <c r="H9" s="62">
        <v>1.01</v>
      </c>
      <c r="K9" s="52">
        <f>LARGE(B12:C12,1)/(B12+C12)</f>
        <v>0.63229571984435795</v>
      </c>
      <c r="W9" s="62">
        <v>8</v>
      </c>
      <c r="X9" s="62"/>
      <c r="Y9" s="65">
        <v>43076</v>
      </c>
      <c r="Z9" s="62" t="s">
        <v>528</v>
      </c>
      <c r="AA9" s="62" t="s">
        <v>502</v>
      </c>
      <c r="AB9" s="62">
        <v>9.6</v>
      </c>
      <c r="AC9" s="62" t="s">
        <v>472</v>
      </c>
      <c r="AD9" s="62">
        <v>58</v>
      </c>
    </row>
    <row r="10" spans="1:30" ht="17.25" customHeight="1" thickBot="1" x14ac:dyDescent="0.35">
      <c r="A10" s="62">
        <v>5</v>
      </c>
      <c r="B10" s="63">
        <f>[103]Sheet2!C6</f>
        <v>7.6E-3</v>
      </c>
      <c r="C10" s="63">
        <f>[103]Sheet2!D6</f>
        <v>1.6199999999999999E-2</v>
      </c>
      <c r="D10" s="63">
        <f>[103]Sheet2!E6</f>
        <v>1.18E-2</v>
      </c>
      <c r="F10" s="62" t="s">
        <v>486</v>
      </c>
      <c r="G10" s="64">
        <v>20261</v>
      </c>
      <c r="H10" s="62">
        <v>1.06</v>
      </c>
      <c r="K10" s="52">
        <f>LARGE(B20:C20,1)/(B20+C20)</f>
        <v>0.5533465871438038</v>
      </c>
      <c r="W10" s="62">
        <v>9</v>
      </c>
      <c r="X10" s="62"/>
      <c r="Y10" s="65">
        <v>42748</v>
      </c>
      <c r="Z10" s="62" t="s">
        <v>528</v>
      </c>
      <c r="AA10" s="62" t="s">
        <v>503</v>
      </c>
      <c r="AB10" s="62">
        <v>9.6</v>
      </c>
      <c r="AC10" s="62" t="s">
        <v>472</v>
      </c>
      <c r="AD10" s="62">
        <v>54</v>
      </c>
    </row>
    <row r="11" spans="1:30" ht="17.25" customHeight="1" thickBot="1" x14ac:dyDescent="0.35">
      <c r="A11" s="62">
        <v>6</v>
      </c>
      <c r="B11" s="63">
        <f>[103]Sheet2!C7</f>
        <v>1.9699999999999999E-2</v>
      </c>
      <c r="C11" s="63">
        <f>[103]Sheet2!D7</f>
        <v>0.04</v>
      </c>
      <c r="D11" s="63">
        <f>[103]Sheet2!E7</f>
        <v>2.9700000000000001E-2</v>
      </c>
      <c r="F11" s="62" t="s">
        <v>487</v>
      </c>
      <c r="G11" s="64">
        <v>18126</v>
      </c>
      <c r="H11" s="62">
        <v>0.95</v>
      </c>
      <c r="K11" s="52">
        <f>LARGE(B21:C21,1)/(B21+C21)</f>
        <v>0.5968992248062015</v>
      </c>
      <c r="W11" s="62">
        <v>10</v>
      </c>
      <c r="X11" s="62"/>
      <c r="Y11" s="65">
        <v>42853</v>
      </c>
      <c r="Z11" s="62" t="s">
        <v>528</v>
      </c>
      <c r="AA11" s="62" t="s">
        <v>503</v>
      </c>
      <c r="AB11" s="62">
        <v>9.6</v>
      </c>
      <c r="AC11" s="62" t="s">
        <v>472</v>
      </c>
      <c r="AD11" s="62">
        <v>55</v>
      </c>
    </row>
    <row r="12" spans="1:30" ht="17.25" customHeight="1" thickBot="1" x14ac:dyDescent="0.3">
      <c r="A12" s="62">
        <v>7</v>
      </c>
      <c r="B12" s="63">
        <f>[103]Sheet2!C8</f>
        <v>3.78E-2</v>
      </c>
      <c r="C12" s="63">
        <f>[103]Sheet2!D8</f>
        <v>6.5000000000000002E-2</v>
      </c>
      <c r="D12" s="63">
        <f>[103]Sheet2!E8</f>
        <v>5.1200000000000002E-2</v>
      </c>
      <c r="F12" s="62" t="s">
        <v>488</v>
      </c>
      <c r="G12" s="64">
        <v>19286</v>
      </c>
      <c r="H12" s="62">
        <v>1.01</v>
      </c>
      <c r="W12" s="62">
        <v>20</v>
      </c>
      <c r="X12" s="62"/>
      <c r="Y12" s="65">
        <v>43080</v>
      </c>
      <c r="Z12" s="62" t="s">
        <v>528</v>
      </c>
      <c r="AA12" s="62" t="s">
        <v>499</v>
      </c>
      <c r="AB12" s="62">
        <v>9.4</v>
      </c>
      <c r="AC12" s="62" t="s">
        <v>472</v>
      </c>
      <c r="AD12" s="62">
        <v>57</v>
      </c>
    </row>
    <row r="13" spans="1:30" ht="17.25" customHeight="1" thickBot="1" x14ac:dyDescent="0.3">
      <c r="A13" s="62">
        <v>8</v>
      </c>
      <c r="B13" s="63">
        <f>[103]Sheet2!C9</f>
        <v>4.7600000000000003E-2</v>
      </c>
      <c r="C13" s="63">
        <f>[103]Sheet2!D9</f>
        <v>7.4999999999999997E-2</v>
      </c>
      <c r="D13" s="63">
        <f>[103]Sheet2!E9</f>
        <v>6.1100000000000002E-2</v>
      </c>
      <c r="F13" s="62" t="s">
        <v>489</v>
      </c>
      <c r="G13" s="64">
        <v>8665</v>
      </c>
      <c r="H13" s="62"/>
      <c r="W13" s="62">
        <v>25</v>
      </c>
      <c r="X13" s="62"/>
      <c r="Y13" s="65">
        <v>42801</v>
      </c>
      <c r="Z13" s="62" t="s">
        <v>528</v>
      </c>
      <c r="AA13" s="62" t="s">
        <v>500</v>
      </c>
      <c r="AB13" s="62">
        <v>9.3000000000000007</v>
      </c>
      <c r="AC13" s="62" t="s">
        <v>472</v>
      </c>
      <c r="AD13" s="62">
        <v>56</v>
      </c>
    </row>
    <row r="14" spans="1:30" ht="14.4" thickBot="1" x14ac:dyDescent="0.3">
      <c r="A14" s="62">
        <v>9</v>
      </c>
      <c r="B14" s="63">
        <f>[103]Sheet2!C10</f>
        <v>5.2600000000000001E-2</v>
      </c>
      <c r="C14" s="63">
        <f>[103]Sheet2!D10</f>
        <v>7.0800000000000002E-2</v>
      </c>
      <c r="D14" s="63">
        <f>[103]Sheet2!E10</f>
        <v>6.1600000000000002E-2</v>
      </c>
      <c r="F14" s="62" t="s">
        <v>490</v>
      </c>
      <c r="G14" s="64">
        <v>8927</v>
      </c>
      <c r="H14" s="62"/>
      <c r="W14" s="62">
        <v>30</v>
      </c>
      <c r="X14" s="62"/>
      <c r="Y14" s="65">
        <v>42865</v>
      </c>
      <c r="Z14" s="62" t="s">
        <v>528</v>
      </c>
      <c r="AA14" s="62" t="s">
        <v>501</v>
      </c>
      <c r="AB14" s="62">
        <v>9.3000000000000007</v>
      </c>
      <c r="AC14" s="62" t="s">
        <v>472</v>
      </c>
      <c r="AD14" s="62">
        <v>55</v>
      </c>
    </row>
    <row r="15" spans="1:30" ht="14.4" thickBot="1" x14ac:dyDescent="0.3">
      <c r="A15" s="62">
        <v>10</v>
      </c>
      <c r="B15" s="63">
        <f>[103]Sheet2!C11</f>
        <v>5.9499999999999997E-2</v>
      </c>
      <c r="C15" s="63">
        <f>[103]Sheet2!D11</f>
        <v>6.9099999999999995E-2</v>
      </c>
      <c r="D15" s="63">
        <f>[103]Sheet2!E11</f>
        <v>6.4199999999999993E-2</v>
      </c>
      <c r="F15" s="62" t="s">
        <v>491</v>
      </c>
      <c r="G15" s="64">
        <v>9022</v>
      </c>
      <c r="H15" s="62"/>
      <c r="W15" s="62">
        <v>35</v>
      </c>
      <c r="X15" s="62"/>
      <c r="Y15" s="65">
        <v>42811</v>
      </c>
      <c r="Z15" s="62" t="s">
        <v>528</v>
      </c>
      <c r="AA15" s="62" t="s">
        <v>503</v>
      </c>
      <c r="AB15" s="62">
        <v>9.1999999999999993</v>
      </c>
      <c r="AC15" s="62" t="s">
        <v>472</v>
      </c>
      <c r="AD15" s="62">
        <v>57</v>
      </c>
    </row>
    <row r="16" spans="1:30" ht="14.4" thickBot="1" x14ac:dyDescent="0.3">
      <c r="A16" s="62">
        <v>11</v>
      </c>
      <c r="B16" s="63">
        <f>[103]Sheet2!C12</f>
        <v>6.7000000000000004E-2</v>
      </c>
      <c r="C16" s="63">
        <f>[103]Sheet2!D12</f>
        <v>7.1300000000000002E-2</v>
      </c>
      <c r="D16" s="63">
        <f>[103]Sheet2!E12</f>
        <v>6.9099999999999995E-2</v>
      </c>
      <c r="F16" s="62" t="s">
        <v>492</v>
      </c>
      <c r="G16" s="64">
        <v>39596</v>
      </c>
      <c r="H16" s="62"/>
      <c r="W16" s="62">
        <v>40</v>
      </c>
      <c r="X16" s="62"/>
      <c r="Y16" s="65">
        <v>42864</v>
      </c>
      <c r="Z16" s="62" t="s">
        <v>528</v>
      </c>
      <c r="AA16" s="62" t="s">
        <v>500</v>
      </c>
      <c r="AB16" s="62">
        <v>9.1999999999999993</v>
      </c>
      <c r="AC16" s="62" t="s">
        <v>472</v>
      </c>
      <c r="AD16" s="62">
        <v>55</v>
      </c>
    </row>
    <row r="17" spans="1:30" ht="14.4" thickBot="1" x14ac:dyDescent="0.3">
      <c r="A17" s="62">
        <v>12</v>
      </c>
      <c r="B17" s="63">
        <f>[103]Sheet2!C13</f>
        <v>7.2499999999999995E-2</v>
      </c>
      <c r="C17" s="63">
        <f>[103]Sheet2!D13</f>
        <v>7.5700000000000003E-2</v>
      </c>
      <c r="D17" s="63">
        <f>[103]Sheet2!E13</f>
        <v>7.4099999999999999E-2</v>
      </c>
      <c r="W17" s="62">
        <v>45</v>
      </c>
      <c r="X17" s="62"/>
      <c r="Y17" s="65">
        <v>42844</v>
      </c>
      <c r="Z17" s="62" t="s">
        <v>528</v>
      </c>
      <c r="AA17" s="62" t="s">
        <v>501</v>
      </c>
      <c r="AB17" s="62">
        <v>9.1</v>
      </c>
      <c r="AC17" s="62" t="s">
        <v>472</v>
      </c>
      <c r="AD17" s="62">
        <v>57</v>
      </c>
    </row>
    <row r="18" spans="1:30" ht="14.4" thickBot="1" x14ac:dyDescent="0.3">
      <c r="A18" s="62">
        <v>13</v>
      </c>
      <c r="B18" s="63">
        <f>[103]Sheet2!C14</f>
        <v>7.1999999999999995E-2</v>
      </c>
      <c r="C18" s="63">
        <f>[103]Sheet2!D14</f>
        <v>7.2400000000000006E-2</v>
      </c>
      <c r="D18" s="63">
        <f>[103]Sheet2!E14</f>
        <v>7.22E-2</v>
      </c>
      <c r="W18" s="62">
        <v>50</v>
      </c>
      <c r="X18" s="62"/>
      <c r="Y18" s="65">
        <v>42816</v>
      </c>
      <c r="Z18" s="62" t="s">
        <v>528</v>
      </c>
      <c r="AA18" s="62" t="s">
        <v>501</v>
      </c>
      <c r="AB18" s="62">
        <v>9.1</v>
      </c>
      <c r="AC18" s="62" t="s">
        <v>472</v>
      </c>
      <c r="AD18" s="62">
        <v>56</v>
      </c>
    </row>
    <row r="19" spans="1:30" ht="17.25" customHeight="1" thickBot="1" x14ac:dyDescent="0.3">
      <c r="A19" s="62">
        <v>14</v>
      </c>
      <c r="B19" s="63">
        <f>[103]Sheet2!C15</f>
        <v>7.6300000000000007E-2</v>
      </c>
      <c r="C19" s="63">
        <f>[103]Sheet2!D15</f>
        <v>7.0000000000000007E-2</v>
      </c>
      <c r="D19" s="63">
        <f>[103]Sheet2!E15</f>
        <v>7.3200000000000001E-2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42783</v>
      </c>
      <c r="Z19" s="62" t="s">
        <v>528</v>
      </c>
      <c r="AA19" s="62" t="s">
        <v>503</v>
      </c>
      <c r="AB19" s="62">
        <v>8.9</v>
      </c>
      <c r="AC19" s="62" t="s">
        <v>472</v>
      </c>
      <c r="AD19" s="62">
        <v>55</v>
      </c>
    </row>
    <row r="20" spans="1:30" ht="17.25" customHeight="1" thickBot="1" x14ac:dyDescent="0.3">
      <c r="A20" s="62">
        <v>15</v>
      </c>
      <c r="B20" s="63">
        <f>[103]Sheet2!C16</f>
        <v>8.3500000000000005E-2</v>
      </c>
      <c r="C20" s="63">
        <f>[103]Sheet2!D16</f>
        <v>6.7400000000000002E-2</v>
      </c>
      <c r="D20" s="63">
        <f>[103]Sheet2!E16</f>
        <v>7.5600000000000001E-2</v>
      </c>
      <c r="F20" s="62" t="s">
        <v>495</v>
      </c>
      <c r="G20" s="64">
        <v>11948</v>
      </c>
      <c r="H20" s="62">
        <v>0.63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42958</v>
      </c>
      <c r="Z20" s="62" t="s">
        <v>528</v>
      </c>
      <c r="AA20" s="62" t="s">
        <v>503</v>
      </c>
      <c r="AB20" s="62">
        <v>8.8000000000000007</v>
      </c>
      <c r="AC20" s="62" t="s">
        <v>472</v>
      </c>
      <c r="AD20" s="62">
        <v>57</v>
      </c>
    </row>
    <row r="21" spans="1:30" ht="17.25" customHeight="1" thickBot="1" x14ac:dyDescent="0.3">
      <c r="A21" s="62">
        <v>16</v>
      </c>
      <c r="B21" s="63">
        <f>[103]Sheet2!C17</f>
        <v>9.2399999999999996E-2</v>
      </c>
      <c r="C21" s="63">
        <f>[103]Sheet2!D17</f>
        <v>6.2399999999999997E-2</v>
      </c>
      <c r="D21" s="63">
        <f>[103]Sheet2!E17</f>
        <v>7.7700000000000005E-2</v>
      </c>
      <c r="F21" s="62" t="s">
        <v>499</v>
      </c>
      <c r="G21" s="64">
        <v>20512</v>
      </c>
      <c r="H21" s="62">
        <v>1.07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42761</v>
      </c>
      <c r="Z21" s="62" t="s">
        <v>528</v>
      </c>
      <c r="AA21" s="62" t="s">
        <v>502</v>
      </c>
      <c r="AB21" s="62">
        <v>8.6</v>
      </c>
      <c r="AC21" s="62" t="s">
        <v>472</v>
      </c>
      <c r="AD21" s="62">
        <v>55</v>
      </c>
    </row>
    <row r="22" spans="1:30" ht="17.25" customHeight="1" thickBot="1" x14ac:dyDescent="0.3">
      <c r="A22" s="62">
        <v>17</v>
      </c>
      <c r="B22" s="63">
        <f>[103]Sheet2!C18</f>
        <v>9.4100000000000003E-2</v>
      </c>
      <c r="C22" s="63">
        <f>[103]Sheet2!D18</f>
        <v>5.79E-2</v>
      </c>
      <c r="D22" s="63">
        <f>[103]Sheet2!E18</f>
        <v>7.6300000000000007E-2</v>
      </c>
      <c r="F22" s="62" t="s">
        <v>500</v>
      </c>
      <c r="G22" s="64">
        <v>22035</v>
      </c>
      <c r="H22" s="62">
        <v>1.1499999999999999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42860</v>
      </c>
      <c r="Z22" s="62" t="s">
        <v>529</v>
      </c>
      <c r="AA22" s="62" t="s">
        <v>503</v>
      </c>
      <c r="AB22" s="62">
        <v>8.4</v>
      </c>
      <c r="AC22" s="62" t="s">
        <v>472</v>
      </c>
      <c r="AD22" s="62">
        <v>53</v>
      </c>
    </row>
    <row r="23" spans="1:30" ht="17.25" customHeight="1" thickBot="1" x14ac:dyDescent="0.3">
      <c r="A23" s="62">
        <v>18</v>
      </c>
      <c r="B23" s="63">
        <f>[103]Sheet2!C19</f>
        <v>6.4699999999999994E-2</v>
      </c>
      <c r="C23" s="63">
        <f>[103]Sheet2!D19</f>
        <v>4.7300000000000002E-2</v>
      </c>
      <c r="D23" s="63">
        <f>[103]Sheet2!E19</f>
        <v>5.6099999999999997E-2</v>
      </c>
      <c r="F23" s="62" t="s">
        <v>501</v>
      </c>
      <c r="G23" s="64">
        <v>21612</v>
      </c>
      <c r="H23" s="62">
        <v>1.1299999999999999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42916</v>
      </c>
      <c r="Z23" s="62" t="s">
        <v>528</v>
      </c>
      <c r="AA23" s="62" t="s">
        <v>503</v>
      </c>
      <c r="AB23" s="62">
        <v>8.3000000000000007</v>
      </c>
      <c r="AC23" s="62" t="s">
        <v>472</v>
      </c>
      <c r="AD23" s="62">
        <v>54</v>
      </c>
    </row>
    <row r="24" spans="1:30" ht="17.25" customHeight="1" thickBot="1" x14ac:dyDescent="0.3">
      <c r="A24" s="62">
        <v>19</v>
      </c>
      <c r="B24" s="63">
        <f>[103]Sheet2!C20</f>
        <v>4.8099999999999997E-2</v>
      </c>
      <c r="C24" s="63">
        <f>[103]Sheet2!D20</f>
        <v>3.7499999999999999E-2</v>
      </c>
      <c r="D24" s="63">
        <f>[103]Sheet2!E20</f>
        <v>4.2900000000000001E-2</v>
      </c>
      <c r="F24" s="62" t="s">
        <v>502</v>
      </c>
      <c r="G24" s="64">
        <v>21524</v>
      </c>
      <c r="H24" s="62">
        <v>1.1299999999999999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42803</v>
      </c>
      <c r="Z24" s="62" t="s">
        <v>529</v>
      </c>
      <c r="AA24" s="62" t="s">
        <v>502</v>
      </c>
      <c r="AB24" s="62">
        <v>8.1999999999999993</v>
      </c>
      <c r="AC24" s="62" t="s">
        <v>472</v>
      </c>
      <c r="AD24" s="62">
        <v>53</v>
      </c>
    </row>
    <row r="25" spans="1:30" ht="17.25" customHeight="1" thickBot="1" x14ac:dyDescent="0.3">
      <c r="A25" s="62">
        <v>20</v>
      </c>
      <c r="B25" s="63">
        <f>[103]Sheet2!C21</f>
        <v>3.6499999999999998E-2</v>
      </c>
      <c r="C25" s="63">
        <f>[103]Sheet2!D21</f>
        <v>3.15E-2</v>
      </c>
      <c r="D25" s="63">
        <f>[103]Sheet2!E21</f>
        <v>3.4000000000000002E-2</v>
      </c>
      <c r="F25" s="62" t="s">
        <v>503</v>
      </c>
      <c r="G25" s="64">
        <v>21951</v>
      </c>
      <c r="H25" s="62">
        <v>1.1499999999999999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[103]Sheet2!C22</f>
        <v>2.52E-2</v>
      </c>
      <c r="C26" s="63">
        <f>[103]Sheet2!D22</f>
        <v>2.46E-2</v>
      </c>
      <c r="D26" s="63">
        <f>[103]Sheet2!E22</f>
        <v>2.4899999999999999E-2</v>
      </c>
      <c r="F26" s="62" t="s">
        <v>504</v>
      </c>
      <c r="G26" s="64">
        <v>14603</v>
      </c>
      <c r="H26" s="62">
        <v>0.76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[103]Sheet2!C23</f>
        <v>1.61E-2</v>
      </c>
      <c r="C27" s="63">
        <f>[103]Sheet2!D23</f>
        <v>1.61E-2</v>
      </c>
      <c r="D27" s="63">
        <f>[103]Sheet2!E23</f>
        <v>1.61E-2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[103]Sheet2!C24</f>
        <v>1.0200000000000001E-2</v>
      </c>
      <c r="C28" s="63">
        <f>[103]Sheet2!D24</f>
        <v>9.5999999999999992E-3</v>
      </c>
      <c r="D28" s="63">
        <f>[103]Sheet2!E24</f>
        <v>9.9000000000000008E-3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activeCell="A2" sqref="A2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7" width="0" hidden="1" customWidth="1"/>
    <col min="28" max="28" width="8.69921875" hidden="1" customWidth="1"/>
    <col min="29" max="30" width="0" hidden="1" customWidth="1"/>
  </cols>
  <sheetData>
    <row r="1" spans="1:30" ht="24" thickBot="1" x14ac:dyDescent="0.5">
      <c r="A1" s="87" t="s">
        <v>604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30" ht="21.6" thickBot="1" x14ac:dyDescent="0.45">
      <c r="D2" s="41" t="s">
        <v>547</v>
      </c>
      <c r="F2" s="42">
        <v>25600</v>
      </c>
      <c r="H2" s="43" t="s">
        <v>469</v>
      </c>
      <c r="W2" s="62">
        <v>1</v>
      </c>
      <c r="X2" s="62">
        <v>3188</v>
      </c>
      <c r="Y2" s="65">
        <v>42822</v>
      </c>
      <c r="Z2" s="62" t="s">
        <v>535</v>
      </c>
      <c r="AA2" s="62" t="s">
        <v>500</v>
      </c>
      <c r="AB2" s="62">
        <v>12.5</v>
      </c>
    </row>
    <row r="3" spans="1:30" ht="14.4" thickBot="1" x14ac:dyDescent="0.3">
      <c r="W3" s="62">
        <v>2</v>
      </c>
      <c r="X3" s="62">
        <v>3133</v>
      </c>
      <c r="Y3" s="65">
        <v>42801</v>
      </c>
      <c r="Z3" s="62" t="s">
        <v>535</v>
      </c>
      <c r="AA3" s="62" t="s">
        <v>500</v>
      </c>
      <c r="AB3" s="62">
        <v>12.2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3113</v>
      </c>
      <c r="Y4" s="65">
        <v>42802</v>
      </c>
      <c r="Z4" s="62" t="s">
        <v>535</v>
      </c>
      <c r="AA4" s="62" t="s">
        <v>501</v>
      </c>
      <c r="AB4" s="62">
        <v>12.2</v>
      </c>
      <c r="AC4" s="47" t="s">
        <v>526</v>
      </c>
      <c r="AD4" s="47" t="s">
        <v>527</v>
      </c>
    </row>
    <row r="5" spans="1:30" ht="15" customHeight="1" thickBot="1" x14ac:dyDescent="0.3">
      <c r="A5" s="62">
        <v>0</v>
      </c>
      <c r="B5" s="63">
        <v>3.3999999999999998E-3</v>
      </c>
      <c r="C5" s="63">
        <v>4.1999999999999997E-3</v>
      </c>
      <c r="D5" s="63">
        <v>3.8E-3</v>
      </c>
      <c r="F5" s="62" t="s">
        <v>478</v>
      </c>
      <c r="G5" s="64">
        <v>30377</v>
      </c>
      <c r="H5" s="62">
        <v>1.19</v>
      </c>
      <c r="J5" s="91" t="s">
        <v>479</v>
      </c>
      <c r="K5" s="92"/>
      <c r="L5" s="92"/>
      <c r="M5" s="92"/>
      <c r="N5" s="93"/>
      <c r="W5" s="62">
        <v>4</v>
      </c>
      <c r="X5" s="62">
        <v>3090</v>
      </c>
      <c r="Y5" s="65">
        <v>42790</v>
      </c>
      <c r="Z5" s="62" t="s">
        <v>531</v>
      </c>
      <c r="AA5" s="62" t="s">
        <v>503</v>
      </c>
      <c r="AB5" s="62">
        <v>12.1</v>
      </c>
      <c r="AC5" s="48" t="s">
        <v>506</v>
      </c>
      <c r="AD5" s="48">
        <v>55</v>
      </c>
    </row>
    <row r="6" spans="1:30" ht="14.4" thickBot="1" x14ac:dyDescent="0.3">
      <c r="A6" s="62">
        <v>1</v>
      </c>
      <c r="B6" s="63">
        <v>2E-3</v>
      </c>
      <c r="C6" s="63">
        <v>2.3E-3</v>
      </c>
      <c r="D6" s="63">
        <v>2.2000000000000001E-3</v>
      </c>
      <c r="F6" s="62" t="s">
        <v>480</v>
      </c>
      <c r="G6" s="64">
        <v>34514</v>
      </c>
      <c r="H6" s="62">
        <v>1.36</v>
      </c>
      <c r="J6" s="49" t="s">
        <v>481</v>
      </c>
      <c r="K6" s="50">
        <f>LARGE((K8,K9),1)</f>
        <v>0.51941097724230256</v>
      </c>
      <c r="N6" s="50" t="s">
        <v>506</v>
      </c>
      <c r="W6" s="62">
        <v>5</v>
      </c>
      <c r="X6" s="62">
        <v>3088</v>
      </c>
      <c r="Y6" s="65">
        <v>42787</v>
      </c>
      <c r="Z6" s="62" t="s">
        <v>535</v>
      </c>
      <c r="AA6" s="62" t="s">
        <v>500</v>
      </c>
      <c r="AB6" s="62">
        <v>12.1</v>
      </c>
      <c r="AC6" s="48" t="s">
        <v>506</v>
      </c>
      <c r="AD6" s="48">
        <v>54</v>
      </c>
    </row>
    <row r="7" spans="1:30" ht="14.4" thickBot="1" x14ac:dyDescent="0.3">
      <c r="A7" s="62">
        <v>2</v>
      </c>
      <c r="B7" s="63">
        <v>1.5E-3</v>
      </c>
      <c r="C7" s="63">
        <v>1.5E-3</v>
      </c>
      <c r="D7" s="63">
        <v>1.5E-3</v>
      </c>
      <c r="F7" s="62" t="s">
        <v>482</v>
      </c>
      <c r="G7" s="64">
        <v>35572</v>
      </c>
      <c r="H7" s="62">
        <v>1.4</v>
      </c>
      <c r="J7" s="51" t="s">
        <v>483</v>
      </c>
      <c r="K7" s="50">
        <f>LARGE((K10,K11),1)</f>
        <v>0.5325743200506009</v>
      </c>
      <c r="N7" s="50" t="s">
        <v>505</v>
      </c>
      <c r="W7" s="62">
        <v>6</v>
      </c>
      <c r="X7" s="62">
        <v>3085</v>
      </c>
      <c r="Y7" s="65">
        <v>42805</v>
      </c>
      <c r="Z7" s="62" t="s">
        <v>535</v>
      </c>
      <c r="AA7" s="62" t="s">
        <v>504</v>
      </c>
      <c r="AB7" s="62">
        <v>12.1</v>
      </c>
      <c r="AC7" s="48" t="s">
        <v>506</v>
      </c>
      <c r="AD7" s="48">
        <v>56</v>
      </c>
    </row>
    <row r="8" spans="1:30" ht="15" thickBot="1" x14ac:dyDescent="0.35">
      <c r="A8" s="62">
        <v>3</v>
      </c>
      <c r="B8" s="63">
        <v>1.2999999999999999E-3</v>
      </c>
      <c r="C8" s="63">
        <v>8.9999999999999998E-4</v>
      </c>
      <c r="D8" s="63">
        <v>1.1000000000000001E-3</v>
      </c>
      <c r="F8" s="62" t="s">
        <v>484</v>
      </c>
      <c r="G8" s="64">
        <v>30207</v>
      </c>
      <c r="H8" s="62">
        <v>1.19</v>
      </c>
      <c r="K8" s="52">
        <f>LARGE(B11:C11,1)/(B11+C11)</f>
        <v>0.5083333333333333</v>
      </c>
      <c r="W8" s="62">
        <v>7</v>
      </c>
      <c r="X8" s="62">
        <v>3079</v>
      </c>
      <c r="Y8" s="65">
        <v>42811</v>
      </c>
      <c r="Z8" s="62" t="s">
        <v>531</v>
      </c>
      <c r="AA8" s="62" t="s">
        <v>503</v>
      </c>
      <c r="AB8" s="62">
        <v>12</v>
      </c>
      <c r="AC8" s="48" t="s">
        <v>506</v>
      </c>
      <c r="AD8" s="48">
        <v>53</v>
      </c>
    </row>
    <row r="9" spans="1:30" ht="15" thickBot="1" x14ac:dyDescent="0.35">
      <c r="A9" s="62">
        <v>4</v>
      </c>
      <c r="B9" s="63">
        <v>3.2000000000000002E-3</v>
      </c>
      <c r="C9" s="63">
        <v>1.4E-3</v>
      </c>
      <c r="D9" s="63">
        <v>2.3E-3</v>
      </c>
      <c r="F9" s="62" t="s">
        <v>485</v>
      </c>
      <c r="G9" s="64">
        <v>23518</v>
      </c>
      <c r="H9" s="62">
        <v>0.92</v>
      </c>
      <c r="K9" s="52">
        <f>LARGE(B12:C12,1)/(B12+C12)</f>
        <v>0.51941097724230256</v>
      </c>
      <c r="W9" s="62">
        <v>8</v>
      </c>
      <c r="X9" s="62">
        <v>3079</v>
      </c>
      <c r="Y9" s="65">
        <v>42818</v>
      </c>
      <c r="Z9" s="62" t="s">
        <v>531</v>
      </c>
      <c r="AA9" s="62" t="s">
        <v>503</v>
      </c>
      <c r="AB9" s="62">
        <v>12</v>
      </c>
      <c r="AC9" s="48" t="s">
        <v>506</v>
      </c>
      <c r="AD9" s="48">
        <v>56</v>
      </c>
    </row>
    <row r="10" spans="1:30" ht="15" thickBot="1" x14ac:dyDescent="0.35">
      <c r="A10" s="62">
        <v>5</v>
      </c>
      <c r="B10" s="63">
        <v>6.7999999999999996E-3</v>
      </c>
      <c r="C10" s="63">
        <v>4.1000000000000003E-3</v>
      </c>
      <c r="D10" s="63">
        <v>5.4000000000000003E-3</v>
      </c>
      <c r="F10" s="62" t="s">
        <v>486</v>
      </c>
      <c r="G10" s="64">
        <v>19839</v>
      </c>
      <c r="H10" s="62">
        <v>0.78</v>
      </c>
      <c r="K10" s="52">
        <f>LARGE(B20:C20,1)/(B20+C20)</f>
        <v>0.5325743200506009</v>
      </c>
      <c r="W10" s="62">
        <v>9</v>
      </c>
      <c r="X10" s="62">
        <v>3070</v>
      </c>
      <c r="Y10" s="65">
        <v>42804</v>
      </c>
      <c r="Z10" s="62" t="s">
        <v>531</v>
      </c>
      <c r="AA10" s="62" t="s">
        <v>503</v>
      </c>
      <c r="AB10" s="62">
        <v>12</v>
      </c>
      <c r="AC10" s="48" t="s">
        <v>506</v>
      </c>
      <c r="AD10" s="48">
        <v>56</v>
      </c>
    </row>
    <row r="11" spans="1:30" ht="15" thickBot="1" x14ac:dyDescent="0.35">
      <c r="A11" s="62">
        <v>6</v>
      </c>
      <c r="B11" s="63">
        <v>1.77E-2</v>
      </c>
      <c r="C11" s="63">
        <v>1.83E-2</v>
      </c>
      <c r="D11" s="63">
        <v>1.7999999999999999E-2</v>
      </c>
      <c r="F11" s="62" t="s">
        <v>487</v>
      </c>
      <c r="G11" s="64">
        <v>20890</v>
      </c>
      <c r="H11" s="62">
        <v>0.82</v>
      </c>
      <c r="K11" s="52">
        <f>LARGE(B21:C21,1)/(B21+C21)</f>
        <v>0.52417794970986453</v>
      </c>
      <c r="W11" s="62">
        <v>10</v>
      </c>
      <c r="X11" s="62">
        <v>3056</v>
      </c>
      <c r="Y11" s="65">
        <v>42790</v>
      </c>
      <c r="Z11" s="62" t="s">
        <v>535</v>
      </c>
      <c r="AA11" s="62" t="s">
        <v>503</v>
      </c>
      <c r="AB11" s="62">
        <v>11.9</v>
      </c>
      <c r="AC11" s="48" t="s">
        <v>506</v>
      </c>
      <c r="AD11" s="48">
        <v>54</v>
      </c>
    </row>
    <row r="12" spans="1:30" ht="14.4" thickBot="1" x14ac:dyDescent="0.3">
      <c r="A12" s="62">
        <v>7</v>
      </c>
      <c r="B12" s="63">
        <v>3.5900000000000001E-2</v>
      </c>
      <c r="C12" s="63">
        <v>3.8800000000000001E-2</v>
      </c>
      <c r="D12" s="63">
        <v>3.7400000000000003E-2</v>
      </c>
      <c r="F12" s="62" t="s">
        <v>488</v>
      </c>
      <c r="G12" s="64">
        <v>19557</v>
      </c>
      <c r="H12" s="62">
        <v>0.77</v>
      </c>
      <c r="W12" s="62">
        <v>20</v>
      </c>
      <c r="X12" s="62">
        <v>3016</v>
      </c>
      <c r="Y12" s="65">
        <v>42805</v>
      </c>
      <c r="Z12" s="62" t="s">
        <v>534</v>
      </c>
      <c r="AA12" s="62" t="s">
        <v>504</v>
      </c>
      <c r="AB12" s="62">
        <v>11.8</v>
      </c>
      <c r="AC12" s="48" t="s">
        <v>506</v>
      </c>
      <c r="AD12" s="48">
        <v>51</v>
      </c>
    </row>
    <row r="13" spans="1:30" ht="14.4" thickBot="1" x14ac:dyDescent="0.3">
      <c r="A13" s="62">
        <v>8</v>
      </c>
      <c r="B13" s="63">
        <v>5.16E-2</v>
      </c>
      <c r="C13" s="63">
        <v>5.7000000000000002E-2</v>
      </c>
      <c r="D13" s="63">
        <v>5.4300000000000001E-2</v>
      </c>
      <c r="F13" s="62" t="s">
        <v>489</v>
      </c>
      <c r="G13" s="64">
        <v>16781</v>
      </c>
      <c r="H13" s="62">
        <v>0.66</v>
      </c>
      <c r="W13" s="62">
        <v>25</v>
      </c>
      <c r="X13" s="62">
        <v>3008</v>
      </c>
      <c r="Y13" s="65">
        <v>42778</v>
      </c>
      <c r="Z13" s="62" t="s">
        <v>531</v>
      </c>
      <c r="AA13" s="62" t="s">
        <v>495</v>
      </c>
      <c r="AB13" s="62">
        <v>11.8</v>
      </c>
      <c r="AC13" s="48" t="s">
        <v>506</v>
      </c>
      <c r="AD13" s="48">
        <v>55</v>
      </c>
    </row>
    <row r="14" spans="1:30" ht="14.4" thickBot="1" x14ac:dyDescent="0.3">
      <c r="A14" s="62">
        <v>9</v>
      </c>
      <c r="B14" s="63">
        <v>6.2E-2</v>
      </c>
      <c r="C14" s="63">
        <v>6.7000000000000004E-2</v>
      </c>
      <c r="D14" s="63">
        <v>6.4600000000000005E-2</v>
      </c>
      <c r="F14" s="62" t="s">
        <v>490</v>
      </c>
      <c r="G14" s="64">
        <v>22736</v>
      </c>
      <c r="H14" s="62">
        <v>0.89</v>
      </c>
      <c r="W14" s="62">
        <v>30</v>
      </c>
      <c r="X14" s="62">
        <v>3004</v>
      </c>
      <c r="Y14" s="65">
        <v>42797</v>
      </c>
      <c r="Z14" s="62" t="s">
        <v>535</v>
      </c>
      <c r="AA14" s="62" t="s">
        <v>503</v>
      </c>
      <c r="AB14" s="62">
        <v>11.7</v>
      </c>
      <c r="AC14" s="48" t="s">
        <v>506</v>
      </c>
      <c r="AD14" s="48">
        <v>57</v>
      </c>
    </row>
    <row r="15" spans="1:30" ht="14.4" thickBot="1" x14ac:dyDescent="0.3">
      <c r="A15" s="62">
        <v>10</v>
      </c>
      <c r="B15" s="63">
        <v>7.0999999999999994E-2</v>
      </c>
      <c r="C15" s="63">
        <v>7.4800000000000005E-2</v>
      </c>
      <c r="D15" s="63">
        <v>7.2999999999999995E-2</v>
      </c>
      <c r="F15" s="62" t="s">
        <v>491</v>
      </c>
      <c r="G15" s="64">
        <v>26657</v>
      </c>
      <c r="H15" s="62">
        <v>1.05</v>
      </c>
      <c r="W15" s="62">
        <v>35</v>
      </c>
      <c r="X15" s="62">
        <v>2999</v>
      </c>
      <c r="Y15" s="65">
        <v>42803</v>
      </c>
      <c r="Z15" s="62" t="s">
        <v>535</v>
      </c>
      <c r="AA15" s="62" t="s">
        <v>502</v>
      </c>
      <c r="AB15" s="62">
        <v>11.7</v>
      </c>
      <c r="AC15" s="48" t="s">
        <v>506</v>
      </c>
      <c r="AD15" s="48">
        <v>53</v>
      </c>
    </row>
    <row r="16" spans="1:30" ht="14.4" thickBot="1" x14ac:dyDescent="0.3">
      <c r="A16" s="62">
        <v>11</v>
      </c>
      <c r="B16" s="63">
        <v>7.5499999999999998E-2</v>
      </c>
      <c r="C16" s="63">
        <v>8.14E-2</v>
      </c>
      <c r="D16" s="63">
        <v>7.85E-2</v>
      </c>
      <c r="F16" s="62" t="s">
        <v>492</v>
      </c>
      <c r="G16" s="64">
        <v>25973</v>
      </c>
      <c r="H16" s="62">
        <v>1.02</v>
      </c>
      <c r="W16" s="62">
        <v>40</v>
      </c>
      <c r="X16" s="62">
        <v>2984</v>
      </c>
      <c r="Y16" s="65">
        <v>42776</v>
      </c>
      <c r="Z16" s="62" t="s">
        <v>530</v>
      </c>
      <c r="AA16" s="62" t="s">
        <v>503</v>
      </c>
      <c r="AB16" s="62">
        <v>11.7</v>
      </c>
      <c r="AC16" s="48" t="s">
        <v>505</v>
      </c>
      <c r="AD16" s="48">
        <v>52</v>
      </c>
    </row>
    <row r="17" spans="1:30" ht="14.4" thickBot="1" x14ac:dyDescent="0.3">
      <c r="A17" s="62">
        <v>12</v>
      </c>
      <c r="B17" s="63">
        <v>7.7899999999999997E-2</v>
      </c>
      <c r="C17" s="63">
        <v>8.4199999999999997E-2</v>
      </c>
      <c r="D17" s="63">
        <v>8.1100000000000005E-2</v>
      </c>
      <c r="W17" s="62">
        <v>45</v>
      </c>
      <c r="X17" s="62">
        <v>2979</v>
      </c>
      <c r="Y17" s="65">
        <v>42822</v>
      </c>
      <c r="Z17" s="62" t="s">
        <v>531</v>
      </c>
      <c r="AA17" s="62" t="s">
        <v>500</v>
      </c>
      <c r="AB17" s="62">
        <v>11.6</v>
      </c>
      <c r="AC17" s="48" t="s">
        <v>506</v>
      </c>
      <c r="AD17" s="48">
        <v>52</v>
      </c>
    </row>
    <row r="18" spans="1:30" ht="14.4" thickBot="1" x14ac:dyDescent="0.3">
      <c r="A18" s="62">
        <v>13</v>
      </c>
      <c r="B18" s="63">
        <v>7.6499999999999999E-2</v>
      </c>
      <c r="C18" s="63">
        <v>7.8700000000000006E-2</v>
      </c>
      <c r="D18" s="63">
        <v>7.7600000000000002E-2</v>
      </c>
      <c r="W18" s="62">
        <v>50</v>
      </c>
      <c r="X18" s="62">
        <v>2967</v>
      </c>
      <c r="Y18" s="65">
        <v>42790</v>
      </c>
      <c r="Z18" s="62" t="s">
        <v>529</v>
      </c>
      <c r="AA18" s="62" t="s">
        <v>503</v>
      </c>
      <c r="AB18" s="62">
        <v>11.6</v>
      </c>
      <c r="AC18" s="48" t="s">
        <v>506</v>
      </c>
      <c r="AD18" s="48">
        <v>58</v>
      </c>
    </row>
    <row r="19" spans="1:30" ht="14.4" thickBot="1" x14ac:dyDescent="0.3">
      <c r="A19" s="62">
        <v>14</v>
      </c>
      <c r="B19" s="63">
        <v>7.7899999999999997E-2</v>
      </c>
      <c r="C19" s="63">
        <v>7.4300000000000005E-2</v>
      </c>
      <c r="D19" s="63">
        <v>7.6100000000000001E-2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2921</v>
      </c>
      <c r="Y19" s="65">
        <v>42790</v>
      </c>
      <c r="Z19" s="62" t="s">
        <v>533</v>
      </c>
      <c r="AA19" s="62" t="s">
        <v>503</v>
      </c>
      <c r="AB19" s="62">
        <v>11.4</v>
      </c>
      <c r="AC19" s="48" t="s">
        <v>506</v>
      </c>
      <c r="AD19" s="48">
        <v>54</v>
      </c>
    </row>
    <row r="20" spans="1:30" ht="14.4" thickBot="1" x14ac:dyDescent="0.3">
      <c r="A20" s="62">
        <v>15</v>
      </c>
      <c r="B20" s="63">
        <v>8.4199999999999997E-2</v>
      </c>
      <c r="C20" s="63">
        <v>7.3899999999999993E-2</v>
      </c>
      <c r="D20" s="63">
        <v>7.9000000000000001E-2</v>
      </c>
      <c r="F20" s="62" t="s">
        <v>495</v>
      </c>
      <c r="G20" s="64">
        <v>21718</v>
      </c>
      <c r="H20" s="62">
        <v>0.85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2896</v>
      </c>
      <c r="Y20" s="65">
        <v>42769</v>
      </c>
      <c r="Z20" s="62" t="s">
        <v>533</v>
      </c>
      <c r="AA20" s="62" t="s">
        <v>503</v>
      </c>
      <c r="AB20" s="62">
        <v>11.3</v>
      </c>
      <c r="AC20" s="48" t="s">
        <v>505</v>
      </c>
      <c r="AD20" s="48">
        <v>54</v>
      </c>
    </row>
    <row r="21" spans="1:30" ht="14.4" thickBot="1" x14ac:dyDescent="0.3">
      <c r="A21" s="62">
        <v>16</v>
      </c>
      <c r="B21" s="63">
        <v>8.1299999999999997E-2</v>
      </c>
      <c r="C21" s="63">
        <v>7.3800000000000004E-2</v>
      </c>
      <c r="D21" s="63">
        <v>7.7499999999999999E-2</v>
      </c>
      <c r="F21" s="62" t="s">
        <v>499</v>
      </c>
      <c r="G21" s="64">
        <v>24873</v>
      </c>
      <c r="H21" s="62">
        <v>0.98</v>
      </c>
      <c r="J21" s="48">
        <v>5</v>
      </c>
      <c r="K21" s="48">
        <f>X6</f>
        <v>3088</v>
      </c>
      <c r="L21" s="54"/>
      <c r="M21" s="48"/>
      <c r="N21" s="59">
        <f>K21/$F$2</f>
        <v>0.120625</v>
      </c>
      <c r="W21" s="62">
        <v>125</v>
      </c>
      <c r="X21" s="62">
        <v>2874</v>
      </c>
      <c r="Y21" s="65">
        <v>42822</v>
      </c>
      <c r="Z21" s="62" t="s">
        <v>532</v>
      </c>
      <c r="AA21" s="62" t="s">
        <v>500</v>
      </c>
      <c r="AB21" s="62">
        <v>11.2</v>
      </c>
      <c r="AC21" s="48" t="s">
        <v>506</v>
      </c>
      <c r="AD21" s="48">
        <v>57</v>
      </c>
    </row>
    <row r="22" spans="1:30" ht="14.4" thickBot="1" x14ac:dyDescent="0.3">
      <c r="A22" s="62">
        <v>17</v>
      </c>
      <c r="B22" s="63">
        <v>7.46E-2</v>
      </c>
      <c r="C22" s="63">
        <v>7.2700000000000001E-2</v>
      </c>
      <c r="D22" s="63">
        <v>7.3599999999999999E-2</v>
      </c>
      <c r="F22" s="62" t="s">
        <v>500</v>
      </c>
      <c r="G22" s="64">
        <v>25893</v>
      </c>
      <c r="H22" s="62">
        <v>1.02</v>
      </c>
      <c r="J22" s="48">
        <v>10</v>
      </c>
      <c r="K22" s="48">
        <f>X11</f>
        <v>3056</v>
      </c>
      <c r="L22" s="54"/>
      <c r="M22" s="48"/>
      <c r="N22" s="59">
        <f t="shared" ref="N22:N28" si="0">K22/$F$2</f>
        <v>0.119375</v>
      </c>
      <c r="W22" s="62">
        <v>150</v>
      </c>
      <c r="X22" s="62">
        <v>2852</v>
      </c>
      <c r="Y22" s="65">
        <v>42795</v>
      </c>
      <c r="Z22" s="62" t="s">
        <v>530</v>
      </c>
      <c r="AA22" s="62" t="s">
        <v>501</v>
      </c>
      <c r="AB22" s="62">
        <v>11.1</v>
      </c>
      <c r="AC22" s="48" t="s">
        <v>505</v>
      </c>
      <c r="AD22" s="48">
        <v>54</v>
      </c>
    </row>
    <row r="23" spans="1:30" ht="14.4" thickBot="1" x14ac:dyDescent="0.3">
      <c r="A23" s="62">
        <v>18</v>
      </c>
      <c r="B23" s="63">
        <v>6.0600000000000001E-2</v>
      </c>
      <c r="C23" s="63">
        <v>6.0900000000000003E-2</v>
      </c>
      <c r="D23" s="63">
        <v>6.0699999999999997E-2</v>
      </c>
      <c r="F23" s="62" t="s">
        <v>501</v>
      </c>
      <c r="G23" s="64">
        <v>26416</v>
      </c>
      <c r="H23" s="62">
        <v>1.04</v>
      </c>
      <c r="J23" s="48">
        <v>20</v>
      </c>
      <c r="K23" s="48">
        <f>X12</f>
        <v>3016</v>
      </c>
      <c r="L23" s="54"/>
      <c r="M23" s="48"/>
      <c r="N23" s="59">
        <f t="shared" si="0"/>
        <v>0.1178125</v>
      </c>
      <c r="W23" s="62">
        <v>175</v>
      </c>
      <c r="X23" s="62">
        <v>2834</v>
      </c>
      <c r="Y23" s="65">
        <v>42822</v>
      </c>
      <c r="Z23" s="62" t="s">
        <v>530</v>
      </c>
      <c r="AA23" s="62" t="s">
        <v>500</v>
      </c>
      <c r="AB23" s="62">
        <v>11.1</v>
      </c>
      <c r="AC23" s="48" t="s">
        <v>506</v>
      </c>
      <c r="AD23" s="48">
        <v>52</v>
      </c>
    </row>
    <row r="24" spans="1:30" ht="14.4" thickBot="1" x14ac:dyDescent="0.3">
      <c r="A24" s="62">
        <v>19</v>
      </c>
      <c r="B24" s="63">
        <v>4.6399999999999997E-2</v>
      </c>
      <c r="C24" s="63">
        <v>4.7300000000000002E-2</v>
      </c>
      <c r="D24" s="63">
        <v>4.6899999999999997E-2</v>
      </c>
      <c r="F24" s="62" t="s">
        <v>502</v>
      </c>
      <c r="G24" s="64">
        <v>26579</v>
      </c>
      <c r="H24" s="62">
        <v>1.04</v>
      </c>
      <c r="J24" s="48">
        <v>30</v>
      </c>
      <c r="K24" s="48">
        <f>X14</f>
        <v>3004</v>
      </c>
      <c r="L24" s="54"/>
      <c r="M24" s="48"/>
      <c r="N24" s="59">
        <f t="shared" si="0"/>
        <v>0.11734375</v>
      </c>
      <c r="W24" s="62">
        <v>200</v>
      </c>
      <c r="X24" s="62">
        <v>2815</v>
      </c>
      <c r="Y24" s="65">
        <v>42767</v>
      </c>
      <c r="Z24" s="62" t="s">
        <v>529</v>
      </c>
      <c r="AA24" s="62" t="s">
        <v>501</v>
      </c>
      <c r="AB24" s="62">
        <v>11</v>
      </c>
      <c r="AC24" s="48" t="s">
        <v>505</v>
      </c>
      <c r="AD24" s="48">
        <v>53</v>
      </c>
    </row>
    <row r="25" spans="1:30" ht="14.4" thickBot="1" x14ac:dyDescent="0.3">
      <c r="A25" s="62">
        <v>20</v>
      </c>
      <c r="B25" s="63">
        <v>4.0800000000000003E-2</v>
      </c>
      <c r="C25" s="63">
        <v>3.4200000000000001E-2</v>
      </c>
      <c r="D25" s="63">
        <v>3.7400000000000003E-2</v>
      </c>
      <c r="F25" s="62" t="s">
        <v>503</v>
      </c>
      <c r="G25" s="64">
        <v>27644</v>
      </c>
      <c r="H25" s="62">
        <v>1.0900000000000001</v>
      </c>
      <c r="J25" s="48">
        <v>50</v>
      </c>
      <c r="K25" s="48">
        <f>X18</f>
        <v>2967</v>
      </c>
      <c r="L25" s="54"/>
      <c r="M25" s="48"/>
      <c r="N25" s="59">
        <f t="shared" si="0"/>
        <v>0.11589843750000001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48" t="s">
        <v>505</v>
      </c>
      <c r="AD25" s="48">
        <v>52</v>
      </c>
    </row>
    <row r="26" spans="1:30" ht="14.4" thickBot="1" x14ac:dyDescent="0.3">
      <c r="A26" s="62">
        <v>21</v>
      </c>
      <c r="B26" s="63">
        <v>2.5999999999999999E-2</v>
      </c>
      <c r="C26" s="63">
        <v>2.5899999999999999E-2</v>
      </c>
      <c r="D26" s="63">
        <v>2.5899999999999999E-2</v>
      </c>
      <c r="F26" s="62" t="s">
        <v>504</v>
      </c>
      <c r="G26" s="64">
        <v>25083</v>
      </c>
      <c r="H26" s="62">
        <v>0.98</v>
      </c>
      <c r="J26" s="48">
        <v>100</v>
      </c>
      <c r="K26" s="48">
        <f>X20</f>
        <v>2896</v>
      </c>
      <c r="L26" s="54"/>
      <c r="M26" s="48"/>
      <c r="N26" s="59">
        <f t="shared" si="0"/>
        <v>0.113125</v>
      </c>
      <c r="AC26" s="48" t="s">
        <v>505</v>
      </c>
      <c r="AD26" s="48">
        <v>51</v>
      </c>
    </row>
    <row r="27" spans="1:30" ht="14.4" thickBot="1" x14ac:dyDescent="0.3">
      <c r="A27" s="62">
        <v>22</v>
      </c>
      <c r="B27" s="63">
        <v>1.52E-2</v>
      </c>
      <c r="C27" s="63">
        <v>1.46E-2</v>
      </c>
      <c r="D27" s="63">
        <v>1.49E-2</v>
      </c>
      <c r="J27" s="48">
        <v>150</v>
      </c>
      <c r="K27" s="48">
        <f>X22</f>
        <v>2852</v>
      </c>
      <c r="L27" s="54"/>
      <c r="M27" s="48"/>
      <c r="N27" s="59">
        <f t="shared" si="0"/>
        <v>0.11140625</v>
      </c>
      <c r="AC27" s="48" t="s">
        <v>505</v>
      </c>
      <c r="AD27" s="48">
        <v>52</v>
      </c>
    </row>
    <row r="28" spans="1:30" ht="14.4" thickBot="1" x14ac:dyDescent="0.3">
      <c r="A28" s="62">
        <v>23</v>
      </c>
      <c r="B28" s="63">
        <v>6.8999999999999999E-3</v>
      </c>
      <c r="C28" s="63">
        <v>7.6E-3</v>
      </c>
      <c r="D28" s="63">
        <v>7.3000000000000001E-3</v>
      </c>
      <c r="J28" s="48">
        <v>200</v>
      </c>
      <c r="K28" s="48">
        <f>X24</f>
        <v>2815</v>
      </c>
      <c r="L28" s="54"/>
      <c r="M28" s="48"/>
      <c r="N28" s="59">
        <f t="shared" si="0"/>
        <v>0.10996093749999999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13200</v>
      </c>
      <c r="H2" s="43" t="s">
        <v>469</v>
      </c>
      <c r="W2" s="62">
        <v>1</v>
      </c>
      <c r="X2" s="62">
        <v>1480</v>
      </c>
      <c r="Y2" s="65">
        <v>42795</v>
      </c>
      <c r="Z2" s="62" t="s">
        <v>537</v>
      </c>
      <c r="AA2" s="62" t="s">
        <v>501</v>
      </c>
      <c r="AB2" s="62">
        <v>11.2</v>
      </c>
      <c r="AC2" s="62" t="s">
        <v>472</v>
      </c>
      <c r="AD2" s="62">
        <v>64</v>
      </c>
    </row>
    <row r="3" spans="1:30" ht="14.4" thickBot="1" x14ac:dyDescent="0.3">
      <c r="W3" s="62">
        <v>2</v>
      </c>
      <c r="X3" s="62">
        <v>1473</v>
      </c>
      <c r="Y3" s="65">
        <v>42753</v>
      </c>
      <c r="Z3" s="62" t="s">
        <v>537</v>
      </c>
      <c r="AA3" s="62" t="s">
        <v>501</v>
      </c>
      <c r="AB3" s="62">
        <v>11.2</v>
      </c>
      <c r="AC3" s="62" t="s">
        <v>472</v>
      </c>
      <c r="AD3" s="62">
        <v>63</v>
      </c>
    </row>
    <row r="4" spans="1:30" ht="14.4" thickBot="1" x14ac:dyDescent="0.3">
      <c r="A4" s="44" t="s">
        <v>470</v>
      </c>
      <c r="B4" s="45" t="s">
        <v>471</v>
      </c>
      <c r="C4" s="61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1444</v>
      </c>
      <c r="Y4" s="65">
        <v>42804</v>
      </c>
      <c r="Z4" s="62" t="s">
        <v>536</v>
      </c>
      <c r="AA4" s="62" t="s">
        <v>503</v>
      </c>
      <c r="AB4" s="62">
        <v>10.9</v>
      </c>
      <c r="AC4" s="62" t="s">
        <v>471</v>
      </c>
      <c r="AD4" s="62">
        <v>60</v>
      </c>
    </row>
    <row r="5" spans="1:30" ht="18.75" customHeight="1" thickBot="1" x14ac:dyDescent="0.3">
      <c r="A5" s="62">
        <v>0</v>
      </c>
      <c r="B5" s="63">
        <f>[104]Sheet2!C1</f>
        <v>9.1000000000000004E-3</v>
      </c>
      <c r="C5" s="63">
        <f>[104]Sheet2!D1</f>
        <v>6.7000000000000002E-3</v>
      </c>
      <c r="D5" s="63">
        <f>[104]Sheet2!E1</f>
        <v>8.0000000000000002E-3</v>
      </c>
      <c r="F5" s="62" t="s">
        <v>478</v>
      </c>
      <c r="G5" s="64">
        <v>13996</v>
      </c>
      <c r="H5" s="62">
        <v>1.08</v>
      </c>
      <c r="J5" s="91" t="s">
        <v>479</v>
      </c>
      <c r="K5" s="92"/>
      <c r="L5" s="92"/>
      <c r="M5" s="92"/>
      <c r="N5" s="93"/>
      <c r="W5" s="62">
        <v>4</v>
      </c>
      <c r="X5" s="62">
        <v>1440</v>
      </c>
      <c r="Y5" s="65">
        <v>42802</v>
      </c>
      <c r="Z5" s="62" t="s">
        <v>537</v>
      </c>
      <c r="AA5" s="62" t="s">
        <v>501</v>
      </c>
      <c r="AB5" s="62">
        <v>10.9</v>
      </c>
      <c r="AC5" s="62" t="s">
        <v>472</v>
      </c>
      <c r="AD5" s="62">
        <v>65</v>
      </c>
    </row>
    <row r="6" spans="1:30" ht="17.25" customHeight="1" thickBot="1" x14ac:dyDescent="0.3">
      <c r="A6" s="62">
        <v>1</v>
      </c>
      <c r="B6" s="63">
        <f>[104]Sheet2!C2</f>
        <v>6.1000000000000004E-3</v>
      </c>
      <c r="C6" s="63">
        <f>[104]Sheet2!D2</f>
        <v>4.3E-3</v>
      </c>
      <c r="D6" s="63">
        <f>[104]Sheet2!E2</f>
        <v>5.3E-3</v>
      </c>
      <c r="F6" s="62" t="s">
        <v>480</v>
      </c>
      <c r="G6" s="64">
        <v>14528</v>
      </c>
      <c r="H6" s="62">
        <v>1.1299999999999999</v>
      </c>
      <c r="J6" s="49" t="s">
        <v>481</v>
      </c>
      <c r="K6" s="50">
        <f>LARGE((K8,K9),1)</f>
        <v>0.6428571428571429</v>
      </c>
      <c r="N6" s="50" t="s">
        <v>472</v>
      </c>
      <c r="W6" s="62">
        <v>5</v>
      </c>
      <c r="X6" s="62">
        <v>1439</v>
      </c>
      <c r="Y6" s="65">
        <v>42746</v>
      </c>
      <c r="Z6" s="62" t="s">
        <v>536</v>
      </c>
      <c r="AA6" s="62" t="s">
        <v>501</v>
      </c>
      <c r="AB6" s="62">
        <v>10.9</v>
      </c>
      <c r="AC6" s="62" t="s">
        <v>471</v>
      </c>
      <c r="AD6" s="62">
        <v>67</v>
      </c>
    </row>
    <row r="7" spans="1:30" ht="17.25" customHeight="1" thickBot="1" x14ac:dyDescent="0.3">
      <c r="A7" s="62">
        <v>2</v>
      </c>
      <c r="B7" s="63">
        <f>[104]Sheet2!C3</f>
        <v>4.7999999999999996E-3</v>
      </c>
      <c r="C7" s="63">
        <f>[104]Sheet2!D3</f>
        <v>3.5999999999999999E-3</v>
      </c>
      <c r="D7" s="63">
        <f>[104]Sheet2!E3</f>
        <v>4.1999999999999997E-3</v>
      </c>
      <c r="F7" s="62" t="s">
        <v>482</v>
      </c>
      <c r="G7" s="64">
        <v>15184</v>
      </c>
      <c r="H7" s="62">
        <v>1.18</v>
      </c>
      <c r="J7" s="51" t="s">
        <v>483</v>
      </c>
      <c r="K7" s="50">
        <f>LARGE((K10,K11),1)</f>
        <v>0.55384615384615388</v>
      </c>
      <c r="N7" s="50" t="s">
        <v>471</v>
      </c>
      <c r="W7" s="62">
        <v>6</v>
      </c>
      <c r="X7" s="62">
        <v>1438</v>
      </c>
      <c r="Y7" s="65">
        <v>42807</v>
      </c>
      <c r="Z7" s="62" t="s">
        <v>532</v>
      </c>
      <c r="AA7" s="62" t="s">
        <v>499</v>
      </c>
      <c r="AB7" s="62">
        <v>10.9</v>
      </c>
      <c r="AC7" s="62" t="s">
        <v>472</v>
      </c>
      <c r="AD7" s="62">
        <v>59</v>
      </c>
    </row>
    <row r="8" spans="1:30" ht="17.25" customHeight="1" thickBot="1" x14ac:dyDescent="0.35">
      <c r="A8" s="62">
        <v>3</v>
      </c>
      <c r="B8" s="63">
        <f>[104]Sheet2!C4</f>
        <v>4.1000000000000003E-3</v>
      </c>
      <c r="C8" s="63">
        <f>[104]Sheet2!D4</f>
        <v>4.1000000000000003E-3</v>
      </c>
      <c r="D8" s="63">
        <f>[104]Sheet2!E4</f>
        <v>4.1000000000000003E-3</v>
      </c>
      <c r="F8" s="62" t="s">
        <v>484</v>
      </c>
      <c r="G8" s="64">
        <v>13875</v>
      </c>
      <c r="H8" s="62">
        <v>1.07</v>
      </c>
      <c r="K8" s="52">
        <f>LARGE(B11:C11,1)/(B11+C11)</f>
        <v>0.6428571428571429</v>
      </c>
      <c r="W8" s="62">
        <v>7</v>
      </c>
      <c r="X8" s="62">
        <v>1424</v>
      </c>
      <c r="Y8" s="65">
        <v>42746</v>
      </c>
      <c r="Z8" s="62" t="s">
        <v>537</v>
      </c>
      <c r="AA8" s="62" t="s">
        <v>501</v>
      </c>
      <c r="AB8" s="62">
        <v>10.8</v>
      </c>
      <c r="AC8" s="62" t="s">
        <v>472</v>
      </c>
      <c r="AD8" s="62">
        <v>62</v>
      </c>
    </row>
    <row r="9" spans="1:30" ht="17.25" customHeight="1" thickBot="1" x14ac:dyDescent="0.35">
      <c r="A9" s="62">
        <v>4</v>
      </c>
      <c r="B9" s="63">
        <f>[104]Sheet2!C5</f>
        <v>4.4000000000000003E-3</v>
      </c>
      <c r="C9" s="63">
        <f>[104]Sheet2!D5</f>
        <v>6.7000000000000002E-3</v>
      </c>
      <c r="D9" s="63">
        <f>[104]Sheet2!E5</f>
        <v>5.4999999999999997E-3</v>
      </c>
      <c r="F9" s="62" t="s">
        <v>485</v>
      </c>
      <c r="G9" s="64">
        <v>12281</v>
      </c>
      <c r="H9" s="62">
        <v>0.95</v>
      </c>
      <c r="K9" s="52">
        <f>LARGE(B12:C12,1)/(B12+C12)</f>
        <v>0.64119291705498593</v>
      </c>
      <c r="W9" s="62">
        <v>8</v>
      </c>
      <c r="X9" s="62">
        <v>1423</v>
      </c>
      <c r="Y9" s="65">
        <v>42835</v>
      </c>
      <c r="Z9" s="62" t="s">
        <v>528</v>
      </c>
      <c r="AA9" s="62" t="s">
        <v>499</v>
      </c>
      <c r="AB9" s="62">
        <v>10.8</v>
      </c>
      <c r="AC9" s="62" t="s">
        <v>471</v>
      </c>
      <c r="AD9" s="62">
        <v>52</v>
      </c>
    </row>
    <row r="10" spans="1:30" ht="17.25" customHeight="1" thickBot="1" x14ac:dyDescent="0.35">
      <c r="A10" s="62">
        <v>5</v>
      </c>
      <c r="B10" s="63">
        <f>[104]Sheet2!C6</f>
        <v>8.8999999999999999E-3</v>
      </c>
      <c r="C10" s="63">
        <f>[104]Sheet2!D6</f>
        <v>1.4999999999999999E-2</v>
      </c>
      <c r="D10" s="63">
        <f>[104]Sheet2!E6</f>
        <v>1.1900000000000001E-2</v>
      </c>
      <c r="F10" s="62" t="s">
        <v>486</v>
      </c>
      <c r="G10" s="64">
        <v>11693</v>
      </c>
      <c r="H10" s="62">
        <v>0.91</v>
      </c>
      <c r="K10" s="52">
        <f>LARGE(B20:C20,1)/(B20+C20)</f>
        <v>0.51742627345844505</v>
      </c>
      <c r="W10" s="62">
        <v>9</v>
      </c>
      <c r="X10" s="62">
        <v>1420</v>
      </c>
      <c r="Y10" s="65">
        <v>42957</v>
      </c>
      <c r="Z10" s="62" t="s">
        <v>539</v>
      </c>
      <c r="AA10" s="62" t="s">
        <v>502</v>
      </c>
      <c r="AB10" s="62">
        <v>10.8</v>
      </c>
      <c r="AC10" s="62" t="s">
        <v>472</v>
      </c>
      <c r="AD10" s="62">
        <v>56</v>
      </c>
    </row>
    <row r="11" spans="1:30" ht="17.25" customHeight="1" thickBot="1" x14ac:dyDescent="0.35">
      <c r="A11" s="62">
        <v>6</v>
      </c>
      <c r="B11" s="63">
        <f>[104]Sheet2!C7</f>
        <v>2.1999999999999999E-2</v>
      </c>
      <c r="C11" s="63">
        <f>[104]Sheet2!D7</f>
        <v>3.9600000000000003E-2</v>
      </c>
      <c r="D11" s="63">
        <f>[104]Sheet2!E7</f>
        <v>3.0499999999999999E-2</v>
      </c>
      <c r="F11" s="62" t="s">
        <v>487</v>
      </c>
      <c r="G11" s="64">
        <v>11191</v>
      </c>
      <c r="H11" s="62">
        <v>0.87</v>
      </c>
      <c r="K11" s="52">
        <f>LARGE(B21:C21,1)/(B21+C21)</f>
        <v>0.55384615384615388</v>
      </c>
      <c r="W11" s="62">
        <v>10</v>
      </c>
      <c r="X11" s="62">
        <v>1414</v>
      </c>
      <c r="Y11" s="65">
        <v>42831</v>
      </c>
      <c r="Z11" s="62" t="s">
        <v>539</v>
      </c>
      <c r="AA11" s="62" t="s">
        <v>502</v>
      </c>
      <c r="AB11" s="62">
        <v>10.7</v>
      </c>
      <c r="AC11" s="62" t="s">
        <v>472</v>
      </c>
      <c r="AD11" s="62">
        <v>62</v>
      </c>
    </row>
    <row r="12" spans="1:30" ht="17.25" customHeight="1" thickBot="1" x14ac:dyDescent="0.3">
      <c r="A12" s="62">
        <v>7</v>
      </c>
      <c r="B12" s="63">
        <f>[104]Sheet2!C8</f>
        <v>3.85E-2</v>
      </c>
      <c r="C12" s="63">
        <f>[104]Sheet2!D8</f>
        <v>6.88E-2</v>
      </c>
      <c r="D12" s="63">
        <f>[104]Sheet2!E8</f>
        <v>5.3100000000000001E-2</v>
      </c>
      <c r="F12" s="62" t="s">
        <v>488</v>
      </c>
      <c r="G12" s="64">
        <v>12369</v>
      </c>
      <c r="H12" s="62">
        <v>0.96</v>
      </c>
      <c r="W12" s="62">
        <v>20</v>
      </c>
      <c r="X12" s="62">
        <v>1375</v>
      </c>
      <c r="Y12" s="65">
        <v>42831</v>
      </c>
      <c r="Z12" s="62" t="s">
        <v>529</v>
      </c>
      <c r="AA12" s="62" t="s">
        <v>502</v>
      </c>
      <c r="AB12" s="62">
        <v>10.4</v>
      </c>
      <c r="AC12" s="62" t="s">
        <v>471</v>
      </c>
      <c r="AD12" s="62">
        <v>58</v>
      </c>
    </row>
    <row r="13" spans="1:30" ht="17.25" customHeight="1" thickBot="1" x14ac:dyDescent="0.3">
      <c r="A13" s="62">
        <v>8</v>
      </c>
      <c r="B13" s="63">
        <f>[104]Sheet2!C9</f>
        <v>4.53E-2</v>
      </c>
      <c r="C13" s="63">
        <f>[104]Sheet2!D9</f>
        <v>7.1199999999999999E-2</v>
      </c>
      <c r="D13" s="63">
        <f>[104]Sheet2!E9</f>
        <v>5.7799999999999997E-2</v>
      </c>
      <c r="F13" s="62" t="s">
        <v>489</v>
      </c>
      <c r="G13" s="64">
        <v>8665</v>
      </c>
      <c r="H13" s="62"/>
      <c r="W13" s="62">
        <v>25</v>
      </c>
      <c r="X13" s="62">
        <v>1352</v>
      </c>
      <c r="Y13" s="65">
        <v>42804</v>
      </c>
      <c r="Z13" s="62" t="s">
        <v>530</v>
      </c>
      <c r="AA13" s="62" t="s">
        <v>503</v>
      </c>
      <c r="AB13" s="62">
        <v>10.199999999999999</v>
      </c>
      <c r="AC13" s="62" t="s">
        <v>471</v>
      </c>
      <c r="AD13" s="62">
        <v>52</v>
      </c>
    </row>
    <row r="14" spans="1:30" ht="14.4" thickBot="1" x14ac:dyDescent="0.3">
      <c r="A14" s="62">
        <v>9</v>
      </c>
      <c r="B14" s="63">
        <f>[104]Sheet2!C10</f>
        <v>4.7899999999999998E-2</v>
      </c>
      <c r="C14" s="63">
        <f>[104]Sheet2!D10</f>
        <v>6.3600000000000004E-2</v>
      </c>
      <c r="D14" s="63">
        <f>[104]Sheet2!E10</f>
        <v>5.5500000000000001E-2</v>
      </c>
      <c r="F14" s="62" t="s">
        <v>490</v>
      </c>
      <c r="G14" s="64">
        <v>8927</v>
      </c>
      <c r="H14" s="62"/>
      <c r="W14" s="62">
        <v>30</v>
      </c>
      <c r="X14" s="62">
        <v>1345</v>
      </c>
      <c r="Y14" s="65">
        <v>42761</v>
      </c>
      <c r="Z14" s="62" t="s">
        <v>528</v>
      </c>
      <c r="AA14" s="62" t="s">
        <v>502</v>
      </c>
      <c r="AB14" s="62">
        <v>10.199999999999999</v>
      </c>
      <c r="AC14" s="62" t="s">
        <v>471</v>
      </c>
      <c r="AD14" s="62">
        <v>59</v>
      </c>
    </row>
    <row r="15" spans="1:30" ht="14.4" thickBot="1" x14ac:dyDescent="0.3">
      <c r="A15" s="62">
        <v>10</v>
      </c>
      <c r="B15" s="63">
        <f>[104]Sheet2!C11</f>
        <v>5.6099999999999997E-2</v>
      </c>
      <c r="C15" s="63">
        <f>[104]Sheet2!D11</f>
        <v>6.5000000000000002E-2</v>
      </c>
      <c r="D15" s="63">
        <f>[104]Sheet2!E11</f>
        <v>6.0400000000000002E-2</v>
      </c>
      <c r="F15" s="62" t="s">
        <v>491</v>
      </c>
      <c r="G15" s="64">
        <v>9022</v>
      </c>
      <c r="H15" s="62"/>
      <c r="W15" s="62">
        <v>35</v>
      </c>
      <c r="X15" s="62">
        <v>1340</v>
      </c>
      <c r="Y15" s="65">
        <v>42754</v>
      </c>
      <c r="Z15" s="62" t="s">
        <v>537</v>
      </c>
      <c r="AA15" s="62" t="s">
        <v>502</v>
      </c>
      <c r="AB15" s="62">
        <v>10.199999999999999</v>
      </c>
      <c r="AC15" s="62" t="s">
        <v>472</v>
      </c>
      <c r="AD15" s="62">
        <v>61</v>
      </c>
    </row>
    <row r="16" spans="1:30" ht="14.4" thickBot="1" x14ac:dyDescent="0.3">
      <c r="A16" s="62">
        <v>11</v>
      </c>
      <c r="B16" s="63">
        <f>[104]Sheet2!C12</f>
        <v>6.2899999999999998E-2</v>
      </c>
      <c r="C16" s="63">
        <f>[104]Sheet2!D12</f>
        <v>6.6400000000000001E-2</v>
      </c>
      <c r="D16" s="63">
        <f>[104]Sheet2!E12</f>
        <v>6.4600000000000005E-2</v>
      </c>
      <c r="F16" s="62" t="s">
        <v>492</v>
      </c>
      <c r="G16" s="64">
        <v>39596</v>
      </c>
      <c r="H16" s="62"/>
      <c r="W16" s="62">
        <v>40</v>
      </c>
      <c r="X16" s="62">
        <v>1332</v>
      </c>
      <c r="Y16" s="65">
        <v>42803</v>
      </c>
      <c r="Z16" s="62" t="s">
        <v>537</v>
      </c>
      <c r="AA16" s="62" t="s">
        <v>502</v>
      </c>
      <c r="AB16" s="62">
        <v>10.1</v>
      </c>
      <c r="AC16" s="62" t="s">
        <v>472</v>
      </c>
      <c r="AD16" s="62">
        <v>62</v>
      </c>
    </row>
    <row r="17" spans="1:30" ht="14.4" thickBot="1" x14ac:dyDescent="0.3">
      <c r="A17" s="62">
        <v>12</v>
      </c>
      <c r="B17" s="63">
        <f>[104]Sheet2!C13</f>
        <v>6.7900000000000002E-2</v>
      </c>
      <c r="C17" s="63">
        <f>[104]Sheet2!D13</f>
        <v>6.7599999999999993E-2</v>
      </c>
      <c r="D17" s="63">
        <f>[104]Sheet2!E13</f>
        <v>6.7799999999999999E-2</v>
      </c>
      <c r="W17" s="62">
        <v>45</v>
      </c>
      <c r="X17" s="62">
        <v>1329</v>
      </c>
      <c r="Y17" s="65">
        <v>42962</v>
      </c>
      <c r="Z17" s="62" t="s">
        <v>539</v>
      </c>
      <c r="AA17" s="62" t="s">
        <v>500</v>
      </c>
      <c r="AB17" s="62">
        <v>10.1</v>
      </c>
      <c r="AC17" s="62" t="s">
        <v>472</v>
      </c>
      <c r="AD17" s="62">
        <v>58</v>
      </c>
    </row>
    <row r="18" spans="1:30" ht="14.4" thickBot="1" x14ac:dyDescent="0.3">
      <c r="A18" s="62">
        <v>13</v>
      </c>
      <c r="B18" s="63">
        <f>[104]Sheet2!C14</f>
        <v>6.9900000000000004E-2</v>
      </c>
      <c r="C18" s="63">
        <f>[104]Sheet2!D14</f>
        <v>6.8400000000000002E-2</v>
      </c>
      <c r="D18" s="63">
        <f>[104]Sheet2!E14</f>
        <v>6.9199999999999998E-2</v>
      </c>
      <c r="W18" s="62">
        <v>50</v>
      </c>
      <c r="X18" s="62">
        <v>1320</v>
      </c>
      <c r="Y18" s="65">
        <v>42814</v>
      </c>
      <c r="Z18" s="62" t="s">
        <v>529</v>
      </c>
      <c r="AA18" s="62" t="s">
        <v>499</v>
      </c>
      <c r="AB18" s="62">
        <v>10</v>
      </c>
      <c r="AC18" s="62" t="s">
        <v>471</v>
      </c>
      <c r="AD18" s="62">
        <v>59</v>
      </c>
    </row>
    <row r="19" spans="1:30" ht="17.25" customHeight="1" thickBot="1" x14ac:dyDescent="0.3">
      <c r="A19" s="62">
        <v>14</v>
      </c>
      <c r="B19" s="63">
        <f>[104]Sheet2!C15</f>
        <v>7.3599999999999999E-2</v>
      </c>
      <c r="C19" s="63">
        <f>[104]Sheet2!D15</f>
        <v>6.8699999999999997E-2</v>
      </c>
      <c r="D19" s="63">
        <f>[104]Sheet2!E15</f>
        <v>7.1199999999999999E-2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1300</v>
      </c>
      <c r="Y19" s="65">
        <v>42815</v>
      </c>
      <c r="Z19" s="62" t="s">
        <v>528</v>
      </c>
      <c r="AA19" s="62" t="s">
        <v>500</v>
      </c>
      <c r="AB19" s="62">
        <v>9.8000000000000007</v>
      </c>
      <c r="AC19" s="62" t="s">
        <v>471</v>
      </c>
      <c r="AD19" s="62">
        <v>62</v>
      </c>
    </row>
    <row r="20" spans="1:30" ht="17.25" customHeight="1" thickBot="1" x14ac:dyDescent="0.3">
      <c r="A20" s="62">
        <v>15</v>
      </c>
      <c r="B20" s="63">
        <f>[104]Sheet2!C16</f>
        <v>7.7200000000000005E-2</v>
      </c>
      <c r="C20" s="63">
        <f>[104]Sheet2!D16</f>
        <v>7.1999999999999995E-2</v>
      </c>
      <c r="D20" s="63">
        <f>[104]Sheet2!E16</f>
        <v>7.4700000000000003E-2</v>
      </c>
      <c r="F20" s="62" t="s">
        <v>495</v>
      </c>
      <c r="G20" s="64">
        <v>9135</v>
      </c>
      <c r="H20" s="62">
        <v>0.71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1274</v>
      </c>
      <c r="Y20" s="65">
        <v>42746</v>
      </c>
      <c r="Z20" s="62" t="s">
        <v>534</v>
      </c>
      <c r="AA20" s="62" t="s">
        <v>501</v>
      </c>
      <c r="AB20" s="62">
        <v>9.6999999999999993</v>
      </c>
      <c r="AC20" s="62" t="s">
        <v>472</v>
      </c>
      <c r="AD20" s="62">
        <v>60</v>
      </c>
    </row>
    <row r="21" spans="1:30" ht="17.25" customHeight="1" thickBot="1" x14ac:dyDescent="0.3">
      <c r="A21" s="62">
        <v>16</v>
      </c>
      <c r="B21" s="63">
        <f>[104]Sheet2!C17</f>
        <v>8.2799999999999999E-2</v>
      </c>
      <c r="C21" s="63">
        <f>[104]Sheet2!D17</f>
        <v>6.6699999999999995E-2</v>
      </c>
      <c r="D21" s="63">
        <f>[104]Sheet2!E17</f>
        <v>7.4999999999999997E-2</v>
      </c>
      <c r="F21" s="62" t="s">
        <v>499</v>
      </c>
      <c r="G21" s="64">
        <v>13047</v>
      </c>
      <c r="H21" s="62">
        <v>1.01</v>
      </c>
      <c r="J21" s="48">
        <v>5</v>
      </c>
      <c r="K21" s="48">
        <f>X6</f>
        <v>1439</v>
      </c>
      <c r="L21" s="54"/>
      <c r="M21" s="48"/>
      <c r="N21" s="59">
        <f>K21/$F$2</f>
        <v>0.10901515151515151</v>
      </c>
      <c r="W21" s="62">
        <v>125</v>
      </c>
      <c r="X21" s="62">
        <v>1251</v>
      </c>
      <c r="Y21" s="65">
        <v>42747</v>
      </c>
      <c r="Z21" s="62" t="s">
        <v>530</v>
      </c>
      <c r="AA21" s="62" t="s">
        <v>502</v>
      </c>
      <c r="AB21" s="62">
        <v>9.5</v>
      </c>
      <c r="AC21" s="62" t="s">
        <v>472</v>
      </c>
      <c r="AD21" s="62">
        <v>50</v>
      </c>
    </row>
    <row r="22" spans="1:30" ht="17.25" customHeight="1" thickBot="1" x14ac:dyDescent="0.3">
      <c r="A22" s="62">
        <v>17</v>
      </c>
      <c r="B22" s="63">
        <f>[104]Sheet2!C18</f>
        <v>9.01E-2</v>
      </c>
      <c r="C22" s="63">
        <f>[104]Sheet2!D18</f>
        <v>6.3700000000000007E-2</v>
      </c>
      <c r="D22" s="63">
        <f>[104]Sheet2!E18</f>
        <v>7.7399999999999997E-2</v>
      </c>
      <c r="F22" s="62" t="s">
        <v>500</v>
      </c>
      <c r="G22" s="64">
        <v>13671</v>
      </c>
      <c r="H22" s="62">
        <v>1.06</v>
      </c>
      <c r="J22" s="48">
        <v>10</v>
      </c>
      <c r="K22" s="48">
        <f>X11</f>
        <v>1414</v>
      </c>
      <c r="L22" s="54"/>
      <c r="M22" s="48"/>
      <c r="N22" s="59">
        <f t="shared" ref="N22:N28" si="0">K22/$F$2</f>
        <v>0.10712121212121212</v>
      </c>
      <c r="W22" s="62">
        <v>150</v>
      </c>
      <c r="X22" s="62">
        <v>1229</v>
      </c>
      <c r="Y22" s="65">
        <v>42766</v>
      </c>
      <c r="Z22" s="62" t="s">
        <v>530</v>
      </c>
      <c r="AA22" s="62" t="s">
        <v>500</v>
      </c>
      <c r="AB22" s="62">
        <v>9.3000000000000007</v>
      </c>
      <c r="AC22" s="62" t="s">
        <v>472</v>
      </c>
      <c r="AD22" s="62">
        <v>50</v>
      </c>
    </row>
    <row r="23" spans="1:30" ht="17.25" customHeight="1" thickBot="1" x14ac:dyDescent="0.3">
      <c r="A23" s="62">
        <v>18</v>
      </c>
      <c r="B23" s="63">
        <f>[104]Sheet2!C19</f>
        <v>7.2499999999999995E-2</v>
      </c>
      <c r="C23" s="63">
        <f>[104]Sheet2!D19</f>
        <v>5.45E-2</v>
      </c>
      <c r="D23" s="63">
        <f>[104]Sheet2!E19</f>
        <v>6.3799999999999996E-2</v>
      </c>
      <c r="F23" s="62" t="s">
        <v>501</v>
      </c>
      <c r="G23" s="64">
        <v>14309</v>
      </c>
      <c r="H23" s="62">
        <v>1.1100000000000001</v>
      </c>
      <c r="J23" s="48">
        <v>20</v>
      </c>
      <c r="K23" s="48">
        <f>X12</f>
        <v>1375</v>
      </c>
      <c r="L23" s="54"/>
      <c r="M23" s="48"/>
      <c r="N23" s="59">
        <f t="shared" si="0"/>
        <v>0.10416666666666667</v>
      </c>
      <c r="W23" s="62">
        <v>175</v>
      </c>
      <c r="X23" s="62">
        <v>1204</v>
      </c>
      <c r="Y23" s="65">
        <v>42753</v>
      </c>
      <c r="Z23" s="62" t="s">
        <v>530</v>
      </c>
      <c r="AA23" s="62" t="s">
        <v>501</v>
      </c>
      <c r="AB23" s="62">
        <v>9.1</v>
      </c>
      <c r="AC23" s="62" t="s">
        <v>472</v>
      </c>
      <c r="AD23" s="62">
        <v>50</v>
      </c>
    </row>
    <row r="24" spans="1:30" ht="17.25" customHeight="1" thickBot="1" x14ac:dyDescent="0.3">
      <c r="A24" s="62">
        <v>19</v>
      </c>
      <c r="B24" s="63">
        <f>[104]Sheet2!C20</f>
        <v>0.05</v>
      </c>
      <c r="C24" s="63">
        <f>[104]Sheet2!D20</f>
        <v>4.1000000000000002E-2</v>
      </c>
      <c r="D24" s="63">
        <f>[104]Sheet2!E20</f>
        <v>4.5600000000000002E-2</v>
      </c>
      <c r="F24" s="62" t="s">
        <v>502</v>
      </c>
      <c r="G24" s="64">
        <v>14269</v>
      </c>
      <c r="H24" s="62">
        <v>1.1100000000000001</v>
      </c>
      <c r="J24" s="48">
        <v>30</v>
      </c>
      <c r="K24" s="48">
        <f>X14</f>
        <v>1345</v>
      </c>
      <c r="L24" s="54"/>
      <c r="M24" s="48"/>
      <c r="N24" s="59">
        <f t="shared" si="0"/>
        <v>0.1018939393939394</v>
      </c>
      <c r="W24" s="62">
        <v>200</v>
      </c>
      <c r="X24" s="62">
        <v>1185</v>
      </c>
      <c r="Y24" s="65">
        <v>42759</v>
      </c>
      <c r="Z24" s="62" t="s">
        <v>528</v>
      </c>
      <c r="AA24" s="62" t="s">
        <v>500</v>
      </c>
      <c r="AB24" s="62">
        <v>9</v>
      </c>
      <c r="AC24" s="62" t="s">
        <v>471</v>
      </c>
      <c r="AD24" s="62">
        <v>58</v>
      </c>
    </row>
    <row r="25" spans="1:30" ht="17.25" customHeight="1" thickBot="1" x14ac:dyDescent="0.3">
      <c r="A25" s="62">
        <v>20</v>
      </c>
      <c r="B25" s="63">
        <f>[104]Sheet2!C21</f>
        <v>3.8899999999999997E-2</v>
      </c>
      <c r="C25" s="63">
        <f>[104]Sheet2!D21</f>
        <v>3.2199999999999999E-2</v>
      </c>
      <c r="D25" s="63">
        <f>[104]Sheet2!E21</f>
        <v>3.5700000000000003E-2</v>
      </c>
      <c r="F25" s="62" t="s">
        <v>503</v>
      </c>
      <c r="G25" s="64">
        <v>14838</v>
      </c>
      <c r="H25" s="62">
        <v>1.1499999999999999</v>
      </c>
      <c r="J25" s="48">
        <v>50</v>
      </c>
      <c r="K25" s="48">
        <f>X18</f>
        <v>1320</v>
      </c>
      <c r="L25" s="54"/>
      <c r="M25" s="48"/>
      <c r="N25" s="59">
        <f t="shared" si="0"/>
        <v>0.1</v>
      </c>
    </row>
    <row r="26" spans="1:30" ht="17.25" customHeight="1" thickBot="1" x14ac:dyDescent="0.3">
      <c r="A26" s="62">
        <v>21</v>
      </c>
      <c r="B26" s="63">
        <f>[104]Sheet2!C22</f>
        <v>0.03</v>
      </c>
      <c r="C26" s="63">
        <f>[104]Sheet2!D22</f>
        <v>2.3599999999999999E-2</v>
      </c>
      <c r="D26" s="63">
        <f>[104]Sheet2!E22</f>
        <v>2.69E-2</v>
      </c>
      <c r="F26" s="62" t="s">
        <v>504</v>
      </c>
      <c r="G26" s="64">
        <v>11303</v>
      </c>
      <c r="H26" s="62">
        <v>0.88</v>
      </c>
      <c r="J26" s="48">
        <v>100</v>
      </c>
      <c r="K26" s="48">
        <f>X20</f>
        <v>1274</v>
      </c>
      <c r="L26" s="54"/>
      <c r="M26" s="48"/>
      <c r="N26" s="59">
        <f t="shared" si="0"/>
        <v>9.6515151515151512E-2</v>
      </c>
    </row>
    <row r="27" spans="1:30" ht="17.25" customHeight="1" thickBot="1" x14ac:dyDescent="0.3">
      <c r="A27" s="62">
        <v>22</v>
      </c>
      <c r="B27" s="63">
        <f>[104]Sheet2!C23</f>
        <v>2.2200000000000001E-2</v>
      </c>
      <c r="C27" s="63">
        <f>[104]Sheet2!D23</f>
        <v>1.5800000000000002E-2</v>
      </c>
      <c r="D27" s="63">
        <f>[104]Sheet2!E23</f>
        <v>1.9099999999999999E-2</v>
      </c>
      <c r="J27" s="48">
        <v>150</v>
      </c>
      <c r="K27" s="48">
        <f>X22</f>
        <v>1229</v>
      </c>
      <c r="L27" s="54"/>
      <c r="M27" s="48"/>
      <c r="N27" s="59">
        <f t="shared" si="0"/>
        <v>9.3106060606060609E-2</v>
      </c>
    </row>
    <row r="28" spans="1:30" ht="17.25" customHeight="1" thickBot="1" x14ac:dyDescent="0.3">
      <c r="A28" s="62">
        <v>23</v>
      </c>
      <c r="B28" s="63">
        <f>[104]Sheet2!C24</f>
        <v>1.46E-2</v>
      </c>
      <c r="C28" s="63">
        <f>[104]Sheet2!D24</f>
        <v>1.0800000000000001E-2</v>
      </c>
      <c r="D28" s="63">
        <f>[104]Sheet2!E24</f>
        <v>1.2800000000000001E-2</v>
      </c>
      <c r="J28" s="48">
        <v>200</v>
      </c>
      <c r="K28" s="48">
        <f>X24</f>
        <v>1185</v>
      </c>
      <c r="L28" s="54"/>
      <c r="M28" s="48"/>
      <c r="N28" s="59">
        <f t="shared" si="0"/>
        <v>8.9772727272727268E-2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22300</v>
      </c>
      <c r="H2" s="43" t="s">
        <v>469</v>
      </c>
      <c r="W2" s="62">
        <v>1</v>
      </c>
      <c r="X2" s="62"/>
      <c r="Y2" s="65">
        <v>42795</v>
      </c>
      <c r="Z2" s="62" t="s">
        <v>537</v>
      </c>
      <c r="AA2" s="62" t="s">
        <v>501</v>
      </c>
      <c r="AB2" s="62">
        <v>11.2</v>
      </c>
      <c r="AC2" s="62" t="s">
        <v>472</v>
      </c>
      <c r="AD2" s="62">
        <v>64</v>
      </c>
    </row>
    <row r="3" spans="1:30" ht="14.4" thickBot="1" x14ac:dyDescent="0.3">
      <c r="W3" s="62">
        <v>2</v>
      </c>
      <c r="X3" s="62"/>
      <c r="Y3" s="65">
        <v>42753</v>
      </c>
      <c r="Z3" s="62" t="s">
        <v>537</v>
      </c>
      <c r="AA3" s="62" t="s">
        <v>501</v>
      </c>
      <c r="AB3" s="62">
        <v>11.2</v>
      </c>
      <c r="AC3" s="62" t="s">
        <v>472</v>
      </c>
      <c r="AD3" s="62">
        <v>63</v>
      </c>
    </row>
    <row r="4" spans="1:30" ht="14.4" thickBot="1" x14ac:dyDescent="0.3">
      <c r="A4" s="44" t="s">
        <v>470</v>
      </c>
      <c r="B4" s="45" t="s">
        <v>505</v>
      </c>
      <c r="C4" s="61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42804</v>
      </c>
      <c r="Z4" s="62" t="s">
        <v>536</v>
      </c>
      <c r="AA4" s="62" t="s">
        <v>503</v>
      </c>
      <c r="AB4" s="62">
        <v>10.9</v>
      </c>
      <c r="AC4" s="62" t="s">
        <v>471</v>
      </c>
      <c r="AD4" s="62">
        <v>60</v>
      </c>
    </row>
    <row r="5" spans="1:30" ht="18.75" customHeight="1" thickBot="1" x14ac:dyDescent="0.3">
      <c r="A5" s="62">
        <v>0</v>
      </c>
      <c r="B5" s="63">
        <f>[106]Sheet2!C1</f>
        <v>6.0000000000000001E-3</v>
      </c>
      <c r="C5" s="63">
        <f>[106]Sheet2!D1</f>
        <v>8.0000000000000002E-3</v>
      </c>
      <c r="D5" s="63">
        <f>[106]Sheet2!E1</f>
        <v>7.1000000000000004E-3</v>
      </c>
      <c r="F5" s="62" t="s">
        <v>478</v>
      </c>
      <c r="G5" s="64">
        <v>13996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42802</v>
      </c>
      <c r="Z5" s="62" t="s">
        <v>537</v>
      </c>
      <c r="AA5" s="62" t="s">
        <v>501</v>
      </c>
      <c r="AB5" s="62">
        <v>10.9</v>
      </c>
      <c r="AC5" s="62" t="s">
        <v>472</v>
      </c>
      <c r="AD5" s="62">
        <v>65</v>
      </c>
    </row>
    <row r="6" spans="1:30" ht="17.25" customHeight="1" thickBot="1" x14ac:dyDescent="0.3">
      <c r="A6" s="62">
        <v>1</v>
      </c>
      <c r="B6" s="63">
        <f>[106]Sheet2!C2</f>
        <v>3.5000000000000001E-3</v>
      </c>
      <c r="C6" s="63">
        <f>[106]Sheet2!D2</f>
        <v>4.5999999999999999E-3</v>
      </c>
      <c r="D6" s="63">
        <f>[106]Sheet2!E2</f>
        <v>4.1000000000000003E-3</v>
      </c>
      <c r="F6" s="62" t="s">
        <v>480</v>
      </c>
      <c r="G6" s="64">
        <v>14528</v>
      </c>
      <c r="H6" s="62"/>
      <c r="J6" s="49" t="s">
        <v>481</v>
      </c>
      <c r="K6" s="50">
        <f>LARGE((K8,K9),1)</f>
        <v>0.65775401069518713</v>
      </c>
      <c r="N6" s="50" t="s">
        <v>505</v>
      </c>
      <c r="W6" s="62">
        <v>5</v>
      </c>
      <c r="X6" s="62"/>
      <c r="Y6" s="65">
        <v>42746</v>
      </c>
      <c r="Z6" s="62" t="s">
        <v>536</v>
      </c>
      <c r="AA6" s="62" t="s">
        <v>501</v>
      </c>
      <c r="AB6" s="62">
        <v>10.9</v>
      </c>
      <c r="AC6" s="62" t="s">
        <v>471</v>
      </c>
      <c r="AD6" s="62">
        <v>67</v>
      </c>
    </row>
    <row r="7" spans="1:30" ht="17.25" customHeight="1" thickBot="1" x14ac:dyDescent="0.3">
      <c r="A7" s="62">
        <v>2</v>
      </c>
      <c r="B7" s="63">
        <f>[106]Sheet2!C3</f>
        <v>2.5000000000000001E-3</v>
      </c>
      <c r="C7" s="63">
        <f>[106]Sheet2!D3</f>
        <v>2.8999999999999998E-3</v>
      </c>
      <c r="D7" s="63">
        <f>[106]Sheet2!E3</f>
        <v>2.7000000000000001E-3</v>
      </c>
      <c r="F7" s="62" t="s">
        <v>482</v>
      </c>
      <c r="G7" s="64">
        <v>15184</v>
      </c>
      <c r="H7" s="62"/>
      <c r="J7" s="51" t="s">
        <v>483</v>
      </c>
      <c r="K7" s="50">
        <f>LARGE((K10,K11),1)</f>
        <v>0.55584415584415581</v>
      </c>
      <c r="N7" s="50" t="s">
        <v>506</v>
      </c>
      <c r="W7" s="62">
        <v>6</v>
      </c>
      <c r="X7" s="62"/>
      <c r="Y7" s="65">
        <v>42807</v>
      </c>
      <c r="Z7" s="62" t="s">
        <v>532</v>
      </c>
      <c r="AA7" s="62" t="s">
        <v>499</v>
      </c>
      <c r="AB7" s="62">
        <v>10.9</v>
      </c>
      <c r="AC7" s="62" t="s">
        <v>472</v>
      </c>
      <c r="AD7" s="62">
        <v>59</v>
      </c>
    </row>
    <row r="8" spans="1:30" ht="17.25" customHeight="1" thickBot="1" x14ac:dyDescent="0.35">
      <c r="A8" s="62">
        <v>3</v>
      </c>
      <c r="B8" s="63">
        <f>[106]Sheet2!C4</f>
        <v>2.3999999999999998E-3</v>
      </c>
      <c r="C8" s="63">
        <f>[106]Sheet2!D4</f>
        <v>2E-3</v>
      </c>
      <c r="D8" s="63">
        <f>[106]Sheet2!E4</f>
        <v>2.2000000000000001E-3</v>
      </c>
      <c r="F8" s="62" t="s">
        <v>484</v>
      </c>
      <c r="G8" s="64">
        <v>13875</v>
      </c>
      <c r="H8" s="62"/>
      <c r="K8" s="52">
        <f>LARGE(B11:C11,1)/(B11+C11)</f>
        <v>0.65775401069518713</v>
      </c>
      <c r="W8" s="62">
        <v>7</v>
      </c>
      <c r="X8" s="62"/>
      <c r="Y8" s="65">
        <v>42746</v>
      </c>
      <c r="Z8" s="62" t="s">
        <v>537</v>
      </c>
      <c r="AA8" s="62" t="s">
        <v>501</v>
      </c>
      <c r="AB8" s="62">
        <v>10.8</v>
      </c>
      <c r="AC8" s="62" t="s">
        <v>472</v>
      </c>
      <c r="AD8" s="62">
        <v>62</v>
      </c>
    </row>
    <row r="9" spans="1:30" ht="17.25" customHeight="1" thickBot="1" x14ac:dyDescent="0.35">
      <c r="A9" s="62">
        <v>4</v>
      </c>
      <c r="B9" s="63">
        <f>[106]Sheet2!C5</f>
        <v>4.0000000000000001E-3</v>
      </c>
      <c r="C9" s="63">
        <f>[106]Sheet2!D5</f>
        <v>2.2000000000000001E-3</v>
      </c>
      <c r="D9" s="63">
        <f>[106]Sheet2!E5</f>
        <v>3.0999999999999999E-3</v>
      </c>
      <c r="F9" s="62" t="s">
        <v>485</v>
      </c>
      <c r="G9" s="64">
        <v>12281</v>
      </c>
      <c r="H9" s="62"/>
      <c r="K9" s="52">
        <f>LARGE(B12:C12,1)/(B12+C12)</f>
        <v>0.62699386503067478</v>
      </c>
      <c r="W9" s="62">
        <v>8</v>
      </c>
      <c r="X9" s="62"/>
      <c r="Y9" s="65">
        <v>42835</v>
      </c>
      <c r="Z9" s="62" t="s">
        <v>528</v>
      </c>
      <c r="AA9" s="62" t="s">
        <v>499</v>
      </c>
      <c r="AB9" s="62">
        <v>10.8</v>
      </c>
      <c r="AC9" s="62" t="s">
        <v>471</v>
      </c>
      <c r="AD9" s="62">
        <v>52</v>
      </c>
    </row>
    <row r="10" spans="1:30" ht="17.25" customHeight="1" thickBot="1" x14ac:dyDescent="0.35">
      <c r="A10" s="62">
        <v>5</v>
      </c>
      <c r="B10" s="63">
        <f>[106]Sheet2!C6</f>
        <v>8.6E-3</v>
      </c>
      <c r="C10" s="63">
        <f>[106]Sheet2!D6</f>
        <v>4.7000000000000002E-3</v>
      </c>
      <c r="D10" s="63">
        <f>[106]Sheet2!E6</f>
        <v>6.6E-3</v>
      </c>
      <c r="F10" s="62" t="s">
        <v>486</v>
      </c>
      <c r="G10" s="64">
        <v>11693</v>
      </c>
      <c r="H10" s="62"/>
      <c r="K10" s="52">
        <f>LARGE(B20:C20,1)/(B20+C20)</f>
        <v>0.52835408022130004</v>
      </c>
      <c r="W10" s="62">
        <v>9</v>
      </c>
      <c r="X10" s="62"/>
      <c r="Y10" s="65">
        <v>42957</v>
      </c>
      <c r="Z10" s="62" t="s">
        <v>539</v>
      </c>
      <c r="AA10" s="62" t="s">
        <v>502</v>
      </c>
      <c r="AB10" s="62">
        <v>10.8</v>
      </c>
      <c r="AC10" s="62" t="s">
        <v>472</v>
      </c>
      <c r="AD10" s="62">
        <v>56</v>
      </c>
    </row>
    <row r="11" spans="1:30" ht="17.25" customHeight="1" thickBot="1" x14ac:dyDescent="0.35">
      <c r="A11" s="62">
        <v>6</v>
      </c>
      <c r="B11" s="63">
        <f>[106]Sheet2!C7</f>
        <v>2.46E-2</v>
      </c>
      <c r="C11" s="63">
        <f>[106]Sheet2!D7</f>
        <v>1.2800000000000001E-2</v>
      </c>
      <c r="D11" s="63">
        <f>[106]Sheet2!E7</f>
        <v>1.84E-2</v>
      </c>
      <c r="F11" s="62" t="s">
        <v>487</v>
      </c>
      <c r="G11" s="64">
        <v>11191</v>
      </c>
      <c r="H11" s="62"/>
      <c r="K11" s="52">
        <f>LARGE(B21:C21,1)/(B21+C21)</f>
        <v>0.55584415584415581</v>
      </c>
      <c r="W11" s="62">
        <v>10</v>
      </c>
      <c r="X11" s="62"/>
      <c r="Y11" s="65">
        <v>42831</v>
      </c>
      <c r="Z11" s="62" t="s">
        <v>539</v>
      </c>
      <c r="AA11" s="62" t="s">
        <v>502</v>
      </c>
      <c r="AB11" s="62">
        <v>10.7</v>
      </c>
      <c r="AC11" s="62" t="s">
        <v>472</v>
      </c>
      <c r="AD11" s="62">
        <v>62</v>
      </c>
    </row>
    <row r="12" spans="1:30" ht="17.25" customHeight="1" thickBot="1" x14ac:dyDescent="0.3">
      <c r="A12" s="62">
        <v>7</v>
      </c>
      <c r="B12" s="63">
        <f>[106]Sheet2!C8</f>
        <v>5.11E-2</v>
      </c>
      <c r="C12" s="63">
        <f>[106]Sheet2!D8</f>
        <v>3.04E-2</v>
      </c>
      <c r="D12" s="63">
        <f>[106]Sheet2!E8</f>
        <v>4.02E-2</v>
      </c>
      <c r="F12" s="62" t="s">
        <v>488</v>
      </c>
      <c r="G12" s="64">
        <v>12369</v>
      </c>
      <c r="H12" s="62"/>
      <c r="W12" s="62">
        <v>20</v>
      </c>
      <c r="X12" s="62"/>
      <c r="Y12" s="65">
        <v>42831</v>
      </c>
      <c r="Z12" s="62" t="s">
        <v>529</v>
      </c>
      <c r="AA12" s="62" t="s">
        <v>502</v>
      </c>
      <c r="AB12" s="62">
        <v>10.4</v>
      </c>
      <c r="AC12" s="62" t="s">
        <v>471</v>
      </c>
      <c r="AD12" s="62">
        <v>58</v>
      </c>
    </row>
    <row r="13" spans="1:30" ht="17.25" customHeight="1" thickBot="1" x14ac:dyDescent="0.3">
      <c r="A13" s="62">
        <v>8</v>
      </c>
      <c r="B13" s="63">
        <f>[106]Sheet2!C9</f>
        <v>6.2100000000000002E-2</v>
      </c>
      <c r="C13" s="63">
        <f>[106]Sheet2!D9</f>
        <v>4.6399999999999997E-2</v>
      </c>
      <c r="D13" s="63">
        <f>[106]Sheet2!E9</f>
        <v>5.3900000000000003E-2</v>
      </c>
      <c r="F13" s="62" t="s">
        <v>489</v>
      </c>
      <c r="G13" s="64">
        <v>8665</v>
      </c>
      <c r="H13" s="62"/>
      <c r="W13" s="62">
        <v>25</v>
      </c>
      <c r="X13" s="62"/>
      <c r="Y13" s="65">
        <v>42804</v>
      </c>
      <c r="Z13" s="62" t="s">
        <v>530</v>
      </c>
      <c r="AA13" s="62" t="s">
        <v>503</v>
      </c>
      <c r="AB13" s="62">
        <v>10.199999999999999</v>
      </c>
      <c r="AC13" s="62" t="s">
        <v>471</v>
      </c>
      <c r="AD13" s="62">
        <v>52</v>
      </c>
    </row>
    <row r="14" spans="1:30" ht="14.4" thickBot="1" x14ac:dyDescent="0.3">
      <c r="A14" s="62">
        <v>9</v>
      </c>
      <c r="B14" s="63">
        <f>[106]Sheet2!C10</f>
        <v>6.59E-2</v>
      </c>
      <c r="C14" s="63">
        <f>[106]Sheet2!D10</f>
        <v>5.1999999999999998E-2</v>
      </c>
      <c r="D14" s="63">
        <f>[106]Sheet2!E10</f>
        <v>5.8599999999999999E-2</v>
      </c>
      <c r="F14" s="62" t="s">
        <v>490</v>
      </c>
      <c r="G14" s="64">
        <v>8927</v>
      </c>
      <c r="H14" s="62"/>
      <c r="W14" s="62">
        <v>30</v>
      </c>
      <c r="X14" s="62"/>
      <c r="Y14" s="65">
        <v>42761</v>
      </c>
      <c r="Z14" s="62" t="s">
        <v>528</v>
      </c>
      <c r="AA14" s="62" t="s">
        <v>502</v>
      </c>
      <c r="AB14" s="62">
        <v>10.199999999999999</v>
      </c>
      <c r="AC14" s="62" t="s">
        <v>471</v>
      </c>
      <c r="AD14" s="62">
        <v>59</v>
      </c>
    </row>
    <row r="15" spans="1:30" ht="14.4" thickBot="1" x14ac:dyDescent="0.3">
      <c r="A15" s="62">
        <v>10</v>
      </c>
      <c r="B15" s="63">
        <f>[106]Sheet2!C11</f>
        <v>7.0400000000000004E-2</v>
      </c>
      <c r="C15" s="63">
        <f>[106]Sheet2!D11</f>
        <v>5.57E-2</v>
      </c>
      <c r="D15" s="63">
        <f>[106]Sheet2!E11</f>
        <v>6.2700000000000006E-2</v>
      </c>
      <c r="F15" s="62" t="s">
        <v>491</v>
      </c>
      <c r="G15" s="64">
        <v>9022</v>
      </c>
      <c r="H15" s="62"/>
      <c r="W15" s="62">
        <v>35</v>
      </c>
      <c r="X15" s="62"/>
      <c r="Y15" s="65">
        <v>42754</v>
      </c>
      <c r="Z15" s="62" t="s">
        <v>537</v>
      </c>
      <c r="AA15" s="62" t="s">
        <v>502</v>
      </c>
      <c r="AB15" s="62">
        <v>10.199999999999999</v>
      </c>
      <c r="AC15" s="62" t="s">
        <v>472</v>
      </c>
      <c r="AD15" s="62">
        <v>61</v>
      </c>
    </row>
    <row r="16" spans="1:30" ht="14.4" thickBot="1" x14ac:dyDescent="0.3">
      <c r="A16" s="62">
        <v>11</v>
      </c>
      <c r="B16" s="63">
        <f>[106]Sheet2!C12</f>
        <v>7.4999999999999997E-2</v>
      </c>
      <c r="C16" s="63">
        <f>[106]Sheet2!D12</f>
        <v>6.3799999999999996E-2</v>
      </c>
      <c r="D16" s="63">
        <f>[106]Sheet2!E12</f>
        <v>6.9099999999999995E-2</v>
      </c>
      <c r="F16" s="62" t="s">
        <v>492</v>
      </c>
      <c r="G16" s="64">
        <v>39596</v>
      </c>
      <c r="H16" s="62"/>
      <c r="W16" s="62">
        <v>40</v>
      </c>
      <c r="X16" s="62"/>
      <c r="Y16" s="65">
        <v>42803</v>
      </c>
      <c r="Z16" s="62" t="s">
        <v>537</v>
      </c>
      <c r="AA16" s="62" t="s">
        <v>502</v>
      </c>
      <c r="AB16" s="62">
        <v>10.1</v>
      </c>
      <c r="AC16" s="62" t="s">
        <v>472</v>
      </c>
      <c r="AD16" s="62">
        <v>62</v>
      </c>
    </row>
    <row r="17" spans="1:30" ht="14.4" thickBot="1" x14ac:dyDescent="0.3">
      <c r="A17" s="62">
        <v>12</v>
      </c>
      <c r="B17" s="63">
        <f>[106]Sheet2!C13</f>
        <v>7.6300000000000007E-2</v>
      </c>
      <c r="C17" s="63">
        <f>[106]Sheet2!D13</f>
        <v>6.9900000000000004E-2</v>
      </c>
      <c r="D17" s="63">
        <f>[106]Sheet2!E13</f>
        <v>7.2900000000000006E-2</v>
      </c>
      <c r="W17" s="62">
        <v>45</v>
      </c>
      <c r="X17" s="62"/>
      <c r="Y17" s="65">
        <v>42962</v>
      </c>
      <c r="Z17" s="62" t="s">
        <v>539</v>
      </c>
      <c r="AA17" s="62" t="s">
        <v>500</v>
      </c>
      <c r="AB17" s="62">
        <v>10.1</v>
      </c>
      <c r="AC17" s="62" t="s">
        <v>472</v>
      </c>
      <c r="AD17" s="62">
        <v>58</v>
      </c>
    </row>
    <row r="18" spans="1:30" ht="14.4" thickBot="1" x14ac:dyDescent="0.3">
      <c r="A18" s="62">
        <v>13</v>
      </c>
      <c r="B18" s="63">
        <f>[106]Sheet2!C14</f>
        <v>7.3999999999999996E-2</v>
      </c>
      <c r="C18" s="63">
        <f>[106]Sheet2!D14</f>
        <v>7.1099999999999997E-2</v>
      </c>
      <c r="D18" s="63">
        <f>[106]Sheet2!E14</f>
        <v>7.2499999999999995E-2</v>
      </c>
      <c r="W18" s="62">
        <v>50</v>
      </c>
      <c r="X18" s="62"/>
      <c r="Y18" s="65">
        <v>42814</v>
      </c>
      <c r="Z18" s="62" t="s">
        <v>529</v>
      </c>
      <c r="AA18" s="62" t="s">
        <v>499</v>
      </c>
      <c r="AB18" s="62">
        <v>10</v>
      </c>
      <c r="AC18" s="62" t="s">
        <v>471</v>
      </c>
      <c r="AD18" s="62">
        <v>59</v>
      </c>
    </row>
    <row r="19" spans="1:30" ht="17.25" customHeight="1" thickBot="1" x14ac:dyDescent="0.3">
      <c r="A19" s="62">
        <v>14</v>
      </c>
      <c r="B19" s="63">
        <f>[106]Sheet2!C15</f>
        <v>7.0800000000000002E-2</v>
      </c>
      <c r="C19" s="63">
        <f>[106]Sheet2!D15</f>
        <v>7.2499999999999995E-2</v>
      </c>
      <c r="D19" s="63">
        <f>[106]Sheet2!E15</f>
        <v>7.17E-2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/>
      <c r="Y19" s="65">
        <v>42815</v>
      </c>
      <c r="Z19" s="62" t="s">
        <v>528</v>
      </c>
      <c r="AA19" s="62" t="s">
        <v>500</v>
      </c>
      <c r="AB19" s="62">
        <v>9.8000000000000007</v>
      </c>
      <c r="AC19" s="62" t="s">
        <v>471</v>
      </c>
      <c r="AD19" s="62">
        <v>62</v>
      </c>
    </row>
    <row r="20" spans="1:30" ht="17.25" customHeight="1" thickBot="1" x14ac:dyDescent="0.3">
      <c r="A20" s="62">
        <v>15</v>
      </c>
      <c r="B20" s="63">
        <f>[106]Sheet2!C16</f>
        <v>6.8199999999999997E-2</v>
      </c>
      <c r="C20" s="63">
        <f>[106]Sheet2!D16</f>
        <v>7.6399999999999996E-2</v>
      </c>
      <c r="D20" s="63">
        <f>[106]Sheet2!E16</f>
        <v>7.2499999999999995E-2</v>
      </c>
      <c r="F20" s="62" t="s">
        <v>495</v>
      </c>
      <c r="G20" s="64">
        <v>9135</v>
      </c>
      <c r="H20" s="62"/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/>
      <c r="Y20" s="65">
        <v>42746</v>
      </c>
      <c r="Z20" s="62" t="s">
        <v>534</v>
      </c>
      <c r="AA20" s="62" t="s">
        <v>501</v>
      </c>
      <c r="AB20" s="62">
        <v>9.6999999999999993</v>
      </c>
      <c r="AC20" s="62" t="s">
        <v>472</v>
      </c>
      <c r="AD20" s="62">
        <v>60</v>
      </c>
    </row>
    <row r="21" spans="1:30" ht="17.25" customHeight="1" thickBot="1" x14ac:dyDescent="0.3">
      <c r="A21" s="62">
        <v>16</v>
      </c>
      <c r="B21" s="63">
        <f>[106]Sheet2!C17</f>
        <v>6.8400000000000002E-2</v>
      </c>
      <c r="C21" s="63">
        <f>[106]Sheet2!D17</f>
        <v>8.5599999999999996E-2</v>
      </c>
      <c r="D21" s="63">
        <f>[106]Sheet2!E17</f>
        <v>7.7399999999999997E-2</v>
      </c>
      <c r="F21" s="62" t="s">
        <v>499</v>
      </c>
      <c r="G21" s="64">
        <v>13047</v>
      </c>
      <c r="H21" s="62"/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125</v>
      </c>
      <c r="X21" s="62"/>
      <c r="Y21" s="65">
        <v>42747</v>
      </c>
      <c r="Z21" s="62" t="s">
        <v>530</v>
      </c>
      <c r="AA21" s="62" t="s">
        <v>502</v>
      </c>
      <c r="AB21" s="62">
        <v>9.5</v>
      </c>
      <c r="AC21" s="62" t="s">
        <v>472</v>
      </c>
      <c r="AD21" s="62">
        <v>50</v>
      </c>
    </row>
    <row r="22" spans="1:30" ht="17.25" customHeight="1" thickBot="1" x14ac:dyDescent="0.3">
      <c r="A22" s="62">
        <v>17</v>
      </c>
      <c r="B22" s="63">
        <f>[106]Sheet2!C18</f>
        <v>6.8099999999999994E-2</v>
      </c>
      <c r="C22" s="63">
        <f>[106]Sheet2!D18</f>
        <v>9.06E-2</v>
      </c>
      <c r="D22" s="63">
        <f>[106]Sheet2!E18</f>
        <v>7.9899999999999999E-2</v>
      </c>
      <c r="F22" s="62" t="s">
        <v>500</v>
      </c>
      <c r="G22" s="64">
        <v>13671</v>
      </c>
      <c r="H22" s="62"/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150</v>
      </c>
      <c r="X22" s="62"/>
      <c r="Y22" s="65">
        <v>42766</v>
      </c>
      <c r="Z22" s="62" t="s">
        <v>530</v>
      </c>
      <c r="AA22" s="62" t="s">
        <v>500</v>
      </c>
      <c r="AB22" s="62">
        <v>9.3000000000000007</v>
      </c>
      <c r="AC22" s="62" t="s">
        <v>472</v>
      </c>
      <c r="AD22" s="62">
        <v>50</v>
      </c>
    </row>
    <row r="23" spans="1:30" ht="17.25" customHeight="1" thickBot="1" x14ac:dyDescent="0.3">
      <c r="A23" s="62">
        <v>18</v>
      </c>
      <c r="B23" s="63">
        <f>[106]Sheet2!C19</f>
        <v>0.06</v>
      </c>
      <c r="C23" s="63">
        <f>[106]Sheet2!D19</f>
        <v>7.6100000000000001E-2</v>
      </c>
      <c r="D23" s="63">
        <f>[106]Sheet2!E19</f>
        <v>6.8400000000000002E-2</v>
      </c>
      <c r="F23" s="62" t="s">
        <v>501</v>
      </c>
      <c r="G23" s="64">
        <v>14309</v>
      </c>
      <c r="H23" s="62"/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175</v>
      </c>
      <c r="X23" s="62"/>
      <c r="Y23" s="65">
        <v>42753</v>
      </c>
      <c r="Z23" s="62" t="s">
        <v>530</v>
      </c>
      <c r="AA23" s="62" t="s">
        <v>501</v>
      </c>
      <c r="AB23" s="62">
        <v>9.1</v>
      </c>
      <c r="AC23" s="62" t="s">
        <v>472</v>
      </c>
      <c r="AD23" s="62">
        <v>50</v>
      </c>
    </row>
    <row r="24" spans="1:30" ht="17.25" customHeight="1" thickBot="1" x14ac:dyDescent="0.3">
      <c r="A24" s="62">
        <v>19</v>
      </c>
      <c r="B24" s="63">
        <f>[106]Sheet2!C20</f>
        <v>4.7399999999999998E-2</v>
      </c>
      <c r="C24" s="63">
        <f>[106]Sheet2!D20</f>
        <v>5.7700000000000001E-2</v>
      </c>
      <c r="D24" s="63">
        <f>[106]Sheet2!E20</f>
        <v>5.28E-2</v>
      </c>
      <c r="F24" s="62" t="s">
        <v>502</v>
      </c>
      <c r="G24" s="64">
        <v>14269</v>
      </c>
      <c r="H24" s="62"/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200</v>
      </c>
      <c r="X24" s="62"/>
      <c r="Y24" s="65">
        <v>42759</v>
      </c>
      <c r="Z24" s="62" t="s">
        <v>528</v>
      </c>
      <c r="AA24" s="62" t="s">
        <v>500</v>
      </c>
      <c r="AB24" s="62">
        <v>9</v>
      </c>
      <c r="AC24" s="62" t="s">
        <v>471</v>
      </c>
      <c r="AD24" s="62">
        <v>58</v>
      </c>
    </row>
    <row r="25" spans="1:30" ht="17.25" customHeight="1" thickBot="1" x14ac:dyDescent="0.3">
      <c r="A25" s="62">
        <v>20</v>
      </c>
      <c r="B25" s="63">
        <f>[106]Sheet2!C21</f>
        <v>3.5499999999999997E-2</v>
      </c>
      <c r="C25" s="63">
        <f>[106]Sheet2!D21</f>
        <v>4.3999999999999997E-2</v>
      </c>
      <c r="D25" s="63">
        <f>[106]Sheet2!E21</f>
        <v>3.9899999999999998E-2</v>
      </c>
      <c r="F25" s="62" t="s">
        <v>503</v>
      </c>
      <c r="G25" s="64">
        <v>14838</v>
      </c>
      <c r="H25" s="62"/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30" ht="17.25" customHeight="1" thickBot="1" x14ac:dyDescent="0.3">
      <c r="A26" s="62">
        <v>21</v>
      </c>
      <c r="B26" s="63">
        <f>[106]Sheet2!C22</f>
        <v>2.5999999999999999E-2</v>
      </c>
      <c r="C26" s="63">
        <f>[106]Sheet2!D22</f>
        <v>3.2899999999999999E-2</v>
      </c>
      <c r="D26" s="63">
        <f>[106]Sheet2!E22</f>
        <v>2.9600000000000001E-2</v>
      </c>
      <c r="F26" s="62" t="s">
        <v>504</v>
      </c>
      <c r="G26" s="64">
        <v>11303</v>
      </c>
      <c r="H26" s="62"/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[106]Sheet2!C23</f>
        <v>1.78E-2</v>
      </c>
      <c r="C27" s="63">
        <f>[106]Sheet2!D23</f>
        <v>2.3E-2</v>
      </c>
      <c r="D27" s="63">
        <f>[106]Sheet2!E23</f>
        <v>2.06E-2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[106]Sheet2!C24</f>
        <v>1.1299999999999999E-2</v>
      </c>
      <c r="C28" s="63">
        <f>[106]Sheet2!D24</f>
        <v>1.4800000000000001E-2</v>
      </c>
      <c r="D28" s="63">
        <f>[106]Sheet2!E24</f>
        <v>1.3100000000000001E-2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29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39900</v>
      </c>
      <c r="H2" s="43" t="s">
        <v>469</v>
      </c>
      <c r="W2" s="62">
        <v>1</v>
      </c>
      <c r="X2" s="62">
        <v>4397</v>
      </c>
      <c r="Y2" s="65">
        <v>42809</v>
      </c>
      <c r="Z2" s="62" t="s">
        <v>528</v>
      </c>
      <c r="AA2" s="62" t="s">
        <v>501</v>
      </c>
      <c r="AB2" s="62">
        <v>10.9</v>
      </c>
      <c r="AC2" s="62" t="s">
        <v>506</v>
      </c>
      <c r="AD2" s="62">
        <v>55</v>
      </c>
    </row>
    <row r="3" spans="1:30" ht="14.4" thickBot="1" x14ac:dyDescent="0.3">
      <c r="W3" s="62">
        <v>2</v>
      </c>
      <c r="X3" s="62">
        <v>4362</v>
      </c>
      <c r="Y3" s="65">
        <v>42808</v>
      </c>
      <c r="Z3" s="62" t="s">
        <v>528</v>
      </c>
      <c r="AA3" s="62" t="s">
        <v>500</v>
      </c>
      <c r="AB3" s="62">
        <v>10.8</v>
      </c>
      <c r="AC3" s="62" t="s">
        <v>506</v>
      </c>
      <c r="AD3" s="62">
        <v>59</v>
      </c>
    </row>
    <row r="4" spans="1:30" ht="14.4" thickBot="1" x14ac:dyDescent="0.3">
      <c r="A4" s="44" t="s">
        <v>470</v>
      </c>
      <c r="B4" s="45" t="s">
        <v>505</v>
      </c>
      <c r="C4" s="85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4350</v>
      </c>
      <c r="Y4" s="65">
        <v>42766</v>
      </c>
      <c r="Z4" s="62" t="s">
        <v>528</v>
      </c>
      <c r="AA4" s="62" t="s">
        <v>500</v>
      </c>
      <c r="AB4" s="62">
        <v>10.8</v>
      </c>
      <c r="AC4" s="62" t="s">
        <v>506</v>
      </c>
      <c r="AD4" s="62">
        <v>57</v>
      </c>
    </row>
    <row r="5" spans="1:30" ht="18.75" customHeight="1" thickBot="1" x14ac:dyDescent="0.3">
      <c r="A5" s="62">
        <v>0</v>
      </c>
      <c r="B5" s="63">
        <v>3.8E-3</v>
      </c>
      <c r="C5" s="63">
        <v>6.7000000000000002E-3</v>
      </c>
      <c r="D5" s="63">
        <v>5.3E-3</v>
      </c>
      <c r="F5" s="62" t="s">
        <v>478</v>
      </c>
      <c r="G5" s="64">
        <v>42041</v>
      </c>
      <c r="H5" s="62">
        <v>1.05</v>
      </c>
      <c r="J5" s="91" t="s">
        <v>479</v>
      </c>
      <c r="K5" s="92"/>
      <c r="L5" s="92"/>
      <c r="M5" s="92"/>
      <c r="N5" s="93"/>
      <c r="W5" s="62">
        <v>4</v>
      </c>
      <c r="X5" s="62">
        <v>4323</v>
      </c>
      <c r="Y5" s="65">
        <v>42824</v>
      </c>
      <c r="Z5" s="62" t="s">
        <v>528</v>
      </c>
      <c r="AA5" s="62" t="s">
        <v>502</v>
      </c>
      <c r="AB5" s="62">
        <v>10.7</v>
      </c>
      <c r="AC5" s="62" t="s">
        <v>506</v>
      </c>
      <c r="AD5" s="62">
        <v>57</v>
      </c>
    </row>
    <row r="6" spans="1:30" ht="17.25" customHeight="1" thickBot="1" x14ac:dyDescent="0.3">
      <c r="A6" s="62">
        <v>1</v>
      </c>
      <c r="B6" s="63">
        <v>2.2000000000000001E-3</v>
      </c>
      <c r="C6" s="63">
        <v>3.8E-3</v>
      </c>
      <c r="D6" s="63">
        <v>3.0000000000000001E-3</v>
      </c>
      <c r="F6" s="62" t="s">
        <v>480</v>
      </c>
      <c r="G6" s="64">
        <v>43059</v>
      </c>
      <c r="H6" s="62">
        <v>1.08</v>
      </c>
      <c r="J6" s="49" t="s">
        <v>481</v>
      </c>
      <c r="K6" s="50">
        <f>LARGE((K8,K9),1)</f>
        <v>0.65938864628820959</v>
      </c>
      <c r="N6" s="50" t="s">
        <v>505</v>
      </c>
      <c r="W6" s="62">
        <v>5</v>
      </c>
      <c r="X6" s="62">
        <v>4293</v>
      </c>
      <c r="Y6" s="65">
        <v>42808</v>
      </c>
      <c r="Z6" s="62" t="s">
        <v>529</v>
      </c>
      <c r="AA6" s="62" t="s">
        <v>500</v>
      </c>
      <c r="AB6" s="62">
        <v>10.7</v>
      </c>
      <c r="AC6" s="62" t="s">
        <v>506</v>
      </c>
      <c r="AD6" s="62">
        <v>51</v>
      </c>
    </row>
    <row r="7" spans="1:30" ht="17.25" customHeight="1" thickBot="1" x14ac:dyDescent="0.3">
      <c r="A7" s="62">
        <v>2</v>
      </c>
      <c r="B7" s="63">
        <v>1.6999999999999999E-3</v>
      </c>
      <c r="C7" s="63">
        <v>2.3999999999999998E-3</v>
      </c>
      <c r="D7" s="63">
        <v>2E-3</v>
      </c>
      <c r="F7" s="62" t="s">
        <v>482</v>
      </c>
      <c r="G7" s="64">
        <v>44975</v>
      </c>
      <c r="H7" s="62">
        <v>1.1299999999999999</v>
      </c>
      <c r="J7" s="51" t="s">
        <v>483</v>
      </c>
      <c r="K7" s="50">
        <f>LARGE((K10,K11),1)</f>
        <v>0.52893590541381452</v>
      </c>
      <c r="N7" s="50" t="s">
        <v>506</v>
      </c>
      <c r="W7" s="62">
        <v>6</v>
      </c>
      <c r="X7" s="62">
        <v>4269</v>
      </c>
      <c r="Y7" s="65">
        <v>42747</v>
      </c>
      <c r="Z7" s="62" t="s">
        <v>536</v>
      </c>
      <c r="AA7" s="62" t="s">
        <v>502</v>
      </c>
      <c r="AB7" s="62">
        <v>10.6</v>
      </c>
      <c r="AC7" s="62" t="s">
        <v>506</v>
      </c>
      <c r="AD7" s="62">
        <v>57</v>
      </c>
    </row>
    <row r="8" spans="1:30" ht="17.25" customHeight="1" thickBot="1" x14ac:dyDescent="0.35">
      <c r="A8" s="62">
        <v>3</v>
      </c>
      <c r="B8" s="63">
        <v>2.5000000000000001E-3</v>
      </c>
      <c r="C8" s="63">
        <v>1.6000000000000001E-3</v>
      </c>
      <c r="D8" s="63">
        <v>2E-3</v>
      </c>
      <c r="F8" s="62" t="s">
        <v>484</v>
      </c>
      <c r="G8" s="64">
        <v>42143</v>
      </c>
      <c r="H8" s="62">
        <v>1.06</v>
      </c>
      <c r="K8" s="52">
        <f>LARGE(B11:C11,1)/(B11+C11)</f>
        <v>0.65938864628820959</v>
      </c>
      <c r="W8" s="62">
        <v>7</v>
      </c>
      <c r="X8" s="62">
        <v>4238</v>
      </c>
      <c r="Y8" s="65">
        <v>42831</v>
      </c>
      <c r="Z8" s="62" t="s">
        <v>529</v>
      </c>
      <c r="AA8" s="62" t="s">
        <v>502</v>
      </c>
      <c r="AB8" s="62">
        <v>10.5</v>
      </c>
      <c r="AC8" s="62" t="s">
        <v>506</v>
      </c>
      <c r="AD8" s="62">
        <v>54</v>
      </c>
    </row>
    <row r="9" spans="1:30" ht="17.25" customHeight="1" thickBot="1" x14ac:dyDescent="0.35">
      <c r="A9" s="62">
        <v>4</v>
      </c>
      <c r="B9" s="63">
        <v>4.1999999999999997E-3</v>
      </c>
      <c r="C9" s="63">
        <v>2E-3</v>
      </c>
      <c r="D9" s="63">
        <v>3.0999999999999999E-3</v>
      </c>
      <c r="F9" s="62" t="s">
        <v>485</v>
      </c>
      <c r="G9" s="64">
        <v>40582</v>
      </c>
      <c r="H9" s="62">
        <v>1.02</v>
      </c>
      <c r="K9" s="52">
        <f>LARGE(B12:C12,1)/(B12+C12)</f>
        <v>0.58152173913043481</v>
      </c>
      <c r="W9" s="62">
        <v>8</v>
      </c>
      <c r="X9" s="62">
        <v>4226</v>
      </c>
      <c r="Y9" s="65">
        <v>42810</v>
      </c>
      <c r="Z9" s="62" t="s">
        <v>529</v>
      </c>
      <c r="AA9" s="62" t="s">
        <v>502</v>
      </c>
      <c r="AB9" s="62">
        <v>10.5</v>
      </c>
      <c r="AC9" s="62" t="s">
        <v>506</v>
      </c>
      <c r="AD9" s="62">
        <v>51</v>
      </c>
    </row>
    <row r="10" spans="1:30" ht="17.25" customHeight="1" thickBot="1" x14ac:dyDescent="0.35">
      <c r="A10" s="62">
        <v>5</v>
      </c>
      <c r="B10" s="63">
        <v>1.0500000000000001E-2</v>
      </c>
      <c r="C10" s="63">
        <v>4.5999999999999999E-3</v>
      </c>
      <c r="D10" s="63">
        <v>7.4999999999999997E-3</v>
      </c>
      <c r="F10" s="62" t="s">
        <v>486</v>
      </c>
      <c r="G10" s="64">
        <v>37542</v>
      </c>
      <c r="H10" s="62">
        <v>0.94</v>
      </c>
      <c r="K10" s="52">
        <f>LARGE(B20:C20,1)/(B20+C20)</f>
        <v>0.52399481193255504</v>
      </c>
      <c r="W10" s="62">
        <v>9</v>
      </c>
      <c r="X10" s="62">
        <v>4198</v>
      </c>
      <c r="Y10" s="65">
        <v>42747</v>
      </c>
      <c r="Z10" s="62" t="s">
        <v>528</v>
      </c>
      <c r="AA10" s="62" t="s">
        <v>502</v>
      </c>
      <c r="AB10" s="62">
        <v>10.4</v>
      </c>
      <c r="AC10" s="62" t="s">
        <v>506</v>
      </c>
      <c r="AD10" s="62">
        <v>54</v>
      </c>
    </row>
    <row r="11" spans="1:30" ht="17.25" customHeight="1" thickBot="1" x14ac:dyDescent="0.35">
      <c r="A11" s="62">
        <v>6</v>
      </c>
      <c r="B11" s="63">
        <v>3.0200000000000001E-2</v>
      </c>
      <c r="C11" s="63">
        <v>1.5599999999999999E-2</v>
      </c>
      <c r="D11" s="63">
        <v>2.2800000000000001E-2</v>
      </c>
      <c r="F11" s="62" t="s">
        <v>487</v>
      </c>
      <c r="G11" s="64">
        <v>34725</v>
      </c>
      <c r="H11" s="62">
        <v>0.87</v>
      </c>
      <c r="K11" s="52">
        <f>LARGE(B21:C21,1)/(B21+C21)</f>
        <v>0.52893590541381452</v>
      </c>
      <c r="W11" s="62">
        <v>10</v>
      </c>
      <c r="X11" s="62">
        <v>4187</v>
      </c>
      <c r="Y11" s="65">
        <v>42807</v>
      </c>
      <c r="Z11" s="62" t="s">
        <v>529</v>
      </c>
      <c r="AA11" s="62" t="s">
        <v>499</v>
      </c>
      <c r="AB11" s="62">
        <v>10.4</v>
      </c>
      <c r="AC11" s="62" t="s">
        <v>506</v>
      </c>
      <c r="AD11" s="62">
        <v>57</v>
      </c>
    </row>
    <row r="12" spans="1:30" ht="17.25" customHeight="1" thickBot="1" x14ac:dyDescent="0.3">
      <c r="A12" s="62">
        <v>7</v>
      </c>
      <c r="B12" s="63">
        <v>5.3499999999999999E-2</v>
      </c>
      <c r="C12" s="63">
        <v>3.85E-2</v>
      </c>
      <c r="D12" s="63">
        <v>4.5900000000000003E-2</v>
      </c>
      <c r="F12" s="62" t="s">
        <v>488</v>
      </c>
      <c r="G12" s="64">
        <v>37621</v>
      </c>
      <c r="H12" s="62">
        <v>0.94</v>
      </c>
      <c r="W12" s="62">
        <v>20</v>
      </c>
      <c r="X12" s="62">
        <v>4098</v>
      </c>
      <c r="Y12" s="65">
        <v>42765</v>
      </c>
      <c r="Z12" s="62" t="s">
        <v>528</v>
      </c>
      <c r="AA12" s="62" t="s">
        <v>499</v>
      </c>
      <c r="AB12" s="62">
        <v>10.199999999999999</v>
      </c>
      <c r="AC12" s="62" t="s">
        <v>506</v>
      </c>
      <c r="AD12" s="62">
        <v>54</v>
      </c>
    </row>
    <row r="13" spans="1:30" ht="17.25" customHeight="1" thickBot="1" x14ac:dyDescent="0.3">
      <c r="A13" s="62">
        <v>8</v>
      </c>
      <c r="B13" s="63">
        <v>5.9700000000000003E-2</v>
      </c>
      <c r="C13" s="63">
        <v>5.1299999999999998E-2</v>
      </c>
      <c r="D13" s="63">
        <v>5.5399999999999998E-2</v>
      </c>
      <c r="F13" s="62" t="s">
        <v>489</v>
      </c>
      <c r="G13" s="64">
        <v>34357</v>
      </c>
      <c r="H13" s="62">
        <v>0.86</v>
      </c>
      <c r="W13" s="62">
        <v>25</v>
      </c>
      <c r="X13" s="62">
        <v>4077</v>
      </c>
      <c r="Y13" s="65">
        <v>42815</v>
      </c>
      <c r="Z13" s="62" t="s">
        <v>528</v>
      </c>
      <c r="AA13" s="62" t="s">
        <v>500</v>
      </c>
      <c r="AB13" s="62">
        <v>10.1</v>
      </c>
      <c r="AC13" s="62" t="s">
        <v>506</v>
      </c>
      <c r="AD13" s="62">
        <v>56</v>
      </c>
    </row>
    <row r="14" spans="1:30" ht="14.4" thickBot="1" x14ac:dyDescent="0.3">
      <c r="A14" s="62">
        <v>9</v>
      </c>
      <c r="B14" s="63">
        <v>6.2899999999999998E-2</v>
      </c>
      <c r="C14" s="63">
        <v>5.0500000000000003E-2</v>
      </c>
      <c r="D14" s="63">
        <v>5.6599999999999998E-2</v>
      </c>
      <c r="F14" s="62" t="s">
        <v>490</v>
      </c>
      <c r="G14" s="64">
        <v>41609</v>
      </c>
      <c r="H14" s="62">
        <v>1.04</v>
      </c>
      <c r="W14" s="62">
        <v>30</v>
      </c>
      <c r="X14" s="62">
        <v>4027</v>
      </c>
      <c r="Y14" s="65">
        <v>42761</v>
      </c>
      <c r="Z14" s="62" t="s">
        <v>536</v>
      </c>
      <c r="AA14" s="62" t="s">
        <v>502</v>
      </c>
      <c r="AB14" s="62">
        <v>10</v>
      </c>
      <c r="AC14" s="62" t="s">
        <v>506</v>
      </c>
      <c r="AD14" s="62">
        <v>56</v>
      </c>
    </row>
    <row r="15" spans="1:30" ht="14.4" thickBot="1" x14ac:dyDescent="0.3">
      <c r="A15" s="62">
        <v>10</v>
      </c>
      <c r="B15" s="63">
        <v>7.0900000000000005E-2</v>
      </c>
      <c r="C15" s="63">
        <v>5.4300000000000001E-2</v>
      </c>
      <c r="D15" s="63">
        <v>6.25E-2</v>
      </c>
      <c r="F15" s="62" t="s">
        <v>491</v>
      </c>
      <c r="G15" s="64">
        <v>41559</v>
      </c>
      <c r="H15" s="62">
        <v>1.04</v>
      </c>
      <c r="W15" s="62">
        <v>35</v>
      </c>
      <c r="X15" s="62">
        <v>4019</v>
      </c>
      <c r="Y15" s="65">
        <v>42759</v>
      </c>
      <c r="Z15" s="62" t="s">
        <v>536</v>
      </c>
      <c r="AA15" s="62" t="s">
        <v>500</v>
      </c>
      <c r="AB15" s="62">
        <v>10</v>
      </c>
      <c r="AC15" s="62" t="s">
        <v>506</v>
      </c>
      <c r="AD15" s="62">
        <v>58</v>
      </c>
    </row>
    <row r="16" spans="1:30" ht="14.4" thickBot="1" x14ac:dyDescent="0.3">
      <c r="A16" s="62">
        <v>11</v>
      </c>
      <c r="B16" s="63">
        <v>7.7200000000000005E-2</v>
      </c>
      <c r="C16" s="63">
        <v>6.2899999999999998E-2</v>
      </c>
      <c r="D16" s="63">
        <v>6.9900000000000004E-2</v>
      </c>
      <c r="F16" s="62" t="s">
        <v>492</v>
      </c>
      <c r="G16" s="64">
        <v>42113</v>
      </c>
      <c r="H16" s="62">
        <v>1.06</v>
      </c>
      <c r="W16" s="62">
        <v>40</v>
      </c>
      <c r="X16" s="62">
        <v>3989</v>
      </c>
      <c r="Y16" s="65">
        <v>42788</v>
      </c>
      <c r="Z16" s="62" t="s">
        <v>529</v>
      </c>
      <c r="AA16" s="62" t="s">
        <v>501</v>
      </c>
      <c r="AB16" s="62">
        <v>9.9</v>
      </c>
      <c r="AC16" s="62" t="s">
        <v>506</v>
      </c>
      <c r="AD16" s="62">
        <v>55</v>
      </c>
    </row>
    <row r="17" spans="1:30" ht="14.4" thickBot="1" x14ac:dyDescent="0.3">
      <c r="A17" s="62">
        <v>12</v>
      </c>
      <c r="B17" s="63">
        <v>7.9699999999999993E-2</v>
      </c>
      <c r="C17" s="63">
        <v>7.1199999999999999E-2</v>
      </c>
      <c r="D17" s="63">
        <v>7.5399999999999995E-2</v>
      </c>
      <c r="W17" s="62">
        <v>45</v>
      </c>
      <c r="X17" s="62">
        <v>3974</v>
      </c>
      <c r="Y17" s="65">
        <v>42789</v>
      </c>
      <c r="Z17" s="62" t="s">
        <v>536</v>
      </c>
      <c r="AA17" s="62" t="s">
        <v>502</v>
      </c>
      <c r="AB17" s="62">
        <v>9.9</v>
      </c>
      <c r="AC17" s="62" t="s">
        <v>506</v>
      </c>
      <c r="AD17" s="62">
        <v>56</v>
      </c>
    </row>
    <row r="18" spans="1:30" ht="14.4" thickBot="1" x14ac:dyDescent="0.3">
      <c r="A18" s="62">
        <v>13</v>
      </c>
      <c r="B18" s="63">
        <v>7.6200000000000004E-2</v>
      </c>
      <c r="C18" s="63">
        <v>7.5200000000000003E-2</v>
      </c>
      <c r="D18" s="63">
        <v>7.5700000000000003E-2</v>
      </c>
      <c r="W18" s="62">
        <v>50</v>
      </c>
      <c r="X18" s="62">
        <v>3961</v>
      </c>
      <c r="Y18" s="65">
        <v>42804</v>
      </c>
      <c r="Z18" s="62" t="s">
        <v>528</v>
      </c>
      <c r="AA18" s="62" t="s">
        <v>503</v>
      </c>
      <c r="AB18" s="62">
        <v>9.8000000000000007</v>
      </c>
      <c r="AC18" s="62" t="s">
        <v>506</v>
      </c>
      <c r="AD18" s="62">
        <v>51</v>
      </c>
    </row>
    <row r="19" spans="1:30" ht="17.25" customHeight="1" thickBot="1" x14ac:dyDescent="0.3">
      <c r="A19" s="62">
        <v>14</v>
      </c>
      <c r="B19" s="63">
        <v>7.3300000000000004E-2</v>
      </c>
      <c r="C19" s="63">
        <v>7.6200000000000004E-2</v>
      </c>
      <c r="D19" s="63">
        <v>7.4700000000000003E-2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3895</v>
      </c>
      <c r="Y19" s="65">
        <v>42790</v>
      </c>
      <c r="Z19" s="62" t="s">
        <v>528</v>
      </c>
      <c r="AA19" s="62" t="s">
        <v>503</v>
      </c>
      <c r="AB19" s="62">
        <v>9.6999999999999993</v>
      </c>
      <c r="AC19" s="62" t="s">
        <v>506</v>
      </c>
      <c r="AD19" s="62">
        <v>54</v>
      </c>
    </row>
    <row r="20" spans="1:30" ht="17.25" customHeight="1" thickBot="1" x14ac:dyDescent="0.3">
      <c r="A20" s="62">
        <v>15</v>
      </c>
      <c r="B20" s="63">
        <v>7.3400000000000007E-2</v>
      </c>
      <c r="C20" s="63">
        <v>8.0799999999999997E-2</v>
      </c>
      <c r="D20" s="63">
        <v>7.7200000000000005E-2</v>
      </c>
      <c r="F20" s="62" t="s">
        <v>495</v>
      </c>
      <c r="G20" s="64">
        <v>27424</v>
      </c>
      <c r="H20" s="62">
        <v>0.69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3806</v>
      </c>
      <c r="Y20" s="65">
        <v>42795</v>
      </c>
      <c r="Z20" s="62" t="s">
        <v>533</v>
      </c>
      <c r="AA20" s="62" t="s">
        <v>501</v>
      </c>
      <c r="AB20" s="62">
        <v>9.4</v>
      </c>
      <c r="AC20" s="62" t="s">
        <v>505</v>
      </c>
      <c r="AD20" s="62">
        <v>53</v>
      </c>
    </row>
    <row r="21" spans="1:30" ht="17.25" customHeight="1" thickBot="1" x14ac:dyDescent="0.3">
      <c r="A21" s="62">
        <v>16</v>
      </c>
      <c r="B21" s="63">
        <v>7.5700000000000003E-2</v>
      </c>
      <c r="C21" s="63">
        <v>8.5000000000000006E-2</v>
      </c>
      <c r="D21" s="63">
        <v>8.0500000000000002E-2</v>
      </c>
      <c r="F21" s="62" t="s">
        <v>499</v>
      </c>
      <c r="G21" s="64">
        <v>41520</v>
      </c>
      <c r="H21" s="62">
        <v>1.04</v>
      </c>
      <c r="J21" s="48">
        <v>5</v>
      </c>
      <c r="K21" s="48">
        <f>X6</f>
        <v>4293</v>
      </c>
      <c r="L21" s="54"/>
      <c r="M21" s="48"/>
      <c r="N21" s="59">
        <f>K21/$F$2</f>
        <v>0.10759398496240602</v>
      </c>
      <c r="W21" s="62">
        <v>125</v>
      </c>
      <c r="X21" s="62">
        <v>3745</v>
      </c>
      <c r="Y21" s="65">
        <v>42755</v>
      </c>
      <c r="Z21" s="62" t="s">
        <v>536</v>
      </c>
      <c r="AA21" s="62" t="s">
        <v>503</v>
      </c>
      <c r="AB21" s="62">
        <v>9.3000000000000007</v>
      </c>
      <c r="AC21" s="62" t="s">
        <v>506</v>
      </c>
      <c r="AD21" s="62">
        <v>55</v>
      </c>
    </row>
    <row r="22" spans="1:30" ht="17.25" customHeight="1" thickBot="1" x14ac:dyDescent="0.3">
      <c r="A22" s="62">
        <v>17</v>
      </c>
      <c r="B22" s="63">
        <v>7.1800000000000003E-2</v>
      </c>
      <c r="C22" s="63">
        <v>8.9499999999999996E-2</v>
      </c>
      <c r="D22" s="63">
        <v>8.0799999999999997E-2</v>
      </c>
      <c r="F22" s="62" t="s">
        <v>500</v>
      </c>
      <c r="G22" s="64">
        <v>42952</v>
      </c>
      <c r="H22" s="62">
        <v>1.07</v>
      </c>
      <c r="J22" s="48">
        <v>10</v>
      </c>
      <c r="K22" s="48">
        <f>X11</f>
        <v>4187</v>
      </c>
      <c r="L22" s="54"/>
      <c r="M22" s="48"/>
      <c r="N22" s="59">
        <f t="shared" ref="N22:N28" si="0">K22/$F$2</f>
        <v>0.104937343358396</v>
      </c>
      <c r="W22" s="62">
        <v>150</v>
      </c>
      <c r="X22" s="62">
        <v>3697</v>
      </c>
      <c r="Y22" s="65">
        <v>42748</v>
      </c>
      <c r="Z22" s="62" t="s">
        <v>533</v>
      </c>
      <c r="AA22" s="62" t="s">
        <v>503</v>
      </c>
      <c r="AB22" s="62">
        <v>9.1999999999999993</v>
      </c>
      <c r="AC22" s="62" t="s">
        <v>505</v>
      </c>
      <c r="AD22" s="62">
        <v>51</v>
      </c>
    </row>
    <row r="23" spans="1:30" ht="17.25" customHeight="1" thickBot="1" x14ac:dyDescent="0.3">
      <c r="A23" s="62">
        <v>18</v>
      </c>
      <c r="B23" s="63">
        <v>5.5399999999999998E-2</v>
      </c>
      <c r="C23" s="63">
        <v>7.3300000000000004E-2</v>
      </c>
      <c r="D23" s="63">
        <v>6.4500000000000002E-2</v>
      </c>
      <c r="F23" s="62" t="s">
        <v>501</v>
      </c>
      <c r="G23" s="64">
        <v>44170</v>
      </c>
      <c r="H23" s="62">
        <v>1.1100000000000001</v>
      </c>
      <c r="J23" s="48">
        <v>20</v>
      </c>
      <c r="K23" s="48">
        <f>X12</f>
        <v>4098</v>
      </c>
      <c r="L23" s="54"/>
      <c r="M23" s="48"/>
      <c r="N23" s="59">
        <f t="shared" si="0"/>
        <v>0.10270676691729323</v>
      </c>
      <c r="W23" s="62">
        <v>175</v>
      </c>
      <c r="X23" s="62">
        <v>3657</v>
      </c>
      <c r="Y23" s="65">
        <v>42808</v>
      </c>
      <c r="Z23" s="62" t="s">
        <v>536</v>
      </c>
      <c r="AA23" s="62" t="s">
        <v>500</v>
      </c>
      <c r="AB23" s="62">
        <v>9.1</v>
      </c>
      <c r="AC23" s="62" t="s">
        <v>506</v>
      </c>
      <c r="AD23" s="62">
        <v>62</v>
      </c>
    </row>
    <row r="24" spans="1:30" ht="17.25" customHeight="1" thickBot="1" x14ac:dyDescent="0.3">
      <c r="A24" s="62">
        <v>19</v>
      </c>
      <c r="B24" s="63">
        <v>4.1300000000000003E-2</v>
      </c>
      <c r="C24" s="63">
        <v>5.4699999999999999E-2</v>
      </c>
      <c r="D24" s="63">
        <v>4.8099999999999997E-2</v>
      </c>
      <c r="F24" s="62" t="s">
        <v>502</v>
      </c>
      <c r="G24" s="64">
        <v>44584</v>
      </c>
      <c r="H24" s="62">
        <v>1.1200000000000001</v>
      </c>
      <c r="J24" s="48">
        <v>30</v>
      </c>
      <c r="K24" s="48">
        <f>X14</f>
        <v>4027</v>
      </c>
      <c r="L24" s="54"/>
      <c r="M24" s="48"/>
      <c r="N24" s="59">
        <f t="shared" si="0"/>
        <v>0.10092731829573935</v>
      </c>
      <c r="W24" s="62">
        <v>200</v>
      </c>
      <c r="X24" s="62">
        <v>3615</v>
      </c>
      <c r="Y24" s="65">
        <v>42807</v>
      </c>
      <c r="Z24" s="62" t="s">
        <v>533</v>
      </c>
      <c r="AA24" s="62" t="s">
        <v>499</v>
      </c>
      <c r="AB24" s="62">
        <v>9</v>
      </c>
      <c r="AC24" s="62" t="s">
        <v>506</v>
      </c>
      <c r="AD24" s="62">
        <v>51</v>
      </c>
    </row>
    <row r="25" spans="1:30" ht="17.25" customHeight="1" thickBot="1" x14ac:dyDescent="0.3">
      <c r="A25" s="62">
        <v>20</v>
      </c>
      <c r="B25" s="63">
        <v>3.0099999999999998E-2</v>
      </c>
      <c r="C25" s="63">
        <v>4.0599999999999997E-2</v>
      </c>
      <c r="D25" s="63">
        <v>3.5400000000000001E-2</v>
      </c>
      <c r="F25" s="62" t="s">
        <v>503</v>
      </c>
      <c r="G25" s="64">
        <v>45184</v>
      </c>
      <c r="H25" s="62">
        <v>1.1299999999999999</v>
      </c>
      <c r="J25" s="48">
        <v>50</v>
      </c>
      <c r="K25" s="48">
        <f>X18</f>
        <v>3961</v>
      </c>
      <c r="L25" s="54"/>
      <c r="M25" s="48"/>
      <c r="N25" s="59">
        <f t="shared" si="0"/>
        <v>9.9273182957393485E-2</v>
      </c>
    </row>
    <row r="26" spans="1:30" ht="17.25" customHeight="1" thickBot="1" x14ac:dyDescent="0.3">
      <c r="A26" s="62">
        <v>21</v>
      </c>
      <c r="B26" s="63">
        <v>2.12E-2</v>
      </c>
      <c r="C26" s="63">
        <v>2.8899999999999999E-2</v>
      </c>
      <c r="D26" s="63">
        <v>2.5100000000000001E-2</v>
      </c>
      <c r="F26" s="62" t="s">
        <v>504</v>
      </c>
      <c r="G26" s="64">
        <v>33943</v>
      </c>
      <c r="H26" s="62">
        <v>0.85</v>
      </c>
      <c r="J26" s="48">
        <v>100</v>
      </c>
      <c r="K26" s="48">
        <f>X20</f>
        <v>3806</v>
      </c>
      <c r="L26" s="54"/>
      <c r="M26" s="48"/>
      <c r="N26" s="59">
        <f t="shared" si="0"/>
        <v>9.5388471177944856E-2</v>
      </c>
    </row>
    <row r="27" spans="1:30" ht="17.25" customHeight="1" thickBot="1" x14ac:dyDescent="0.3">
      <c r="A27" s="62">
        <v>22</v>
      </c>
      <c r="B27" s="63">
        <v>1.43E-2</v>
      </c>
      <c r="C27" s="63">
        <v>1.9E-2</v>
      </c>
      <c r="D27" s="63">
        <v>1.67E-2</v>
      </c>
      <c r="J27" s="48">
        <v>150</v>
      </c>
      <c r="K27" s="48">
        <f>X22</f>
        <v>3697</v>
      </c>
      <c r="L27" s="54"/>
      <c r="M27" s="48"/>
      <c r="N27" s="59">
        <f t="shared" si="0"/>
        <v>9.265664160401002E-2</v>
      </c>
    </row>
    <row r="28" spans="1:30" ht="17.25" customHeight="1" thickBot="1" x14ac:dyDescent="0.3">
      <c r="A28" s="62">
        <v>23</v>
      </c>
      <c r="B28" s="63">
        <v>8.5000000000000006E-3</v>
      </c>
      <c r="C28" s="63">
        <v>1.15E-2</v>
      </c>
      <c r="D28" s="63">
        <v>0.01</v>
      </c>
      <c r="J28" s="48">
        <v>200</v>
      </c>
      <c r="K28" s="48">
        <f>X24</f>
        <v>3615</v>
      </c>
      <c r="L28" s="54"/>
      <c r="M28" s="48"/>
      <c r="N28" s="59">
        <f t="shared" si="0"/>
        <v>9.0601503759398502E-2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27600</v>
      </c>
      <c r="H2" s="43" t="s">
        <v>469</v>
      </c>
      <c r="W2" s="62">
        <v>1</v>
      </c>
      <c r="X2" s="62">
        <v>2776</v>
      </c>
      <c r="Y2" s="65">
        <v>42898</v>
      </c>
      <c r="Z2" s="62" t="s">
        <v>529</v>
      </c>
      <c r="AA2" s="62" t="s">
        <v>499</v>
      </c>
      <c r="AB2" s="62">
        <v>10.1</v>
      </c>
      <c r="AC2" s="62" t="s">
        <v>505</v>
      </c>
      <c r="AD2" s="62">
        <v>53</v>
      </c>
    </row>
    <row r="3" spans="1:30" ht="14.4" thickBot="1" x14ac:dyDescent="0.3">
      <c r="W3" s="62">
        <v>2</v>
      </c>
      <c r="X3" s="62">
        <v>2775</v>
      </c>
      <c r="Y3" s="65">
        <v>42901</v>
      </c>
      <c r="Z3" s="62" t="s">
        <v>528</v>
      </c>
      <c r="AA3" s="62" t="s">
        <v>502</v>
      </c>
      <c r="AB3" s="62">
        <v>10.1</v>
      </c>
      <c r="AC3" s="62" t="s">
        <v>505</v>
      </c>
      <c r="AD3" s="62">
        <v>51</v>
      </c>
    </row>
    <row r="4" spans="1:30" ht="14.4" thickBot="1" x14ac:dyDescent="0.3">
      <c r="A4" s="44" t="s">
        <v>470</v>
      </c>
      <c r="B4" s="45" t="s">
        <v>505</v>
      </c>
      <c r="C4" s="84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2756</v>
      </c>
      <c r="Y4" s="65">
        <v>42899</v>
      </c>
      <c r="Z4" s="62" t="s">
        <v>528</v>
      </c>
      <c r="AA4" s="62" t="s">
        <v>500</v>
      </c>
      <c r="AB4" s="62">
        <v>10</v>
      </c>
      <c r="AC4" s="62" t="s">
        <v>505</v>
      </c>
      <c r="AD4" s="62">
        <v>54</v>
      </c>
    </row>
    <row r="5" spans="1:30" ht="18.75" customHeight="1" thickBot="1" x14ac:dyDescent="0.3">
      <c r="A5" s="62">
        <v>0</v>
      </c>
      <c r="B5" s="63">
        <v>1.0699999999999999E-2</v>
      </c>
      <c r="C5" s="63">
        <v>1.2E-2</v>
      </c>
      <c r="D5" s="63">
        <v>1.1299999999999999E-2</v>
      </c>
      <c r="F5" s="62" t="s">
        <v>478</v>
      </c>
      <c r="G5" s="64">
        <v>26413</v>
      </c>
      <c r="H5" s="62">
        <v>0.98</v>
      </c>
      <c r="J5" s="91" t="s">
        <v>479</v>
      </c>
      <c r="K5" s="92"/>
      <c r="L5" s="92"/>
      <c r="M5" s="92"/>
      <c r="N5" s="93"/>
      <c r="W5" s="62">
        <v>4</v>
      </c>
      <c r="X5" s="62">
        <v>2740</v>
      </c>
      <c r="Y5" s="65">
        <v>42901</v>
      </c>
      <c r="Z5" s="62" t="s">
        <v>529</v>
      </c>
      <c r="AA5" s="62" t="s">
        <v>502</v>
      </c>
      <c r="AB5" s="62">
        <v>9.9</v>
      </c>
      <c r="AC5" s="62" t="s">
        <v>505</v>
      </c>
      <c r="AD5" s="62">
        <v>53</v>
      </c>
    </row>
    <row r="6" spans="1:30" ht="17.25" customHeight="1" thickBot="1" x14ac:dyDescent="0.3">
      <c r="A6" s="62">
        <v>1</v>
      </c>
      <c r="B6" s="63">
        <v>8.8000000000000005E-3</v>
      </c>
      <c r="C6" s="63">
        <v>7.9000000000000008E-3</v>
      </c>
      <c r="D6" s="63">
        <v>8.3999999999999995E-3</v>
      </c>
      <c r="F6" s="62" t="s">
        <v>480</v>
      </c>
      <c r="G6" s="64">
        <v>28144</v>
      </c>
      <c r="H6" s="62">
        <v>1.04</v>
      </c>
      <c r="J6" s="49" t="s">
        <v>481</v>
      </c>
      <c r="K6" s="50">
        <f>LARGE((K8,K9),1)</f>
        <v>0.54392764857881137</v>
      </c>
      <c r="N6" s="50" t="s">
        <v>506</v>
      </c>
      <c r="W6" s="62">
        <v>5</v>
      </c>
      <c r="X6" s="62">
        <v>2736</v>
      </c>
      <c r="Y6" s="65">
        <v>42900</v>
      </c>
      <c r="Z6" s="62" t="s">
        <v>528</v>
      </c>
      <c r="AA6" s="62" t="s">
        <v>501</v>
      </c>
      <c r="AB6" s="62">
        <v>9.9</v>
      </c>
      <c r="AC6" s="62" t="s">
        <v>505</v>
      </c>
      <c r="AD6" s="62">
        <v>51</v>
      </c>
    </row>
    <row r="7" spans="1:30" ht="17.25" customHeight="1" thickBot="1" x14ac:dyDescent="0.3">
      <c r="A7" s="62">
        <v>2</v>
      </c>
      <c r="B7" s="63">
        <v>8.0000000000000002E-3</v>
      </c>
      <c r="C7" s="63">
        <v>6.3E-3</v>
      </c>
      <c r="D7" s="63">
        <v>7.1999999999999998E-3</v>
      </c>
      <c r="F7" s="62" t="s">
        <v>482</v>
      </c>
      <c r="G7" s="64">
        <v>28987</v>
      </c>
      <c r="H7" s="62">
        <v>1.08</v>
      </c>
      <c r="J7" s="51" t="s">
        <v>483</v>
      </c>
      <c r="K7" s="50">
        <f>LARGE((K10,K11),1)</f>
        <v>0.50575490859851047</v>
      </c>
      <c r="N7" s="50" t="s">
        <v>505</v>
      </c>
      <c r="W7" s="62">
        <v>6</v>
      </c>
      <c r="X7" s="62">
        <v>2733</v>
      </c>
      <c r="Y7" s="65">
        <v>42895</v>
      </c>
      <c r="Z7" s="62" t="s">
        <v>528</v>
      </c>
      <c r="AA7" s="62" t="s">
        <v>503</v>
      </c>
      <c r="AB7" s="62">
        <v>9.9</v>
      </c>
      <c r="AC7" s="62" t="s">
        <v>505</v>
      </c>
      <c r="AD7" s="62">
        <v>53</v>
      </c>
    </row>
    <row r="8" spans="1:30" ht="17.25" customHeight="1" thickBot="1" x14ac:dyDescent="0.35">
      <c r="A8" s="62">
        <v>3</v>
      </c>
      <c r="B8" s="63">
        <v>6.6E-3</v>
      </c>
      <c r="C8" s="63">
        <v>4.8999999999999998E-3</v>
      </c>
      <c r="D8" s="63">
        <v>5.7000000000000002E-3</v>
      </c>
      <c r="F8" s="62" t="s">
        <v>484</v>
      </c>
      <c r="G8" s="64">
        <v>27555</v>
      </c>
      <c r="H8" s="62">
        <v>1.02</v>
      </c>
      <c r="K8" s="52">
        <f>LARGE(B11:C11,1)/(B11+C11)</f>
        <v>0.54392764857881137</v>
      </c>
      <c r="W8" s="62">
        <v>7</v>
      </c>
      <c r="X8" s="62">
        <v>2707</v>
      </c>
      <c r="Y8" s="65">
        <v>42895</v>
      </c>
      <c r="Z8" s="62" t="s">
        <v>529</v>
      </c>
      <c r="AA8" s="62" t="s">
        <v>503</v>
      </c>
      <c r="AB8" s="62">
        <v>9.8000000000000007</v>
      </c>
      <c r="AC8" s="62" t="s">
        <v>505</v>
      </c>
      <c r="AD8" s="62">
        <v>56</v>
      </c>
    </row>
    <row r="9" spans="1:30" ht="17.25" customHeight="1" thickBot="1" x14ac:dyDescent="0.35">
      <c r="A9" s="62">
        <v>4</v>
      </c>
      <c r="B9" s="63">
        <v>8.8999999999999999E-3</v>
      </c>
      <c r="C9" s="63">
        <v>6.7000000000000002E-3</v>
      </c>
      <c r="D9" s="63">
        <v>7.7999999999999996E-3</v>
      </c>
      <c r="F9" s="62" t="s">
        <v>485</v>
      </c>
      <c r="G9" s="64">
        <v>27867</v>
      </c>
      <c r="H9" s="62">
        <v>1.03</v>
      </c>
      <c r="K9" s="52">
        <f>LARGE(B12:C12,1)/(B12+C12)</f>
        <v>0.50213492741246801</v>
      </c>
      <c r="W9" s="62">
        <v>8</v>
      </c>
      <c r="X9" s="62">
        <v>2660</v>
      </c>
      <c r="Y9" s="65">
        <v>42895</v>
      </c>
      <c r="Z9" s="62" t="s">
        <v>530</v>
      </c>
      <c r="AA9" s="62" t="s">
        <v>503</v>
      </c>
      <c r="AB9" s="62">
        <v>9.6</v>
      </c>
      <c r="AC9" s="62" t="s">
        <v>505</v>
      </c>
      <c r="AD9" s="62">
        <v>50</v>
      </c>
    </row>
    <row r="10" spans="1:30" ht="17.25" customHeight="1" thickBot="1" x14ac:dyDescent="0.35">
      <c r="A10" s="62">
        <v>5</v>
      </c>
      <c r="B10" s="63">
        <v>1.9099999999999999E-2</v>
      </c>
      <c r="C10" s="63">
        <v>1.41E-2</v>
      </c>
      <c r="D10" s="63">
        <v>1.66E-2</v>
      </c>
      <c r="F10" s="62" t="s">
        <v>486</v>
      </c>
      <c r="G10" s="64">
        <v>28039</v>
      </c>
      <c r="H10" s="62">
        <v>1.04</v>
      </c>
      <c r="K10" s="52">
        <f>LARGE(B20:C20,1)/(B20+C20)</f>
        <v>0.50469314079422378</v>
      </c>
      <c r="W10" s="62">
        <v>8</v>
      </c>
      <c r="X10" s="62">
        <v>2660</v>
      </c>
      <c r="Y10" s="65">
        <v>42895</v>
      </c>
      <c r="Z10" s="62" t="s">
        <v>530</v>
      </c>
      <c r="AA10" s="62" t="s">
        <v>503</v>
      </c>
      <c r="AB10" s="62">
        <v>9.6</v>
      </c>
      <c r="AC10" s="62" t="s">
        <v>506</v>
      </c>
      <c r="AD10" s="62">
        <v>50</v>
      </c>
    </row>
    <row r="11" spans="1:30" ht="17.25" customHeight="1" thickBot="1" x14ac:dyDescent="0.35">
      <c r="A11" s="62">
        <v>6</v>
      </c>
      <c r="B11" s="63">
        <v>4.2099999999999999E-2</v>
      </c>
      <c r="C11" s="63">
        <v>3.5299999999999998E-2</v>
      </c>
      <c r="D11" s="63">
        <v>3.8699999999999998E-2</v>
      </c>
      <c r="F11" s="62" t="s">
        <v>487</v>
      </c>
      <c r="G11" s="64">
        <v>26261</v>
      </c>
      <c r="H11" s="62">
        <v>0.97</v>
      </c>
      <c r="K11" s="52">
        <f>LARGE(B21:C21,1)/(B21+C21)</f>
        <v>0.50575490859851047</v>
      </c>
      <c r="W11" s="62">
        <v>9</v>
      </c>
      <c r="X11" s="62">
        <v>2649</v>
      </c>
      <c r="Y11" s="65">
        <v>42899</v>
      </c>
      <c r="Z11" s="62" t="s">
        <v>529</v>
      </c>
      <c r="AA11" s="62" t="s">
        <v>500</v>
      </c>
      <c r="AB11" s="62">
        <v>9.6</v>
      </c>
      <c r="AC11" s="62" t="s">
        <v>505</v>
      </c>
      <c r="AD11" s="62">
        <v>53</v>
      </c>
    </row>
    <row r="12" spans="1:30" ht="17.25" customHeight="1" thickBot="1" x14ac:dyDescent="0.3">
      <c r="A12" s="62">
        <v>7</v>
      </c>
      <c r="B12" s="63">
        <v>5.8299999999999998E-2</v>
      </c>
      <c r="C12" s="63">
        <v>5.8799999999999998E-2</v>
      </c>
      <c r="D12" s="63">
        <v>5.8500000000000003E-2</v>
      </c>
      <c r="F12" s="62" t="s">
        <v>488</v>
      </c>
      <c r="G12" s="64">
        <v>27440</v>
      </c>
      <c r="H12" s="62">
        <v>1.02</v>
      </c>
      <c r="W12" s="62">
        <v>10</v>
      </c>
      <c r="X12" s="62">
        <v>2633</v>
      </c>
      <c r="Y12" s="65">
        <v>42898</v>
      </c>
      <c r="Z12" s="62" t="s">
        <v>528</v>
      </c>
      <c r="AA12" s="62" t="s">
        <v>499</v>
      </c>
      <c r="AB12" s="62">
        <v>9.5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v>5.96E-2</v>
      </c>
      <c r="C13" s="63">
        <v>6.2899999999999998E-2</v>
      </c>
      <c r="D13" s="63">
        <v>6.1199999999999997E-2</v>
      </c>
      <c r="F13" s="62" t="s">
        <v>489</v>
      </c>
      <c r="G13" s="64">
        <v>21859</v>
      </c>
      <c r="H13" s="62">
        <v>0.81</v>
      </c>
      <c r="W13" s="62">
        <v>20</v>
      </c>
      <c r="X13" s="62">
        <v>2571</v>
      </c>
      <c r="Y13" s="65">
        <v>42871</v>
      </c>
      <c r="Z13" s="62" t="s">
        <v>529</v>
      </c>
      <c r="AA13" s="62" t="s">
        <v>500</v>
      </c>
      <c r="AB13" s="62">
        <v>9.3000000000000007</v>
      </c>
      <c r="AC13" s="62" t="s">
        <v>505</v>
      </c>
      <c r="AD13" s="62">
        <v>51</v>
      </c>
    </row>
    <row r="14" spans="1:30" ht="14.4" thickBot="1" x14ac:dyDescent="0.3">
      <c r="A14" s="62">
        <v>9</v>
      </c>
      <c r="B14" s="63">
        <v>5.5100000000000003E-2</v>
      </c>
      <c r="C14" s="63">
        <v>5.6899999999999999E-2</v>
      </c>
      <c r="D14" s="63">
        <v>5.6000000000000001E-2</v>
      </c>
      <c r="F14" s="62" t="s">
        <v>490</v>
      </c>
      <c r="G14" s="64">
        <v>27955</v>
      </c>
      <c r="H14" s="62">
        <v>1.04</v>
      </c>
      <c r="W14" s="62">
        <v>25</v>
      </c>
      <c r="X14" s="62">
        <v>2563</v>
      </c>
      <c r="Y14" s="65">
        <v>42818</v>
      </c>
      <c r="Z14" s="62" t="s">
        <v>529</v>
      </c>
      <c r="AA14" s="62" t="s">
        <v>503</v>
      </c>
      <c r="AB14" s="62">
        <v>9.3000000000000007</v>
      </c>
      <c r="AC14" s="62" t="s">
        <v>506</v>
      </c>
      <c r="AD14" s="62">
        <v>50</v>
      </c>
    </row>
    <row r="15" spans="1:30" ht="14.4" thickBot="1" x14ac:dyDescent="0.3">
      <c r="A15" s="62">
        <v>10</v>
      </c>
      <c r="B15" s="63">
        <v>5.6099999999999997E-2</v>
      </c>
      <c r="C15" s="63">
        <v>5.57E-2</v>
      </c>
      <c r="D15" s="63">
        <v>5.5899999999999998E-2</v>
      </c>
      <c r="F15" s="62" t="s">
        <v>491</v>
      </c>
      <c r="G15" s="64">
        <v>27244</v>
      </c>
      <c r="H15" s="62">
        <v>1.01</v>
      </c>
      <c r="W15" s="62">
        <v>30</v>
      </c>
      <c r="X15" s="62">
        <v>2543</v>
      </c>
      <c r="Y15" s="65">
        <v>42807</v>
      </c>
      <c r="Z15" s="62" t="s">
        <v>529</v>
      </c>
      <c r="AA15" s="62" t="s">
        <v>499</v>
      </c>
      <c r="AB15" s="62">
        <v>9.1999999999999993</v>
      </c>
      <c r="AC15" s="62" t="s">
        <v>505</v>
      </c>
      <c r="AD15" s="62">
        <v>51</v>
      </c>
    </row>
    <row r="16" spans="1:30" ht="14.4" thickBot="1" x14ac:dyDescent="0.3">
      <c r="A16" s="62">
        <v>11</v>
      </c>
      <c r="B16" s="63">
        <v>5.9200000000000003E-2</v>
      </c>
      <c r="C16" s="63">
        <v>5.8099999999999999E-2</v>
      </c>
      <c r="D16" s="63">
        <v>5.8700000000000002E-2</v>
      </c>
      <c r="F16" s="62" t="s">
        <v>492</v>
      </c>
      <c r="G16" s="64">
        <v>27142</v>
      </c>
      <c r="H16" s="62">
        <v>1.01</v>
      </c>
      <c r="W16" s="62">
        <v>35</v>
      </c>
      <c r="X16" s="62">
        <v>2539</v>
      </c>
      <c r="Y16" s="65">
        <v>42863</v>
      </c>
      <c r="Z16" s="62" t="s">
        <v>528</v>
      </c>
      <c r="AA16" s="62" t="s">
        <v>499</v>
      </c>
      <c r="AB16" s="62">
        <v>9.1999999999999993</v>
      </c>
      <c r="AC16" s="62" t="s">
        <v>505</v>
      </c>
      <c r="AD16" s="62">
        <v>51</v>
      </c>
    </row>
    <row r="17" spans="1:30" ht="14.4" thickBot="1" x14ac:dyDescent="0.3">
      <c r="A17" s="62">
        <v>12</v>
      </c>
      <c r="B17" s="63">
        <v>6.0199999999999997E-2</v>
      </c>
      <c r="C17" s="63">
        <v>6.2E-2</v>
      </c>
      <c r="D17" s="63">
        <v>6.1100000000000002E-2</v>
      </c>
      <c r="W17" s="62">
        <v>40</v>
      </c>
      <c r="X17" s="62">
        <v>2528</v>
      </c>
      <c r="Y17" s="65">
        <v>42914</v>
      </c>
      <c r="Z17" s="62" t="s">
        <v>528</v>
      </c>
      <c r="AA17" s="62" t="s">
        <v>501</v>
      </c>
      <c r="AB17" s="62">
        <v>9.1999999999999993</v>
      </c>
      <c r="AC17" s="62" t="s">
        <v>505</v>
      </c>
      <c r="AD17" s="62">
        <v>51</v>
      </c>
    </row>
    <row r="18" spans="1:30" ht="14.4" thickBot="1" x14ac:dyDescent="0.3">
      <c r="A18" s="62">
        <v>13</v>
      </c>
      <c r="B18" s="63">
        <v>6.0900000000000003E-2</v>
      </c>
      <c r="C18" s="63">
        <v>6.4199999999999993E-2</v>
      </c>
      <c r="D18" s="63">
        <v>6.2600000000000003E-2</v>
      </c>
      <c r="W18" s="62">
        <v>45</v>
      </c>
      <c r="X18" s="62">
        <v>2521</v>
      </c>
      <c r="Y18" s="65">
        <v>42923</v>
      </c>
      <c r="Z18" s="62" t="s">
        <v>529</v>
      </c>
      <c r="AA18" s="62" t="s">
        <v>503</v>
      </c>
      <c r="AB18" s="62">
        <v>9.1</v>
      </c>
      <c r="AC18" s="62" t="s">
        <v>505</v>
      </c>
      <c r="AD18" s="62">
        <v>52</v>
      </c>
    </row>
    <row r="19" spans="1:30" ht="17.25" customHeight="1" thickBot="1" x14ac:dyDescent="0.3">
      <c r="A19" s="62">
        <v>14</v>
      </c>
      <c r="B19" s="63">
        <v>6.2899999999999998E-2</v>
      </c>
      <c r="C19" s="63">
        <v>6.6299999999999998E-2</v>
      </c>
      <c r="D19" s="63">
        <v>6.4600000000000005E-2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50</v>
      </c>
      <c r="X19" s="62">
        <v>2508</v>
      </c>
      <c r="Y19" s="65">
        <v>42795</v>
      </c>
      <c r="Z19" s="62" t="s">
        <v>536</v>
      </c>
      <c r="AA19" s="62" t="s">
        <v>501</v>
      </c>
      <c r="AB19" s="62">
        <v>9.1</v>
      </c>
      <c r="AC19" s="62" t="s">
        <v>505</v>
      </c>
      <c r="AD19" s="62">
        <v>51</v>
      </c>
    </row>
    <row r="20" spans="1:30" ht="17.25" customHeight="1" thickBot="1" x14ac:dyDescent="0.3">
      <c r="A20" s="62">
        <v>15</v>
      </c>
      <c r="B20" s="63">
        <v>6.8599999999999994E-2</v>
      </c>
      <c r="C20" s="63">
        <v>6.9900000000000004E-2</v>
      </c>
      <c r="D20" s="63">
        <v>6.9199999999999998E-2</v>
      </c>
      <c r="F20" s="62" t="s">
        <v>495</v>
      </c>
      <c r="G20" s="64">
        <v>19116</v>
      </c>
      <c r="H20" s="62">
        <v>0.71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75</v>
      </c>
      <c r="X20" s="62">
        <v>2476</v>
      </c>
      <c r="Y20" s="65">
        <v>42871</v>
      </c>
      <c r="Z20" s="62" t="s">
        <v>528</v>
      </c>
      <c r="AA20" s="62" t="s">
        <v>500</v>
      </c>
      <c r="AB20" s="62">
        <v>9</v>
      </c>
      <c r="AC20" s="62" t="s">
        <v>505</v>
      </c>
      <c r="AD20" s="62">
        <v>52</v>
      </c>
    </row>
    <row r="21" spans="1:30" ht="17.25" customHeight="1" thickBot="1" x14ac:dyDescent="0.3">
      <c r="A21" s="62">
        <v>16</v>
      </c>
      <c r="B21" s="63">
        <v>7.4700000000000003E-2</v>
      </c>
      <c r="C21" s="63">
        <v>7.2999999999999995E-2</v>
      </c>
      <c r="D21" s="63">
        <v>7.3899999999999993E-2</v>
      </c>
      <c r="F21" s="62" t="s">
        <v>499</v>
      </c>
      <c r="G21" s="64">
        <v>27177</v>
      </c>
      <c r="H21" s="62">
        <v>1.01</v>
      </c>
      <c r="J21" s="48">
        <v>5</v>
      </c>
      <c r="K21" s="48">
        <f>X6</f>
        <v>2736</v>
      </c>
      <c r="L21" s="54"/>
      <c r="M21" s="48"/>
      <c r="N21" s="59">
        <f>K21/$F$2</f>
        <v>9.913043478260869E-2</v>
      </c>
      <c r="W21" s="62">
        <v>100</v>
      </c>
      <c r="X21" s="62">
        <v>2444</v>
      </c>
      <c r="Y21" s="65">
        <v>42877</v>
      </c>
      <c r="Z21" s="62" t="s">
        <v>528</v>
      </c>
      <c r="AA21" s="62" t="s">
        <v>499</v>
      </c>
      <c r="AB21" s="62">
        <v>8.9</v>
      </c>
      <c r="AC21" s="62" t="s">
        <v>505</v>
      </c>
      <c r="AD21" s="62">
        <v>51</v>
      </c>
    </row>
    <row r="22" spans="1:30" ht="17.25" customHeight="1" thickBot="1" x14ac:dyDescent="0.3">
      <c r="A22" s="62">
        <v>17</v>
      </c>
      <c r="B22" s="63">
        <v>7.4399999999999994E-2</v>
      </c>
      <c r="C22" s="63">
        <v>7.6300000000000007E-2</v>
      </c>
      <c r="D22" s="63">
        <v>7.5300000000000006E-2</v>
      </c>
      <c r="F22" s="62" t="s">
        <v>500</v>
      </c>
      <c r="G22" s="64">
        <v>28918</v>
      </c>
      <c r="H22" s="62">
        <v>1.07</v>
      </c>
      <c r="J22" s="48">
        <v>10</v>
      </c>
      <c r="K22" s="48">
        <f>X11</f>
        <v>2649</v>
      </c>
      <c r="L22" s="54"/>
      <c r="M22" s="48"/>
      <c r="N22" s="59">
        <f t="shared" ref="N22:N28" si="0">K22/$F$2</f>
        <v>9.5978260869565221E-2</v>
      </c>
      <c r="W22" s="62">
        <v>125</v>
      </c>
      <c r="X22" s="62">
        <v>2422</v>
      </c>
      <c r="Y22" s="65">
        <v>42755</v>
      </c>
      <c r="Z22" s="62" t="s">
        <v>528</v>
      </c>
      <c r="AA22" s="62" t="s">
        <v>503</v>
      </c>
      <c r="AB22" s="62">
        <v>8.8000000000000007</v>
      </c>
      <c r="AC22" s="62" t="s">
        <v>506</v>
      </c>
      <c r="AD22" s="62">
        <v>50</v>
      </c>
    </row>
    <row r="23" spans="1:30" ht="17.25" customHeight="1" thickBot="1" x14ac:dyDescent="0.3">
      <c r="A23" s="62">
        <v>18</v>
      </c>
      <c r="B23" s="63">
        <v>5.4899999999999997E-2</v>
      </c>
      <c r="C23" s="63">
        <v>6.08E-2</v>
      </c>
      <c r="D23" s="63">
        <v>5.79E-2</v>
      </c>
      <c r="F23" s="62" t="s">
        <v>501</v>
      </c>
      <c r="G23" s="64">
        <v>29340</v>
      </c>
      <c r="H23" s="62">
        <v>1.0900000000000001</v>
      </c>
      <c r="J23" s="48">
        <v>20</v>
      </c>
      <c r="K23" s="48">
        <f>X12</f>
        <v>2633</v>
      </c>
      <c r="L23" s="54"/>
      <c r="M23" s="48"/>
      <c r="N23" s="59">
        <f t="shared" si="0"/>
        <v>9.5398550724637682E-2</v>
      </c>
      <c r="W23" s="62">
        <v>150</v>
      </c>
      <c r="X23" s="62">
        <v>2405</v>
      </c>
      <c r="Y23" s="65">
        <v>42908</v>
      </c>
      <c r="Z23" s="62" t="s">
        <v>529</v>
      </c>
      <c r="AA23" s="62" t="s">
        <v>502</v>
      </c>
      <c r="AB23" s="62">
        <v>8.6999999999999993</v>
      </c>
      <c r="AC23" s="62" t="s">
        <v>505</v>
      </c>
      <c r="AD23" s="62">
        <v>53</v>
      </c>
    </row>
    <row r="24" spans="1:30" ht="17.25" customHeight="1" thickBot="1" x14ac:dyDescent="0.3">
      <c r="A24" s="62">
        <v>19</v>
      </c>
      <c r="B24" s="63">
        <v>4.3099999999999999E-2</v>
      </c>
      <c r="C24" s="63">
        <v>4.5900000000000003E-2</v>
      </c>
      <c r="D24" s="63">
        <v>4.4499999999999998E-2</v>
      </c>
      <c r="F24" s="62" t="s">
        <v>502</v>
      </c>
      <c r="G24" s="64">
        <v>29546</v>
      </c>
      <c r="H24" s="62">
        <v>1.1000000000000001</v>
      </c>
      <c r="J24" s="48">
        <v>30</v>
      </c>
      <c r="K24" s="48">
        <f>X14</f>
        <v>2563</v>
      </c>
      <c r="L24" s="54"/>
      <c r="M24" s="48"/>
      <c r="N24" s="59">
        <f t="shared" si="0"/>
        <v>9.2862318840579716E-2</v>
      </c>
      <c r="W24" s="62">
        <v>175</v>
      </c>
      <c r="X24" s="62">
        <v>2384</v>
      </c>
      <c r="Y24" s="65">
        <v>42958</v>
      </c>
      <c r="Z24" s="62" t="s">
        <v>539</v>
      </c>
      <c r="AA24" s="62" t="s">
        <v>503</v>
      </c>
      <c r="AB24" s="62">
        <v>8.6</v>
      </c>
      <c r="AC24" s="62" t="s">
        <v>506</v>
      </c>
      <c r="AD24" s="62">
        <v>50</v>
      </c>
    </row>
    <row r="25" spans="1:30" ht="17.25" customHeight="1" thickBot="1" x14ac:dyDescent="0.3">
      <c r="A25" s="62">
        <v>20</v>
      </c>
      <c r="B25" s="63">
        <v>3.6700000000000003E-2</v>
      </c>
      <c r="C25" s="63">
        <v>3.5400000000000001E-2</v>
      </c>
      <c r="D25" s="63">
        <v>3.61E-2</v>
      </c>
      <c r="F25" s="62" t="s">
        <v>503</v>
      </c>
      <c r="G25" s="64">
        <v>31623</v>
      </c>
      <c r="H25" s="62">
        <v>1.17</v>
      </c>
      <c r="J25" s="48">
        <v>50</v>
      </c>
      <c r="K25" s="48">
        <f>X18</f>
        <v>2521</v>
      </c>
      <c r="L25" s="54"/>
      <c r="M25" s="48"/>
      <c r="N25" s="59">
        <f t="shared" si="0"/>
        <v>9.1340579710144934E-2</v>
      </c>
      <c r="W25" s="62">
        <v>200</v>
      </c>
      <c r="X25" s="62">
        <v>2362</v>
      </c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v>3.0599999999999999E-2</v>
      </c>
      <c r="C26" s="63">
        <v>2.8199999999999999E-2</v>
      </c>
      <c r="D26" s="63">
        <v>2.9399999999999999E-2</v>
      </c>
      <c r="F26" s="62" t="s">
        <v>504</v>
      </c>
      <c r="G26" s="64">
        <v>23156</v>
      </c>
      <c r="H26" s="62">
        <v>0.86</v>
      </c>
      <c r="J26" s="48">
        <v>100</v>
      </c>
      <c r="K26" s="48">
        <f>X20</f>
        <v>2476</v>
      </c>
      <c r="L26" s="54"/>
      <c r="M26" s="48"/>
      <c r="N26" s="59">
        <f t="shared" si="0"/>
        <v>8.9710144927536234E-2</v>
      </c>
    </row>
    <row r="27" spans="1:30" ht="17.25" customHeight="1" thickBot="1" x14ac:dyDescent="0.3">
      <c r="A27" s="62">
        <v>22</v>
      </c>
      <c r="B27" s="63">
        <v>2.3400000000000001E-2</v>
      </c>
      <c r="C27" s="63">
        <v>2.23E-2</v>
      </c>
      <c r="D27" s="63">
        <v>2.29E-2</v>
      </c>
      <c r="J27" s="48">
        <v>150</v>
      </c>
      <c r="K27" s="48">
        <f>X22</f>
        <v>2422</v>
      </c>
      <c r="L27" s="54"/>
      <c r="M27" s="48"/>
      <c r="N27" s="59">
        <f t="shared" si="0"/>
        <v>8.7753623188405794E-2</v>
      </c>
    </row>
    <row r="28" spans="1:30" ht="17.25" customHeight="1" thickBot="1" x14ac:dyDescent="0.3">
      <c r="A28" s="62">
        <v>23</v>
      </c>
      <c r="B28" s="63">
        <v>1.7000000000000001E-2</v>
      </c>
      <c r="C28" s="63">
        <v>1.61E-2</v>
      </c>
      <c r="D28" s="63">
        <v>1.66E-2</v>
      </c>
      <c r="J28" s="48">
        <v>200</v>
      </c>
      <c r="K28" s="48">
        <f>X24</f>
        <v>2384</v>
      </c>
      <c r="L28" s="54"/>
      <c r="M28" s="48"/>
      <c r="N28" s="59">
        <f t="shared" si="0"/>
        <v>8.6376811594202893E-2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29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49900</v>
      </c>
      <c r="H2" s="43" t="s">
        <v>469</v>
      </c>
      <c r="W2" s="62">
        <v>1</v>
      </c>
      <c r="X2" s="62"/>
      <c r="Y2" s="65">
        <v>42898</v>
      </c>
      <c r="Z2" s="62" t="s">
        <v>529</v>
      </c>
      <c r="AA2" s="62" t="s">
        <v>499</v>
      </c>
      <c r="AB2" s="62">
        <v>10.1</v>
      </c>
      <c r="AC2" s="62" t="s">
        <v>505</v>
      </c>
      <c r="AD2" s="62">
        <v>53</v>
      </c>
    </row>
    <row r="3" spans="1:30" ht="14.4" thickBot="1" x14ac:dyDescent="0.3">
      <c r="W3" s="62">
        <v>2</v>
      </c>
      <c r="X3" s="62"/>
      <c r="Y3" s="65">
        <v>42901</v>
      </c>
      <c r="Z3" s="62" t="s">
        <v>528</v>
      </c>
      <c r="AA3" s="62" t="s">
        <v>502</v>
      </c>
      <c r="AB3" s="62">
        <v>10.1</v>
      </c>
      <c r="AC3" s="62" t="s">
        <v>505</v>
      </c>
      <c r="AD3" s="62">
        <v>51</v>
      </c>
    </row>
    <row r="4" spans="1:30" ht="14.4" thickBot="1" x14ac:dyDescent="0.3">
      <c r="A4" s="44" t="s">
        <v>470</v>
      </c>
      <c r="B4" s="45" t="s">
        <v>471</v>
      </c>
      <c r="C4" s="85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42899</v>
      </c>
      <c r="Z4" s="62" t="s">
        <v>528</v>
      </c>
      <c r="AA4" s="62" t="s">
        <v>500</v>
      </c>
      <c r="AB4" s="62">
        <v>10</v>
      </c>
      <c r="AC4" s="62" t="s">
        <v>505</v>
      </c>
      <c r="AD4" s="62">
        <v>54</v>
      </c>
    </row>
    <row r="5" spans="1:30" ht="18.75" customHeight="1" thickBot="1" x14ac:dyDescent="0.3">
      <c r="A5" s="62">
        <v>0</v>
      </c>
      <c r="B5" s="63">
        <v>6.1999999999999998E-3</v>
      </c>
      <c r="C5" s="63">
        <v>4.3E-3</v>
      </c>
      <c r="D5" s="63">
        <v>5.3E-3</v>
      </c>
      <c r="F5" s="62" t="s">
        <v>478</v>
      </c>
      <c r="G5" s="64">
        <v>50994</v>
      </c>
      <c r="H5" s="62">
        <v>1.02</v>
      </c>
      <c r="J5" s="91" t="s">
        <v>479</v>
      </c>
      <c r="K5" s="92"/>
      <c r="L5" s="92"/>
      <c r="M5" s="92"/>
      <c r="N5" s="93"/>
      <c r="W5" s="62">
        <v>4</v>
      </c>
      <c r="X5" s="62"/>
      <c r="Y5" s="65">
        <v>42901</v>
      </c>
      <c r="Z5" s="62" t="s">
        <v>529</v>
      </c>
      <c r="AA5" s="62" t="s">
        <v>502</v>
      </c>
      <c r="AB5" s="62">
        <v>9.9</v>
      </c>
      <c r="AC5" s="62" t="s">
        <v>505</v>
      </c>
      <c r="AD5" s="62">
        <v>53</v>
      </c>
    </row>
    <row r="6" spans="1:30" ht="17.25" customHeight="1" thickBot="1" x14ac:dyDescent="0.3">
      <c r="A6" s="62">
        <v>1</v>
      </c>
      <c r="B6" s="63">
        <v>3.7000000000000002E-3</v>
      </c>
      <c r="C6" s="63">
        <v>2.8E-3</v>
      </c>
      <c r="D6" s="63">
        <v>3.2000000000000002E-3</v>
      </c>
      <c r="F6" s="62" t="s">
        <v>480</v>
      </c>
      <c r="G6" s="64">
        <v>55561</v>
      </c>
      <c r="H6" s="62">
        <v>1.1100000000000001</v>
      </c>
      <c r="J6" s="49" t="s">
        <v>481</v>
      </c>
      <c r="K6" s="50">
        <f>LARGE((K8,K9),1)</f>
        <v>0.68341708542713564</v>
      </c>
      <c r="N6" s="50" t="s">
        <v>472</v>
      </c>
      <c r="W6" s="62">
        <v>5</v>
      </c>
      <c r="X6" s="62"/>
      <c r="Y6" s="65">
        <v>42900</v>
      </c>
      <c r="Z6" s="62" t="s">
        <v>528</v>
      </c>
      <c r="AA6" s="62" t="s">
        <v>501</v>
      </c>
      <c r="AB6" s="62">
        <v>9.9</v>
      </c>
      <c r="AC6" s="62" t="s">
        <v>505</v>
      </c>
      <c r="AD6" s="62">
        <v>51</v>
      </c>
    </row>
    <row r="7" spans="1:30" ht="17.25" customHeight="1" thickBot="1" x14ac:dyDescent="0.3">
      <c r="A7" s="62">
        <v>2</v>
      </c>
      <c r="B7" s="63">
        <v>2.8999999999999998E-3</v>
      </c>
      <c r="C7" s="63">
        <v>2.7000000000000001E-3</v>
      </c>
      <c r="D7" s="63">
        <v>2.8E-3</v>
      </c>
      <c r="F7" s="62" t="s">
        <v>482</v>
      </c>
      <c r="G7" s="64">
        <v>58109</v>
      </c>
      <c r="H7" s="62">
        <v>1.1599999999999999</v>
      </c>
      <c r="J7" s="51" t="s">
        <v>483</v>
      </c>
      <c r="K7" s="50">
        <f>LARGE((K10,K11),1)</f>
        <v>0.57244043786220222</v>
      </c>
      <c r="N7" s="50" t="s">
        <v>471</v>
      </c>
      <c r="W7" s="62">
        <v>6</v>
      </c>
      <c r="X7" s="62"/>
      <c r="Y7" s="65">
        <v>42895</v>
      </c>
      <c r="Z7" s="62" t="s">
        <v>528</v>
      </c>
      <c r="AA7" s="62" t="s">
        <v>503</v>
      </c>
      <c r="AB7" s="62">
        <v>9.9</v>
      </c>
      <c r="AC7" s="62" t="s">
        <v>505</v>
      </c>
      <c r="AD7" s="62">
        <v>53</v>
      </c>
    </row>
    <row r="8" spans="1:30" ht="17.25" customHeight="1" thickBot="1" x14ac:dyDescent="0.35">
      <c r="A8" s="62">
        <v>3</v>
      </c>
      <c r="B8" s="63">
        <v>2.2000000000000001E-3</v>
      </c>
      <c r="C8" s="63">
        <v>2.8E-3</v>
      </c>
      <c r="D8" s="63">
        <v>2.5000000000000001E-3</v>
      </c>
      <c r="F8" s="62" t="s">
        <v>484</v>
      </c>
      <c r="G8" s="64">
        <v>52338</v>
      </c>
      <c r="H8" s="62">
        <v>1.05</v>
      </c>
      <c r="K8" s="52">
        <f>LARGE(B11:C11,1)/(B11+C11)</f>
        <v>0.6705685618729097</v>
      </c>
      <c r="W8" s="62">
        <v>7</v>
      </c>
      <c r="X8" s="62"/>
      <c r="Y8" s="65">
        <v>42895</v>
      </c>
      <c r="Z8" s="62" t="s">
        <v>529</v>
      </c>
      <c r="AA8" s="62" t="s">
        <v>503</v>
      </c>
      <c r="AB8" s="62">
        <v>9.8000000000000007</v>
      </c>
      <c r="AC8" s="62" t="s">
        <v>505</v>
      </c>
      <c r="AD8" s="62">
        <v>56</v>
      </c>
    </row>
    <row r="9" spans="1:30" ht="17.25" customHeight="1" thickBot="1" x14ac:dyDescent="0.35">
      <c r="A9" s="62">
        <v>4</v>
      </c>
      <c r="B9" s="63">
        <v>3.2000000000000002E-3</v>
      </c>
      <c r="C9" s="63">
        <v>5.3E-3</v>
      </c>
      <c r="D9" s="63">
        <v>4.1999999999999997E-3</v>
      </c>
      <c r="F9" s="62" t="s">
        <v>485</v>
      </c>
      <c r="G9" s="64">
        <v>46753</v>
      </c>
      <c r="H9" s="62">
        <v>0.94</v>
      </c>
      <c r="K9" s="52">
        <f>LARGE(B12:C12,1)/(B12+C12)</f>
        <v>0.68341708542713564</v>
      </c>
      <c r="W9" s="62">
        <v>8</v>
      </c>
      <c r="X9" s="62"/>
      <c r="Y9" s="65">
        <v>42895</v>
      </c>
      <c r="Z9" s="62" t="s">
        <v>530</v>
      </c>
      <c r="AA9" s="62" t="s">
        <v>503</v>
      </c>
      <c r="AB9" s="62">
        <v>9.6</v>
      </c>
      <c r="AC9" s="62" t="s">
        <v>505</v>
      </c>
      <c r="AD9" s="62">
        <v>50</v>
      </c>
    </row>
    <row r="10" spans="1:30" ht="17.25" customHeight="1" thickBot="1" x14ac:dyDescent="0.35">
      <c r="A10" s="62">
        <v>5</v>
      </c>
      <c r="B10" s="63">
        <v>7.7000000000000002E-3</v>
      </c>
      <c r="C10" s="63">
        <v>1.6E-2</v>
      </c>
      <c r="D10" s="63">
        <v>1.1900000000000001E-2</v>
      </c>
      <c r="F10" s="62" t="s">
        <v>486</v>
      </c>
      <c r="G10" s="64">
        <v>41571</v>
      </c>
      <c r="H10" s="62">
        <v>0.83</v>
      </c>
      <c r="K10" s="52">
        <f>LARGE(B20:C20,1)/(B20+C20)</f>
        <v>0.55201560468140443</v>
      </c>
      <c r="W10" s="62">
        <v>8</v>
      </c>
      <c r="X10" s="62"/>
      <c r="Y10" s="65">
        <v>42895</v>
      </c>
      <c r="Z10" s="62" t="s">
        <v>530</v>
      </c>
      <c r="AA10" s="62" t="s">
        <v>503</v>
      </c>
      <c r="AB10" s="62">
        <v>9.6</v>
      </c>
      <c r="AC10" s="62" t="s">
        <v>506</v>
      </c>
      <c r="AD10" s="62">
        <v>50</v>
      </c>
    </row>
    <row r="11" spans="1:30" ht="17.25" customHeight="1" thickBot="1" x14ac:dyDescent="0.35">
      <c r="A11" s="62">
        <v>6</v>
      </c>
      <c r="B11" s="63">
        <v>1.9699999999999999E-2</v>
      </c>
      <c r="C11" s="63">
        <v>4.0099999999999997E-2</v>
      </c>
      <c r="D11" s="63">
        <v>2.9899999999999999E-2</v>
      </c>
      <c r="F11" s="62" t="s">
        <v>487</v>
      </c>
      <c r="G11" s="64">
        <v>44185</v>
      </c>
      <c r="H11" s="62"/>
      <c r="K11" s="52">
        <f>LARGE(B21:C21,1)/(B21+C21)</f>
        <v>0.57244043786220222</v>
      </c>
      <c r="W11" s="62">
        <v>9</v>
      </c>
      <c r="X11" s="62"/>
      <c r="Y11" s="65">
        <v>42899</v>
      </c>
      <c r="Z11" s="62" t="s">
        <v>529</v>
      </c>
      <c r="AA11" s="62" t="s">
        <v>500</v>
      </c>
      <c r="AB11" s="62">
        <v>9.6</v>
      </c>
      <c r="AC11" s="62" t="s">
        <v>505</v>
      </c>
      <c r="AD11" s="62">
        <v>53</v>
      </c>
    </row>
    <row r="12" spans="1:30" ht="17.25" customHeight="1" thickBot="1" x14ac:dyDescent="0.3">
      <c r="A12" s="62">
        <v>7</v>
      </c>
      <c r="B12" s="63">
        <v>3.15E-2</v>
      </c>
      <c r="C12" s="63">
        <v>6.8000000000000005E-2</v>
      </c>
      <c r="D12" s="63">
        <v>4.99E-2</v>
      </c>
      <c r="F12" s="62" t="s">
        <v>488</v>
      </c>
      <c r="G12" s="64">
        <v>46445</v>
      </c>
      <c r="H12" s="62"/>
      <c r="W12" s="62">
        <v>10</v>
      </c>
      <c r="X12" s="62"/>
      <c r="Y12" s="65">
        <v>42898</v>
      </c>
      <c r="Z12" s="62" t="s">
        <v>528</v>
      </c>
      <c r="AA12" s="62" t="s">
        <v>499</v>
      </c>
      <c r="AB12" s="62">
        <v>9.5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v>4.0599999999999997E-2</v>
      </c>
      <c r="C13" s="63">
        <v>7.6100000000000001E-2</v>
      </c>
      <c r="D13" s="63">
        <v>5.8500000000000003E-2</v>
      </c>
      <c r="F13" s="62" t="s">
        <v>489</v>
      </c>
      <c r="G13" s="64">
        <v>44185</v>
      </c>
      <c r="H13" s="62">
        <v>0.89</v>
      </c>
      <c r="W13" s="62">
        <v>20</v>
      </c>
      <c r="X13" s="62"/>
      <c r="Y13" s="65">
        <v>42871</v>
      </c>
      <c r="Z13" s="62" t="s">
        <v>529</v>
      </c>
      <c r="AA13" s="62" t="s">
        <v>500</v>
      </c>
      <c r="AB13" s="62">
        <v>9.3000000000000007</v>
      </c>
      <c r="AC13" s="62" t="s">
        <v>505</v>
      </c>
      <c r="AD13" s="62">
        <v>51</v>
      </c>
    </row>
    <row r="14" spans="1:30" ht="14.4" thickBot="1" x14ac:dyDescent="0.3">
      <c r="A14" s="62">
        <v>9</v>
      </c>
      <c r="B14" s="63">
        <v>4.7600000000000003E-2</v>
      </c>
      <c r="C14" s="63">
        <v>6.8500000000000005E-2</v>
      </c>
      <c r="D14" s="63">
        <v>5.8099999999999999E-2</v>
      </c>
      <c r="F14" s="62" t="s">
        <v>490</v>
      </c>
      <c r="G14" s="64">
        <v>46445</v>
      </c>
      <c r="H14" s="62">
        <v>0.93</v>
      </c>
      <c r="W14" s="62">
        <v>25</v>
      </c>
      <c r="X14" s="62"/>
      <c r="Y14" s="65">
        <v>42818</v>
      </c>
      <c r="Z14" s="62" t="s">
        <v>529</v>
      </c>
      <c r="AA14" s="62" t="s">
        <v>503</v>
      </c>
      <c r="AB14" s="62">
        <v>9.3000000000000007</v>
      </c>
      <c r="AC14" s="62" t="s">
        <v>506</v>
      </c>
      <c r="AD14" s="62">
        <v>50</v>
      </c>
    </row>
    <row r="15" spans="1:30" ht="14.4" thickBot="1" x14ac:dyDescent="0.3">
      <c r="A15" s="62">
        <v>10</v>
      </c>
      <c r="B15" s="63">
        <v>5.8000000000000003E-2</v>
      </c>
      <c r="C15" s="63">
        <v>6.7500000000000004E-2</v>
      </c>
      <c r="D15" s="63">
        <v>6.2799999999999995E-2</v>
      </c>
      <c r="F15" s="62" t="s">
        <v>491</v>
      </c>
      <c r="G15" s="64">
        <v>51729</v>
      </c>
      <c r="H15" s="62">
        <v>1.04</v>
      </c>
      <c r="W15" s="62">
        <v>30</v>
      </c>
      <c r="X15" s="62"/>
      <c r="Y15" s="65">
        <v>42807</v>
      </c>
      <c r="Z15" s="62" t="s">
        <v>529</v>
      </c>
      <c r="AA15" s="62" t="s">
        <v>499</v>
      </c>
      <c r="AB15" s="62">
        <v>9.1999999999999993</v>
      </c>
      <c r="AC15" s="62" t="s">
        <v>505</v>
      </c>
      <c r="AD15" s="62">
        <v>51</v>
      </c>
    </row>
    <row r="16" spans="1:30" ht="14.4" thickBot="1" x14ac:dyDescent="0.3">
      <c r="A16" s="62">
        <v>11</v>
      </c>
      <c r="B16" s="63">
        <v>6.7500000000000004E-2</v>
      </c>
      <c r="C16" s="63">
        <v>7.0000000000000007E-2</v>
      </c>
      <c r="D16" s="63">
        <v>6.88E-2</v>
      </c>
      <c r="F16" s="62" t="s">
        <v>492</v>
      </c>
      <c r="G16" s="64">
        <v>52347</v>
      </c>
      <c r="H16" s="62">
        <v>1.05</v>
      </c>
      <c r="W16" s="62">
        <v>35</v>
      </c>
      <c r="X16" s="62"/>
      <c r="Y16" s="65">
        <v>42863</v>
      </c>
      <c r="Z16" s="62" t="s">
        <v>528</v>
      </c>
      <c r="AA16" s="62" t="s">
        <v>499</v>
      </c>
      <c r="AB16" s="62">
        <v>9.1999999999999993</v>
      </c>
      <c r="AC16" s="62" t="s">
        <v>505</v>
      </c>
      <c r="AD16" s="62">
        <v>51</v>
      </c>
    </row>
    <row r="17" spans="1:30" ht="14.4" thickBot="1" x14ac:dyDescent="0.3">
      <c r="A17" s="62">
        <v>12</v>
      </c>
      <c r="B17" s="63">
        <v>7.3499999999999996E-2</v>
      </c>
      <c r="C17" s="63">
        <v>7.2800000000000004E-2</v>
      </c>
      <c r="D17" s="63">
        <v>7.3200000000000001E-2</v>
      </c>
      <c r="W17" s="62">
        <v>40</v>
      </c>
      <c r="X17" s="62"/>
      <c r="Y17" s="65">
        <v>42914</v>
      </c>
      <c r="Z17" s="62" t="s">
        <v>528</v>
      </c>
      <c r="AA17" s="62" t="s">
        <v>501</v>
      </c>
      <c r="AB17" s="62">
        <v>9.1999999999999993</v>
      </c>
      <c r="AC17" s="62" t="s">
        <v>505</v>
      </c>
      <c r="AD17" s="62">
        <v>51</v>
      </c>
    </row>
    <row r="18" spans="1:30" ht="14.4" thickBot="1" x14ac:dyDescent="0.3">
      <c r="A18" s="62">
        <v>13</v>
      </c>
      <c r="B18" s="63">
        <v>7.3599999999999999E-2</v>
      </c>
      <c r="C18" s="63">
        <v>7.2099999999999997E-2</v>
      </c>
      <c r="D18" s="63">
        <v>7.2800000000000004E-2</v>
      </c>
      <c r="W18" s="62">
        <v>45</v>
      </c>
      <c r="X18" s="62"/>
      <c r="Y18" s="65">
        <v>42923</v>
      </c>
      <c r="Z18" s="62" t="s">
        <v>529</v>
      </c>
      <c r="AA18" s="62" t="s">
        <v>503</v>
      </c>
      <c r="AB18" s="62">
        <v>9.1</v>
      </c>
      <c r="AC18" s="62" t="s">
        <v>505</v>
      </c>
      <c r="AD18" s="62">
        <v>52</v>
      </c>
    </row>
    <row r="19" spans="1:30" ht="17.25" customHeight="1" thickBot="1" x14ac:dyDescent="0.3">
      <c r="A19" s="62">
        <v>14</v>
      </c>
      <c r="B19" s="63">
        <v>7.6200000000000004E-2</v>
      </c>
      <c r="C19" s="63">
        <v>7.0800000000000002E-2</v>
      </c>
      <c r="D19" s="63">
        <v>7.3499999999999996E-2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50</v>
      </c>
      <c r="X19" s="62"/>
      <c r="Y19" s="65">
        <v>42795</v>
      </c>
      <c r="Z19" s="62" t="s">
        <v>536</v>
      </c>
      <c r="AA19" s="62" t="s">
        <v>501</v>
      </c>
      <c r="AB19" s="62">
        <v>9.1</v>
      </c>
      <c r="AC19" s="62" t="s">
        <v>505</v>
      </c>
      <c r="AD19" s="62">
        <v>51</v>
      </c>
    </row>
    <row r="20" spans="1:30" ht="17.25" customHeight="1" thickBot="1" x14ac:dyDescent="0.3">
      <c r="A20" s="62">
        <v>15</v>
      </c>
      <c r="B20" s="63">
        <v>8.4900000000000003E-2</v>
      </c>
      <c r="C20" s="63">
        <v>6.8900000000000003E-2</v>
      </c>
      <c r="D20" s="63">
        <v>7.6899999999999996E-2</v>
      </c>
      <c r="F20" s="62" t="s">
        <v>495</v>
      </c>
      <c r="G20" s="64">
        <v>35039</v>
      </c>
      <c r="H20" s="62">
        <v>0.7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75</v>
      </c>
      <c r="X20" s="62"/>
      <c r="Y20" s="65">
        <v>42871</v>
      </c>
      <c r="Z20" s="62" t="s">
        <v>528</v>
      </c>
      <c r="AA20" s="62" t="s">
        <v>500</v>
      </c>
      <c r="AB20" s="62">
        <v>9</v>
      </c>
      <c r="AC20" s="62" t="s">
        <v>505</v>
      </c>
      <c r="AD20" s="62">
        <v>52</v>
      </c>
    </row>
    <row r="21" spans="1:30" ht="17.25" customHeight="1" thickBot="1" x14ac:dyDescent="0.3">
      <c r="A21" s="62">
        <v>16</v>
      </c>
      <c r="B21" s="63">
        <v>8.8900000000000007E-2</v>
      </c>
      <c r="C21" s="63">
        <v>6.6400000000000001E-2</v>
      </c>
      <c r="D21" s="63">
        <v>7.7600000000000002E-2</v>
      </c>
      <c r="F21" s="62" t="s">
        <v>499</v>
      </c>
      <c r="G21" s="64">
        <v>51342</v>
      </c>
      <c r="H21" s="62">
        <v>1.03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100</v>
      </c>
      <c r="X21" s="62"/>
      <c r="Y21" s="65">
        <v>42877</v>
      </c>
      <c r="Z21" s="62" t="s">
        <v>528</v>
      </c>
      <c r="AA21" s="62" t="s">
        <v>499</v>
      </c>
      <c r="AB21" s="62">
        <v>8.9</v>
      </c>
      <c r="AC21" s="62" t="s">
        <v>505</v>
      </c>
      <c r="AD21" s="62">
        <v>51</v>
      </c>
    </row>
    <row r="22" spans="1:30" ht="17.25" customHeight="1" thickBot="1" x14ac:dyDescent="0.3">
      <c r="A22" s="62">
        <v>17</v>
      </c>
      <c r="B22" s="63">
        <v>9.0700000000000003E-2</v>
      </c>
      <c r="C22" s="63">
        <v>6.3700000000000007E-2</v>
      </c>
      <c r="D22" s="63">
        <v>7.7100000000000002E-2</v>
      </c>
      <c r="F22" s="62" t="s">
        <v>500</v>
      </c>
      <c r="G22" s="64">
        <v>53551</v>
      </c>
      <c r="H22" s="62">
        <v>1.07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125</v>
      </c>
      <c r="X22" s="62"/>
      <c r="Y22" s="65">
        <v>42755</v>
      </c>
      <c r="Z22" s="62" t="s">
        <v>528</v>
      </c>
      <c r="AA22" s="62" t="s">
        <v>503</v>
      </c>
      <c r="AB22" s="62">
        <v>8.8000000000000007</v>
      </c>
      <c r="AC22" s="62" t="s">
        <v>506</v>
      </c>
      <c r="AD22" s="62">
        <v>50</v>
      </c>
    </row>
    <row r="23" spans="1:30" ht="17.25" customHeight="1" thickBot="1" x14ac:dyDescent="0.3">
      <c r="A23" s="62">
        <v>18</v>
      </c>
      <c r="B23" s="63">
        <v>6.9400000000000003E-2</v>
      </c>
      <c r="C23" s="63">
        <v>5.1700000000000003E-2</v>
      </c>
      <c r="D23" s="63">
        <v>6.0499999999999998E-2</v>
      </c>
      <c r="F23" s="62" t="s">
        <v>501</v>
      </c>
      <c r="G23" s="64">
        <v>54314</v>
      </c>
      <c r="H23" s="62">
        <v>1.0900000000000001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150</v>
      </c>
      <c r="X23" s="62"/>
      <c r="Y23" s="65">
        <v>42908</v>
      </c>
      <c r="Z23" s="62" t="s">
        <v>529</v>
      </c>
      <c r="AA23" s="62" t="s">
        <v>502</v>
      </c>
      <c r="AB23" s="62">
        <v>8.6999999999999993</v>
      </c>
      <c r="AC23" s="62" t="s">
        <v>505</v>
      </c>
      <c r="AD23" s="62">
        <v>53</v>
      </c>
    </row>
    <row r="24" spans="1:30" ht="17.25" customHeight="1" thickBot="1" x14ac:dyDescent="0.3">
      <c r="A24" s="62">
        <v>19</v>
      </c>
      <c r="B24" s="63">
        <v>4.8800000000000003E-2</v>
      </c>
      <c r="C24" s="63">
        <v>3.78E-2</v>
      </c>
      <c r="D24" s="63">
        <v>4.3299999999999998E-2</v>
      </c>
      <c r="F24" s="62" t="s">
        <v>502</v>
      </c>
      <c r="G24" s="64">
        <v>54825</v>
      </c>
      <c r="H24" s="62">
        <v>1.1000000000000001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175</v>
      </c>
      <c r="X24" s="62"/>
      <c r="Y24" s="65">
        <v>42958</v>
      </c>
      <c r="Z24" s="62" t="s">
        <v>539</v>
      </c>
      <c r="AA24" s="62" t="s">
        <v>503</v>
      </c>
      <c r="AB24" s="62">
        <v>8.6</v>
      </c>
      <c r="AC24" s="62" t="s">
        <v>506</v>
      </c>
      <c r="AD24" s="62">
        <v>50</v>
      </c>
    </row>
    <row r="25" spans="1:30" ht="17.25" customHeight="1" thickBot="1" x14ac:dyDescent="0.3">
      <c r="A25" s="62">
        <v>20</v>
      </c>
      <c r="B25" s="63">
        <v>3.7999999999999999E-2</v>
      </c>
      <c r="C25" s="63">
        <v>2.8000000000000001E-2</v>
      </c>
      <c r="D25" s="63">
        <v>3.3000000000000002E-2</v>
      </c>
      <c r="F25" s="62" t="s">
        <v>503</v>
      </c>
      <c r="G25" s="64">
        <v>56605</v>
      </c>
      <c r="H25" s="62">
        <v>1.1299999999999999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v>3.1300000000000001E-2</v>
      </c>
      <c r="C26" s="63">
        <v>2.1499999999999998E-2</v>
      </c>
      <c r="D26" s="63">
        <v>2.64E-2</v>
      </c>
      <c r="F26" s="62" t="s">
        <v>504</v>
      </c>
      <c r="G26" s="64">
        <v>44315</v>
      </c>
      <c r="H26" s="62">
        <v>0.89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v>2.1899999999999999E-2</v>
      </c>
      <c r="C27" s="63">
        <v>1.44E-2</v>
      </c>
      <c r="D27" s="63">
        <v>1.8100000000000002E-2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v>1.21E-2</v>
      </c>
      <c r="C28" s="63">
        <v>7.7000000000000002E-3</v>
      </c>
      <c r="D28" s="63">
        <v>9.9000000000000008E-3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K13" sqref="K1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35400</v>
      </c>
      <c r="H2" s="43" t="s">
        <v>469</v>
      </c>
      <c r="W2" s="62">
        <v>1</v>
      </c>
      <c r="X2" s="62"/>
      <c r="Y2" s="65">
        <v>42898</v>
      </c>
      <c r="Z2" s="62" t="s">
        <v>529</v>
      </c>
      <c r="AA2" s="62" t="s">
        <v>499</v>
      </c>
      <c r="AB2" s="62">
        <v>10.1</v>
      </c>
      <c r="AC2" s="62" t="s">
        <v>505</v>
      </c>
      <c r="AD2" s="62">
        <v>53</v>
      </c>
    </row>
    <row r="3" spans="1:30" ht="14.4" thickBot="1" x14ac:dyDescent="0.3">
      <c r="W3" s="62">
        <v>2</v>
      </c>
      <c r="X3" s="62"/>
      <c r="Y3" s="65">
        <v>42901</v>
      </c>
      <c r="Z3" s="62" t="s">
        <v>528</v>
      </c>
      <c r="AA3" s="62" t="s">
        <v>502</v>
      </c>
      <c r="AB3" s="62">
        <v>10.1</v>
      </c>
      <c r="AC3" s="62" t="s">
        <v>505</v>
      </c>
      <c r="AD3" s="62">
        <v>51</v>
      </c>
    </row>
    <row r="4" spans="1:30" ht="14.4" thickBot="1" x14ac:dyDescent="0.3">
      <c r="A4" s="44" t="s">
        <v>470</v>
      </c>
      <c r="B4" s="45" t="s">
        <v>471</v>
      </c>
      <c r="C4" s="84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/>
      <c r="Y4" s="65">
        <v>42899</v>
      </c>
      <c r="Z4" s="62" t="s">
        <v>528</v>
      </c>
      <c r="AA4" s="62" t="s">
        <v>500</v>
      </c>
      <c r="AB4" s="62">
        <v>10</v>
      </c>
      <c r="AC4" s="62" t="s">
        <v>505</v>
      </c>
      <c r="AD4" s="62">
        <v>54</v>
      </c>
    </row>
    <row r="5" spans="1:30" ht="18.75" customHeight="1" thickBot="1" x14ac:dyDescent="0.3">
      <c r="A5" s="62">
        <v>0</v>
      </c>
      <c r="B5" s="63">
        <f>[113]Sheet2!C1</f>
        <v>7.9000000000000008E-3</v>
      </c>
      <c r="C5" s="63">
        <f>[113]Sheet2!D1</f>
        <v>6.4999999999999997E-3</v>
      </c>
      <c r="D5" s="63">
        <f>[113]Sheet2!E1</f>
        <v>7.1000000000000004E-3</v>
      </c>
      <c r="F5" s="62" t="s">
        <v>478</v>
      </c>
      <c r="G5" s="64">
        <v>27414</v>
      </c>
      <c r="H5" s="62"/>
      <c r="J5" s="91" t="s">
        <v>479</v>
      </c>
      <c r="K5" s="92"/>
      <c r="L5" s="92"/>
      <c r="M5" s="92"/>
      <c r="N5" s="93"/>
      <c r="W5" s="62">
        <v>4</v>
      </c>
      <c r="X5" s="62"/>
      <c r="Y5" s="65">
        <v>42901</v>
      </c>
      <c r="Z5" s="62" t="s">
        <v>529</v>
      </c>
      <c r="AA5" s="62" t="s">
        <v>502</v>
      </c>
      <c r="AB5" s="62">
        <v>9.9</v>
      </c>
      <c r="AC5" s="62" t="s">
        <v>505</v>
      </c>
      <c r="AD5" s="62">
        <v>53</v>
      </c>
    </row>
    <row r="6" spans="1:30" ht="17.25" customHeight="1" thickBot="1" x14ac:dyDescent="0.3">
      <c r="A6" s="62">
        <v>1</v>
      </c>
      <c r="B6" s="63">
        <f>[113]Sheet2!C2</f>
        <v>6.0000000000000001E-3</v>
      </c>
      <c r="C6" s="63">
        <f>[113]Sheet2!D2</f>
        <v>5.4999999999999997E-3</v>
      </c>
      <c r="D6" s="63">
        <f>[113]Sheet2!E2</f>
        <v>5.7000000000000002E-3</v>
      </c>
      <c r="F6" s="62" t="s">
        <v>480</v>
      </c>
      <c r="G6" s="64">
        <v>28144</v>
      </c>
      <c r="H6" s="62"/>
      <c r="J6" s="49" t="s">
        <v>481</v>
      </c>
      <c r="K6" s="50">
        <f>LARGE((K8,K9),1)</f>
        <v>0.56958762886597936</v>
      </c>
      <c r="N6" s="50" t="s">
        <v>472</v>
      </c>
      <c r="W6" s="62">
        <v>5</v>
      </c>
      <c r="X6" s="62"/>
      <c r="Y6" s="65">
        <v>42900</v>
      </c>
      <c r="Z6" s="62" t="s">
        <v>528</v>
      </c>
      <c r="AA6" s="62" t="s">
        <v>501</v>
      </c>
      <c r="AB6" s="62">
        <v>9.9</v>
      </c>
      <c r="AC6" s="62" t="s">
        <v>505</v>
      </c>
      <c r="AD6" s="62">
        <v>51</v>
      </c>
    </row>
    <row r="7" spans="1:30" ht="17.25" customHeight="1" thickBot="1" x14ac:dyDescent="0.3">
      <c r="A7" s="62">
        <v>2</v>
      </c>
      <c r="B7" s="63">
        <f>[113]Sheet2!C3</f>
        <v>6.1000000000000004E-3</v>
      </c>
      <c r="C7" s="63">
        <f>[113]Sheet2!D3</f>
        <v>6.4000000000000003E-3</v>
      </c>
      <c r="D7" s="63">
        <f>[113]Sheet2!E3</f>
        <v>6.1000000000000004E-3</v>
      </c>
      <c r="F7" s="62" t="s">
        <v>482</v>
      </c>
      <c r="G7" s="64">
        <v>30706</v>
      </c>
      <c r="H7" s="62"/>
      <c r="J7" s="51" t="s">
        <v>483</v>
      </c>
      <c r="K7" s="50">
        <f>LARGE((K10,K11),1)</f>
        <v>0.53719008264462809</v>
      </c>
      <c r="N7" s="50" t="s">
        <v>471</v>
      </c>
      <c r="W7" s="62">
        <v>6</v>
      </c>
      <c r="X7" s="62"/>
      <c r="Y7" s="65">
        <v>42895</v>
      </c>
      <c r="Z7" s="62" t="s">
        <v>528</v>
      </c>
      <c r="AA7" s="62" t="s">
        <v>503</v>
      </c>
      <c r="AB7" s="62">
        <v>9.9</v>
      </c>
      <c r="AC7" s="62" t="s">
        <v>505</v>
      </c>
      <c r="AD7" s="62">
        <v>53</v>
      </c>
    </row>
    <row r="8" spans="1:30" ht="17.25" customHeight="1" thickBot="1" x14ac:dyDescent="0.35">
      <c r="A8" s="62">
        <v>3</v>
      </c>
      <c r="B8" s="63">
        <f>[113]Sheet2!C4</f>
        <v>6.4999999999999997E-3</v>
      </c>
      <c r="C8" s="63">
        <f>[113]Sheet2!D4</f>
        <v>7.9000000000000008E-3</v>
      </c>
      <c r="D8" s="63">
        <f>[113]Sheet2!E4</f>
        <v>7.1000000000000004E-3</v>
      </c>
      <c r="F8" s="62" t="s">
        <v>484</v>
      </c>
      <c r="G8" s="64">
        <v>27555</v>
      </c>
      <c r="H8" s="62"/>
      <c r="K8" s="52">
        <f>LARGE(B11:C11,1)/(B11+C11)</f>
        <v>0.56958762886597936</v>
      </c>
      <c r="W8" s="62">
        <v>7</v>
      </c>
      <c r="X8" s="62"/>
      <c r="Y8" s="65">
        <v>42895</v>
      </c>
      <c r="Z8" s="62" t="s">
        <v>529</v>
      </c>
      <c r="AA8" s="62" t="s">
        <v>503</v>
      </c>
      <c r="AB8" s="62">
        <v>9.8000000000000007</v>
      </c>
      <c r="AC8" s="62" t="s">
        <v>505</v>
      </c>
      <c r="AD8" s="62">
        <v>56</v>
      </c>
    </row>
    <row r="9" spans="1:30" ht="17.25" customHeight="1" thickBot="1" x14ac:dyDescent="0.35">
      <c r="A9" s="62">
        <v>4</v>
      </c>
      <c r="B9" s="63">
        <f>[113]Sheet2!C5</f>
        <v>8.6999999999999994E-3</v>
      </c>
      <c r="C9" s="63">
        <f>[113]Sheet2!D5</f>
        <v>1.09E-2</v>
      </c>
      <c r="D9" s="63">
        <f>[113]Sheet2!E5</f>
        <v>9.7000000000000003E-3</v>
      </c>
      <c r="F9" s="62" t="s">
        <v>485</v>
      </c>
      <c r="G9" s="64">
        <v>42118</v>
      </c>
      <c r="H9" s="62">
        <v>1.1000000000000001</v>
      </c>
      <c r="K9" s="52">
        <f>LARGE(B12:C12,1)/(B12+C12)</f>
        <v>0.56151419558359628</v>
      </c>
      <c r="W9" s="62">
        <v>8</v>
      </c>
      <c r="X9" s="62"/>
      <c r="Y9" s="65">
        <v>42895</v>
      </c>
      <c r="Z9" s="62" t="s">
        <v>530</v>
      </c>
      <c r="AA9" s="62" t="s">
        <v>503</v>
      </c>
      <c r="AB9" s="62">
        <v>9.6</v>
      </c>
      <c r="AC9" s="62" t="s">
        <v>505</v>
      </c>
      <c r="AD9" s="62">
        <v>50</v>
      </c>
    </row>
    <row r="10" spans="1:30" ht="17.25" customHeight="1" thickBot="1" x14ac:dyDescent="0.35">
      <c r="A10" s="62">
        <v>5</v>
      </c>
      <c r="B10" s="63">
        <f>[113]Sheet2!C6</f>
        <v>1.4200000000000001E-2</v>
      </c>
      <c r="C10" s="63">
        <f>[113]Sheet2!D6</f>
        <v>2.0500000000000001E-2</v>
      </c>
      <c r="D10" s="63">
        <f>[113]Sheet2!E6</f>
        <v>1.7399999999999999E-2</v>
      </c>
      <c r="F10" s="62" t="s">
        <v>486</v>
      </c>
      <c r="G10" s="64">
        <v>39567</v>
      </c>
      <c r="H10" s="62">
        <v>1.03</v>
      </c>
      <c r="K10" s="52">
        <f>LARGE(B20:C20,1)/(B20+C20)</f>
        <v>0.52941176470588225</v>
      </c>
      <c r="W10" s="62">
        <v>8</v>
      </c>
      <c r="X10" s="62"/>
      <c r="Y10" s="65">
        <v>42895</v>
      </c>
      <c r="Z10" s="62" t="s">
        <v>530</v>
      </c>
      <c r="AA10" s="62" t="s">
        <v>503</v>
      </c>
      <c r="AB10" s="62">
        <v>9.6</v>
      </c>
      <c r="AC10" s="62" t="s">
        <v>506</v>
      </c>
      <c r="AD10" s="62">
        <v>50</v>
      </c>
    </row>
    <row r="11" spans="1:30" ht="17.25" customHeight="1" thickBot="1" x14ac:dyDescent="0.35">
      <c r="A11" s="62">
        <v>6</v>
      </c>
      <c r="B11" s="63">
        <f>[113]Sheet2!C7</f>
        <v>3.3399999999999999E-2</v>
      </c>
      <c r="C11" s="63">
        <f>[113]Sheet2!D7</f>
        <v>4.4200000000000003E-2</v>
      </c>
      <c r="D11" s="63">
        <f>[113]Sheet2!E7</f>
        <v>3.8899999999999997E-2</v>
      </c>
      <c r="F11" s="62" t="s">
        <v>487</v>
      </c>
      <c r="G11" s="64">
        <v>36992</v>
      </c>
      <c r="H11" s="62">
        <v>0.97</v>
      </c>
      <c r="K11" s="52">
        <f>LARGE(B21:C21,1)/(B21+C21)</f>
        <v>0.53719008264462809</v>
      </c>
      <c r="W11" s="62">
        <v>9</v>
      </c>
      <c r="X11" s="62"/>
      <c r="Y11" s="65">
        <v>42899</v>
      </c>
      <c r="Z11" s="62" t="s">
        <v>529</v>
      </c>
      <c r="AA11" s="62" t="s">
        <v>500</v>
      </c>
      <c r="AB11" s="62">
        <v>9.6</v>
      </c>
      <c r="AC11" s="62" t="s">
        <v>505</v>
      </c>
      <c r="AD11" s="62">
        <v>53</v>
      </c>
    </row>
    <row r="12" spans="1:30" ht="17.25" customHeight="1" thickBot="1" x14ac:dyDescent="0.3">
      <c r="A12" s="62">
        <v>7</v>
      </c>
      <c r="B12" s="63">
        <f>[113]Sheet2!C8</f>
        <v>5.5599999999999997E-2</v>
      </c>
      <c r="C12" s="63">
        <f>[113]Sheet2!D8</f>
        <v>7.1199999999999999E-2</v>
      </c>
      <c r="D12" s="63">
        <f>[113]Sheet2!E8</f>
        <v>6.3399999999999998E-2</v>
      </c>
      <c r="F12" s="62" t="s">
        <v>488</v>
      </c>
      <c r="G12" s="64">
        <v>37208</v>
      </c>
      <c r="H12" s="62">
        <v>0.97</v>
      </c>
      <c r="W12" s="62">
        <v>10</v>
      </c>
      <c r="X12" s="62"/>
      <c r="Y12" s="65">
        <v>42898</v>
      </c>
      <c r="Z12" s="62" t="s">
        <v>528</v>
      </c>
      <c r="AA12" s="62" t="s">
        <v>499</v>
      </c>
      <c r="AB12" s="62">
        <v>9.5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f>[113]Sheet2!C9</f>
        <v>5.7000000000000002E-2</v>
      </c>
      <c r="C13" s="63">
        <f>[113]Sheet2!D9</f>
        <v>7.4099999999999999E-2</v>
      </c>
      <c r="D13" s="63">
        <f>[113]Sheet2!E9</f>
        <v>6.5500000000000003E-2</v>
      </c>
      <c r="F13" s="62" t="s">
        <v>489</v>
      </c>
      <c r="G13" s="64">
        <v>35586</v>
      </c>
      <c r="H13" s="62">
        <v>0.93</v>
      </c>
      <c r="W13" s="62">
        <v>20</v>
      </c>
      <c r="X13" s="62"/>
      <c r="Y13" s="65">
        <v>42871</v>
      </c>
      <c r="Z13" s="62" t="s">
        <v>529</v>
      </c>
      <c r="AA13" s="62" t="s">
        <v>500</v>
      </c>
      <c r="AB13" s="62">
        <v>9.3000000000000007</v>
      </c>
      <c r="AC13" s="62" t="s">
        <v>505</v>
      </c>
      <c r="AD13" s="62">
        <v>51</v>
      </c>
    </row>
    <row r="14" spans="1:30" ht="14.4" thickBot="1" x14ac:dyDescent="0.3">
      <c r="A14" s="62">
        <v>9</v>
      </c>
      <c r="B14" s="63">
        <f>[113]Sheet2!C10</f>
        <v>5.4300000000000001E-2</v>
      </c>
      <c r="C14" s="63">
        <f>[113]Sheet2!D10</f>
        <v>6.4199999999999993E-2</v>
      </c>
      <c r="D14" s="63">
        <f>[113]Sheet2!E10</f>
        <v>5.9200000000000003E-2</v>
      </c>
      <c r="F14" s="62" t="s">
        <v>490</v>
      </c>
      <c r="G14" s="64">
        <v>41490</v>
      </c>
      <c r="H14" s="62">
        <v>1.08</v>
      </c>
      <c r="W14" s="62">
        <v>25</v>
      </c>
      <c r="X14" s="62"/>
      <c r="Y14" s="65">
        <v>42818</v>
      </c>
      <c r="Z14" s="62" t="s">
        <v>529</v>
      </c>
      <c r="AA14" s="62" t="s">
        <v>503</v>
      </c>
      <c r="AB14" s="62">
        <v>9.3000000000000007</v>
      </c>
      <c r="AC14" s="62" t="s">
        <v>506</v>
      </c>
      <c r="AD14" s="62">
        <v>50</v>
      </c>
    </row>
    <row r="15" spans="1:30" ht="14.4" thickBot="1" x14ac:dyDescent="0.3">
      <c r="A15" s="62">
        <v>10</v>
      </c>
      <c r="B15" s="63">
        <f>[113]Sheet2!C11</f>
        <v>5.6500000000000002E-2</v>
      </c>
      <c r="C15" s="63">
        <f>[113]Sheet2!D11</f>
        <v>6.2700000000000006E-2</v>
      </c>
      <c r="D15" s="63">
        <f>[113]Sheet2!E11</f>
        <v>5.96E-2</v>
      </c>
      <c r="F15" s="62" t="s">
        <v>491</v>
      </c>
      <c r="G15" s="64">
        <v>43994</v>
      </c>
      <c r="H15" s="62">
        <v>1.1499999999999999</v>
      </c>
      <c r="W15" s="62">
        <v>30</v>
      </c>
      <c r="X15" s="62"/>
      <c r="Y15" s="65">
        <v>42807</v>
      </c>
      <c r="Z15" s="62" t="s">
        <v>529</v>
      </c>
      <c r="AA15" s="62" t="s">
        <v>499</v>
      </c>
      <c r="AB15" s="62">
        <v>9.1999999999999993</v>
      </c>
      <c r="AC15" s="62" t="s">
        <v>505</v>
      </c>
      <c r="AD15" s="62">
        <v>51</v>
      </c>
    </row>
    <row r="16" spans="1:30" ht="14.4" thickBot="1" x14ac:dyDescent="0.3">
      <c r="A16" s="62">
        <v>11</v>
      </c>
      <c r="B16" s="63">
        <f>[113]Sheet2!C12</f>
        <v>6.1600000000000002E-2</v>
      </c>
      <c r="C16" s="63">
        <f>[113]Sheet2!D12</f>
        <v>6.5799999999999997E-2</v>
      </c>
      <c r="D16" s="63">
        <f>[113]Sheet2!E12</f>
        <v>6.3700000000000007E-2</v>
      </c>
      <c r="F16" s="62" t="s">
        <v>492</v>
      </c>
      <c r="G16" s="64">
        <v>45227</v>
      </c>
      <c r="H16" s="62">
        <v>1.18</v>
      </c>
      <c r="W16" s="62">
        <v>35</v>
      </c>
      <c r="X16" s="62"/>
      <c r="Y16" s="65">
        <v>42863</v>
      </c>
      <c r="Z16" s="62" t="s">
        <v>528</v>
      </c>
      <c r="AA16" s="62" t="s">
        <v>499</v>
      </c>
      <c r="AB16" s="62">
        <v>9.1999999999999993</v>
      </c>
      <c r="AC16" s="62" t="s">
        <v>505</v>
      </c>
      <c r="AD16" s="62">
        <v>51</v>
      </c>
    </row>
    <row r="17" spans="1:30" ht="14.4" thickBot="1" x14ac:dyDescent="0.3">
      <c r="A17" s="62">
        <v>12</v>
      </c>
      <c r="B17" s="63">
        <f>[113]Sheet2!C13</f>
        <v>6.6600000000000006E-2</v>
      </c>
      <c r="C17" s="63">
        <f>[113]Sheet2!D13</f>
        <v>6.8099999999999994E-2</v>
      </c>
      <c r="D17" s="63">
        <f>[113]Sheet2!E13</f>
        <v>6.7299999999999999E-2</v>
      </c>
      <c r="W17" s="62">
        <v>40</v>
      </c>
      <c r="X17" s="62"/>
      <c r="Y17" s="65">
        <v>42914</v>
      </c>
      <c r="Z17" s="62" t="s">
        <v>528</v>
      </c>
      <c r="AA17" s="62" t="s">
        <v>501</v>
      </c>
      <c r="AB17" s="62">
        <v>9.1999999999999993</v>
      </c>
      <c r="AC17" s="62" t="s">
        <v>505</v>
      </c>
      <c r="AD17" s="62">
        <v>51</v>
      </c>
    </row>
    <row r="18" spans="1:30" ht="14.4" thickBot="1" x14ac:dyDescent="0.3">
      <c r="A18" s="62">
        <v>13</v>
      </c>
      <c r="B18" s="63">
        <f>[113]Sheet2!C14</f>
        <v>6.7900000000000002E-2</v>
      </c>
      <c r="C18" s="63">
        <f>[113]Sheet2!D14</f>
        <v>6.6600000000000006E-2</v>
      </c>
      <c r="D18" s="63">
        <f>[113]Sheet2!E14</f>
        <v>6.7199999999999996E-2</v>
      </c>
      <c r="W18" s="62">
        <v>45</v>
      </c>
      <c r="X18" s="62"/>
      <c r="Y18" s="65">
        <v>42923</v>
      </c>
      <c r="Z18" s="62" t="s">
        <v>529</v>
      </c>
      <c r="AA18" s="62" t="s">
        <v>503</v>
      </c>
      <c r="AB18" s="62">
        <v>9.1</v>
      </c>
      <c r="AC18" s="62" t="s">
        <v>505</v>
      </c>
      <c r="AD18" s="62">
        <v>52</v>
      </c>
    </row>
    <row r="19" spans="1:30" ht="17.25" customHeight="1" thickBot="1" x14ac:dyDescent="0.3">
      <c r="A19" s="62">
        <v>14</v>
      </c>
      <c r="B19" s="63">
        <f>[113]Sheet2!C15</f>
        <v>7.1199999999999999E-2</v>
      </c>
      <c r="C19" s="63">
        <f>[113]Sheet2!D15</f>
        <v>6.5000000000000002E-2</v>
      </c>
      <c r="D19" s="63">
        <f>[113]Sheet2!E15</f>
        <v>6.8199999999999997E-2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50</v>
      </c>
      <c r="X19" s="62"/>
      <c r="Y19" s="65">
        <v>42795</v>
      </c>
      <c r="Z19" s="62" t="s">
        <v>536</v>
      </c>
      <c r="AA19" s="62" t="s">
        <v>501</v>
      </c>
      <c r="AB19" s="62">
        <v>9.1</v>
      </c>
      <c r="AC19" s="62" t="s">
        <v>505</v>
      </c>
      <c r="AD19" s="62">
        <v>51</v>
      </c>
    </row>
    <row r="20" spans="1:30" ht="17.25" customHeight="1" thickBot="1" x14ac:dyDescent="0.3">
      <c r="A20" s="62">
        <v>15</v>
      </c>
      <c r="B20" s="63">
        <f>[113]Sheet2!C16</f>
        <v>7.3800000000000004E-2</v>
      </c>
      <c r="C20" s="63">
        <f>[113]Sheet2!D16</f>
        <v>6.5600000000000006E-2</v>
      </c>
      <c r="D20" s="63">
        <f>[113]Sheet2!E16</f>
        <v>6.9800000000000001E-2</v>
      </c>
      <c r="F20" s="62" t="s">
        <v>495</v>
      </c>
      <c r="G20" s="64">
        <v>25898</v>
      </c>
      <c r="H20" s="62">
        <v>0.68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75</v>
      </c>
      <c r="X20" s="62"/>
      <c r="Y20" s="65">
        <v>42871</v>
      </c>
      <c r="Z20" s="62" t="s">
        <v>528</v>
      </c>
      <c r="AA20" s="62" t="s">
        <v>500</v>
      </c>
      <c r="AB20" s="62">
        <v>9</v>
      </c>
      <c r="AC20" s="62" t="s">
        <v>505</v>
      </c>
      <c r="AD20" s="62">
        <v>52</v>
      </c>
    </row>
    <row r="21" spans="1:30" ht="17.25" customHeight="1" thickBot="1" x14ac:dyDescent="0.3">
      <c r="A21" s="62">
        <v>16</v>
      </c>
      <c r="B21" s="63">
        <f>[113]Sheet2!C17</f>
        <v>7.8E-2</v>
      </c>
      <c r="C21" s="63">
        <f>[113]Sheet2!D17</f>
        <v>6.7199999999999996E-2</v>
      </c>
      <c r="D21" s="63">
        <f>[113]Sheet2!E17</f>
        <v>7.2700000000000001E-2</v>
      </c>
      <c r="F21" s="62" t="s">
        <v>499</v>
      </c>
      <c r="G21" s="64">
        <v>39900</v>
      </c>
      <c r="H21" s="62">
        <v>1.04</v>
      </c>
      <c r="J21" s="48">
        <v>5</v>
      </c>
      <c r="K21" s="48">
        <f>X6</f>
        <v>0</v>
      </c>
      <c r="L21" s="54"/>
      <c r="M21" s="48"/>
      <c r="N21" s="59">
        <f>K21/$F$2</f>
        <v>0</v>
      </c>
      <c r="W21" s="62">
        <v>100</v>
      </c>
      <c r="X21" s="62"/>
      <c r="Y21" s="65">
        <v>42877</v>
      </c>
      <c r="Z21" s="62" t="s">
        <v>528</v>
      </c>
      <c r="AA21" s="62" t="s">
        <v>499</v>
      </c>
      <c r="AB21" s="62">
        <v>8.9</v>
      </c>
      <c r="AC21" s="62" t="s">
        <v>505</v>
      </c>
      <c r="AD21" s="62">
        <v>51</v>
      </c>
    </row>
    <row r="22" spans="1:30" ht="17.25" customHeight="1" thickBot="1" x14ac:dyDescent="0.3">
      <c r="A22" s="62">
        <v>17</v>
      </c>
      <c r="B22" s="63">
        <f>[113]Sheet2!C18</f>
        <v>0.08</v>
      </c>
      <c r="C22" s="63">
        <f>[113]Sheet2!D18</f>
        <v>6.7799999999999999E-2</v>
      </c>
      <c r="D22" s="63">
        <f>[113]Sheet2!E18</f>
        <v>7.3999999999999996E-2</v>
      </c>
      <c r="F22" s="62" t="s">
        <v>500</v>
      </c>
      <c r="G22" s="64">
        <v>41111</v>
      </c>
      <c r="H22" s="62">
        <v>1.07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  <c r="W22" s="62">
        <v>125</v>
      </c>
      <c r="X22" s="62"/>
      <c r="Y22" s="65">
        <v>42755</v>
      </c>
      <c r="Z22" s="62" t="s">
        <v>528</v>
      </c>
      <c r="AA22" s="62" t="s">
        <v>503</v>
      </c>
      <c r="AB22" s="62">
        <v>8.8000000000000007</v>
      </c>
      <c r="AC22" s="62" t="s">
        <v>506</v>
      </c>
      <c r="AD22" s="62">
        <v>50</v>
      </c>
    </row>
    <row r="23" spans="1:30" ht="17.25" customHeight="1" thickBot="1" x14ac:dyDescent="0.3">
      <c r="A23" s="62">
        <v>18</v>
      </c>
      <c r="B23" s="63">
        <f>[113]Sheet2!C19</f>
        <v>6.08E-2</v>
      </c>
      <c r="C23" s="63">
        <f>[113]Sheet2!D19</f>
        <v>4.7100000000000003E-2</v>
      </c>
      <c r="D23" s="63">
        <f>[113]Sheet2!E19</f>
        <v>5.3999999999999999E-2</v>
      </c>
      <c r="F23" s="62" t="s">
        <v>501</v>
      </c>
      <c r="G23" s="64">
        <v>42099</v>
      </c>
      <c r="H23" s="62">
        <v>1.1000000000000001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  <c r="W23" s="62">
        <v>150</v>
      </c>
      <c r="X23" s="62"/>
      <c r="Y23" s="65">
        <v>42908</v>
      </c>
      <c r="Z23" s="62" t="s">
        <v>529</v>
      </c>
      <c r="AA23" s="62" t="s">
        <v>502</v>
      </c>
      <c r="AB23" s="62">
        <v>8.6999999999999993</v>
      </c>
      <c r="AC23" s="62" t="s">
        <v>505</v>
      </c>
      <c r="AD23" s="62">
        <v>53</v>
      </c>
    </row>
    <row r="24" spans="1:30" ht="17.25" customHeight="1" thickBot="1" x14ac:dyDescent="0.3">
      <c r="A24" s="62">
        <v>19</v>
      </c>
      <c r="B24" s="63">
        <f>[113]Sheet2!C20</f>
        <v>3.9800000000000002E-2</v>
      </c>
      <c r="C24" s="63">
        <f>[113]Sheet2!D20</f>
        <v>3.5000000000000003E-2</v>
      </c>
      <c r="D24" s="63">
        <f>[113]Sheet2!E20</f>
        <v>3.7400000000000003E-2</v>
      </c>
      <c r="F24" s="62" t="s">
        <v>502</v>
      </c>
      <c r="G24" s="64">
        <v>42610</v>
      </c>
      <c r="H24" s="62">
        <v>1.1100000000000001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  <c r="W24" s="62">
        <v>175</v>
      </c>
      <c r="X24" s="62"/>
      <c r="Y24" s="65">
        <v>42958</v>
      </c>
      <c r="Z24" s="62" t="s">
        <v>539</v>
      </c>
      <c r="AA24" s="62" t="s">
        <v>503</v>
      </c>
      <c r="AB24" s="62">
        <v>8.6</v>
      </c>
      <c r="AC24" s="62" t="s">
        <v>506</v>
      </c>
      <c r="AD24" s="62">
        <v>50</v>
      </c>
    </row>
    <row r="25" spans="1:30" ht="17.25" customHeight="1" thickBot="1" x14ac:dyDescent="0.3">
      <c r="A25" s="62">
        <v>20</v>
      </c>
      <c r="B25" s="63">
        <f>[113]Sheet2!C21</f>
        <v>3.15E-2</v>
      </c>
      <c r="C25" s="63">
        <f>[113]Sheet2!D21</f>
        <v>2.76E-2</v>
      </c>
      <c r="D25" s="63">
        <f>[113]Sheet2!E21</f>
        <v>2.9600000000000001E-2</v>
      </c>
      <c r="F25" s="62" t="s">
        <v>503</v>
      </c>
      <c r="G25" s="64">
        <v>43183</v>
      </c>
      <c r="H25" s="62">
        <v>1.1299999999999999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  <c r="W25" s="62">
        <v>200</v>
      </c>
      <c r="X25" s="62"/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f>[113]Sheet2!C22</f>
        <v>2.7900000000000001E-2</v>
      </c>
      <c r="C26" s="63">
        <f>[113]Sheet2!D22</f>
        <v>2.29E-2</v>
      </c>
      <c r="D26" s="63">
        <f>[113]Sheet2!E22</f>
        <v>2.5499999999999998E-2</v>
      </c>
      <c r="F26" s="62" t="s">
        <v>504</v>
      </c>
      <c r="G26" s="64">
        <v>32711</v>
      </c>
      <c r="H26" s="62">
        <v>0.85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30" ht="17.25" customHeight="1" thickBot="1" x14ac:dyDescent="0.3">
      <c r="A27" s="62">
        <v>22</v>
      </c>
      <c r="B27" s="63">
        <f>[113]Sheet2!C23</f>
        <v>2.1000000000000001E-2</v>
      </c>
      <c r="C27" s="63">
        <f>[113]Sheet2!D23</f>
        <v>1.67E-2</v>
      </c>
      <c r="D27" s="63">
        <f>[113]Sheet2!E23</f>
        <v>1.89E-2</v>
      </c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30" ht="17.25" customHeight="1" thickBot="1" x14ac:dyDescent="0.3">
      <c r="A28" s="62">
        <v>23</v>
      </c>
      <c r="B28" s="63">
        <f>[113]Sheet2!C24</f>
        <v>1.3599999999999999E-2</v>
      </c>
      <c r="C28" s="63">
        <f>[113]Sheet2!D24</f>
        <v>1.0500000000000001E-2</v>
      </c>
      <c r="D28" s="63">
        <f>[113]Sheet2!E24</f>
        <v>1.21E-2</v>
      </c>
      <c r="J28" s="48">
        <v>200</v>
      </c>
      <c r="K28" s="48">
        <f>X24</f>
        <v>0</v>
      </c>
      <c r="L28" s="54"/>
      <c r="M28" s="48"/>
      <c r="N28" s="59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520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35400</v>
      </c>
      <c r="H2" s="43" t="s">
        <v>469</v>
      </c>
      <c r="W2" s="62">
        <v>1</v>
      </c>
      <c r="X2" s="62">
        <v>4184</v>
      </c>
      <c r="Y2" s="65">
        <v>42900</v>
      </c>
      <c r="Z2" s="62" t="s">
        <v>528</v>
      </c>
      <c r="AA2" s="62" t="s">
        <v>501</v>
      </c>
      <c r="AB2" s="62">
        <v>9.6</v>
      </c>
      <c r="AC2" s="62" t="s">
        <v>471</v>
      </c>
      <c r="AD2" s="62">
        <v>57</v>
      </c>
    </row>
    <row r="3" spans="1:30" ht="14.4" thickBot="1" x14ac:dyDescent="0.3">
      <c r="W3" s="62">
        <v>2</v>
      </c>
      <c r="X3" s="62">
        <v>4155</v>
      </c>
      <c r="Y3" s="65">
        <v>42808</v>
      </c>
      <c r="Z3" s="62" t="s">
        <v>528</v>
      </c>
      <c r="AA3" s="62" t="s">
        <v>500</v>
      </c>
      <c r="AB3" s="62">
        <v>9.5</v>
      </c>
      <c r="AC3" s="62" t="s">
        <v>471</v>
      </c>
      <c r="AD3" s="62">
        <v>57</v>
      </c>
    </row>
    <row r="4" spans="1:30" ht="14.4" thickBot="1" x14ac:dyDescent="0.3">
      <c r="A4" s="44" t="s">
        <v>470</v>
      </c>
      <c r="B4" s="45" t="s">
        <v>471</v>
      </c>
      <c r="C4" s="61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4099</v>
      </c>
      <c r="Y4" s="65">
        <v>42895</v>
      </c>
      <c r="Z4" s="62" t="s">
        <v>529</v>
      </c>
      <c r="AA4" s="62" t="s">
        <v>503</v>
      </c>
      <c r="AB4" s="62">
        <v>9.4</v>
      </c>
      <c r="AC4" s="62" t="s">
        <v>471</v>
      </c>
      <c r="AD4" s="62">
        <v>55</v>
      </c>
    </row>
    <row r="5" spans="1:30" ht="18.75" customHeight="1" thickBot="1" x14ac:dyDescent="0.3">
      <c r="A5" s="62">
        <v>0</v>
      </c>
      <c r="B5" s="63">
        <f>[114]Sheet2!C1</f>
        <v>1.0500000000000001E-2</v>
      </c>
      <c r="C5" s="63">
        <f>[114]Sheet2!D1</f>
        <v>7.7000000000000002E-3</v>
      </c>
      <c r="D5" s="63">
        <f>[114]Sheet2!E1</f>
        <v>9.1000000000000004E-3</v>
      </c>
      <c r="F5" s="62" t="s">
        <v>478</v>
      </c>
      <c r="G5" s="64">
        <v>43024</v>
      </c>
      <c r="H5" s="62">
        <v>0.99</v>
      </c>
      <c r="J5" s="91" t="s">
        <v>479</v>
      </c>
      <c r="K5" s="92"/>
      <c r="L5" s="92"/>
      <c r="M5" s="92"/>
      <c r="N5" s="93"/>
      <c r="W5" s="62">
        <v>4</v>
      </c>
      <c r="X5" s="62">
        <v>4074</v>
      </c>
      <c r="Y5" s="65">
        <v>42943</v>
      </c>
      <c r="Z5" s="62" t="s">
        <v>528</v>
      </c>
      <c r="AA5" s="62" t="s">
        <v>502</v>
      </c>
      <c r="AB5" s="62">
        <v>9.3000000000000007</v>
      </c>
      <c r="AC5" s="62" t="s">
        <v>471</v>
      </c>
      <c r="AD5" s="62">
        <v>57</v>
      </c>
    </row>
    <row r="6" spans="1:30" ht="17.25" customHeight="1" thickBot="1" x14ac:dyDescent="0.3">
      <c r="A6" s="62">
        <v>1</v>
      </c>
      <c r="B6" s="63">
        <f>[114]Sheet2!C2</f>
        <v>6.4999999999999997E-3</v>
      </c>
      <c r="C6" s="63">
        <f>[114]Sheet2!D2</f>
        <v>5.4000000000000003E-3</v>
      </c>
      <c r="D6" s="63">
        <f>[114]Sheet2!E2</f>
        <v>6.0000000000000001E-3</v>
      </c>
      <c r="F6" s="62" t="s">
        <v>480</v>
      </c>
      <c r="G6" s="64">
        <v>43817</v>
      </c>
      <c r="H6" s="62">
        <v>1.01</v>
      </c>
      <c r="J6" s="49" t="s">
        <v>481</v>
      </c>
      <c r="K6" s="50">
        <f>LARGE((K8,K9),1)</f>
        <v>0.6361746361746361</v>
      </c>
      <c r="N6" s="50" t="s">
        <v>472</v>
      </c>
      <c r="W6" s="62">
        <v>5</v>
      </c>
      <c r="X6" s="62">
        <v>4073</v>
      </c>
      <c r="Y6" s="65">
        <v>42858</v>
      </c>
      <c r="Z6" s="62" t="s">
        <v>528</v>
      </c>
      <c r="AA6" s="62" t="s">
        <v>501</v>
      </c>
      <c r="AB6" s="62">
        <v>9.3000000000000007</v>
      </c>
      <c r="AC6" s="62" t="s">
        <v>471</v>
      </c>
      <c r="AD6" s="62">
        <v>56</v>
      </c>
    </row>
    <row r="7" spans="1:30" ht="17.25" customHeight="1" thickBot="1" x14ac:dyDescent="0.3">
      <c r="A7" s="62">
        <v>2</v>
      </c>
      <c r="B7" s="63">
        <f>[114]Sheet2!C3</f>
        <v>4.7999999999999996E-3</v>
      </c>
      <c r="C7" s="63">
        <f>[114]Sheet2!D3</f>
        <v>4.3E-3</v>
      </c>
      <c r="D7" s="63">
        <f>[114]Sheet2!E3</f>
        <v>4.5999999999999999E-3</v>
      </c>
      <c r="F7" s="62" t="s">
        <v>482</v>
      </c>
      <c r="G7" s="64">
        <v>45534</v>
      </c>
      <c r="H7" s="62">
        <v>1.05</v>
      </c>
      <c r="J7" s="51" t="s">
        <v>483</v>
      </c>
      <c r="K7" s="50">
        <f>LARGE((K10,K11),1)</f>
        <v>0.53159609120521167</v>
      </c>
      <c r="N7" s="50" t="s">
        <v>471</v>
      </c>
      <c r="W7" s="62">
        <v>6</v>
      </c>
      <c r="X7" s="62">
        <v>4069</v>
      </c>
      <c r="Y7" s="65">
        <v>42807</v>
      </c>
      <c r="Z7" s="62" t="s">
        <v>528</v>
      </c>
      <c r="AA7" s="62" t="s">
        <v>499</v>
      </c>
      <c r="AB7" s="62">
        <v>9.3000000000000007</v>
      </c>
      <c r="AC7" s="62" t="s">
        <v>471</v>
      </c>
      <c r="AD7" s="62">
        <v>56</v>
      </c>
    </row>
    <row r="8" spans="1:30" ht="17.25" customHeight="1" thickBot="1" x14ac:dyDescent="0.35">
      <c r="A8" s="62">
        <v>3</v>
      </c>
      <c r="B8" s="63">
        <f>[114]Sheet2!C4</f>
        <v>3.3999999999999998E-3</v>
      </c>
      <c r="C8" s="63">
        <f>[114]Sheet2!D4</f>
        <v>3.8E-3</v>
      </c>
      <c r="D8" s="63">
        <f>[114]Sheet2!E4</f>
        <v>3.5999999999999999E-3</v>
      </c>
      <c r="F8" s="62" t="s">
        <v>484</v>
      </c>
      <c r="G8" s="64">
        <v>42277</v>
      </c>
      <c r="H8" s="62">
        <v>0.97</v>
      </c>
      <c r="K8" s="52">
        <f>LARGE(B11:C11,1)/(B11+C11)</f>
        <v>0.6361746361746361</v>
      </c>
      <c r="W8" s="62">
        <v>7</v>
      </c>
      <c r="X8" s="62">
        <v>4044</v>
      </c>
      <c r="Y8" s="65">
        <v>42895</v>
      </c>
      <c r="Z8" s="62" t="s">
        <v>528</v>
      </c>
      <c r="AA8" s="62" t="s">
        <v>503</v>
      </c>
      <c r="AB8" s="62">
        <v>9.3000000000000007</v>
      </c>
      <c r="AC8" s="62" t="s">
        <v>471</v>
      </c>
      <c r="AD8" s="62">
        <v>56</v>
      </c>
    </row>
    <row r="9" spans="1:30" ht="17.25" customHeight="1" thickBot="1" x14ac:dyDescent="0.35">
      <c r="A9" s="62">
        <v>4</v>
      </c>
      <c r="B9" s="63">
        <f>[114]Sheet2!C5</f>
        <v>3.0000000000000001E-3</v>
      </c>
      <c r="C9" s="63">
        <f>[114]Sheet2!D5</f>
        <v>4.7999999999999996E-3</v>
      </c>
      <c r="D9" s="63">
        <f>[114]Sheet2!E5</f>
        <v>3.8999999999999998E-3</v>
      </c>
      <c r="F9" s="62" t="s">
        <v>485</v>
      </c>
      <c r="G9" s="64">
        <v>44195</v>
      </c>
      <c r="H9" s="62">
        <v>1.02</v>
      </c>
      <c r="K9" s="52">
        <f>LARGE(B12:C12,1)/(B12+C12)</f>
        <v>0.59447004608294929</v>
      </c>
      <c r="W9" s="62">
        <v>8</v>
      </c>
      <c r="X9" s="62">
        <v>4035</v>
      </c>
      <c r="Y9" s="65">
        <v>42788</v>
      </c>
      <c r="Z9" s="62" t="s">
        <v>536</v>
      </c>
      <c r="AA9" s="62" t="s">
        <v>501</v>
      </c>
      <c r="AB9" s="62">
        <v>9.3000000000000007</v>
      </c>
      <c r="AC9" s="62" t="s">
        <v>471</v>
      </c>
      <c r="AD9" s="62">
        <v>54</v>
      </c>
    </row>
    <row r="10" spans="1:30" ht="17.25" customHeight="1" thickBot="1" x14ac:dyDescent="0.35">
      <c r="A10" s="62">
        <v>5</v>
      </c>
      <c r="B10" s="63">
        <f>[114]Sheet2!C6</f>
        <v>5.7999999999999996E-3</v>
      </c>
      <c r="C10" s="63">
        <f>[114]Sheet2!D6</f>
        <v>1.18E-2</v>
      </c>
      <c r="D10" s="63">
        <f>[114]Sheet2!E6</f>
        <v>8.8000000000000005E-3</v>
      </c>
      <c r="F10" s="62" t="s">
        <v>486</v>
      </c>
      <c r="G10" s="64">
        <v>43430</v>
      </c>
      <c r="H10" s="62">
        <v>1</v>
      </c>
      <c r="K10" s="52">
        <f>LARGE(B20:C20,1)/(B20+C20)</f>
        <v>0.51566579634464749</v>
      </c>
      <c r="W10" s="62">
        <v>9</v>
      </c>
      <c r="X10" s="62">
        <v>4017</v>
      </c>
      <c r="Y10" s="65">
        <v>42956</v>
      </c>
      <c r="Z10" s="62" t="s">
        <v>528</v>
      </c>
      <c r="AA10" s="62" t="s">
        <v>501</v>
      </c>
      <c r="AB10" s="62">
        <v>9.1999999999999993</v>
      </c>
      <c r="AC10" s="62" t="s">
        <v>471</v>
      </c>
      <c r="AD10" s="62">
        <v>54</v>
      </c>
    </row>
    <row r="11" spans="1:30" ht="17.25" customHeight="1" thickBot="1" x14ac:dyDescent="0.35">
      <c r="A11" s="62">
        <v>6</v>
      </c>
      <c r="B11" s="63">
        <f>[114]Sheet2!C7</f>
        <v>1.7500000000000002E-2</v>
      </c>
      <c r="C11" s="63">
        <f>[114]Sheet2!D7</f>
        <v>3.0599999999999999E-2</v>
      </c>
      <c r="D11" s="63">
        <f>[114]Sheet2!E7</f>
        <v>2.41E-2</v>
      </c>
      <c r="F11" s="62" t="s">
        <v>487</v>
      </c>
      <c r="G11" s="64">
        <v>41607</v>
      </c>
      <c r="H11" s="62">
        <v>0.96</v>
      </c>
      <c r="K11" s="52">
        <f>LARGE(B21:C21,1)/(B21+C21)</f>
        <v>0.53159609120521167</v>
      </c>
      <c r="W11" s="62">
        <v>10</v>
      </c>
      <c r="X11" s="62">
        <v>4013</v>
      </c>
      <c r="Y11" s="65">
        <v>42872</v>
      </c>
      <c r="Z11" s="62" t="s">
        <v>528</v>
      </c>
      <c r="AA11" s="62" t="s">
        <v>501</v>
      </c>
      <c r="AB11" s="62">
        <v>9.1999999999999993</v>
      </c>
      <c r="AC11" s="62" t="s">
        <v>471</v>
      </c>
      <c r="AD11" s="62">
        <v>56</v>
      </c>
    </row>
    <row r="12" spans="1:30" ht="17.25" customHeight="1" thickBot="1" x14ac:dyDescent="0.3">
      <c r="A12" s="62">
        <v>7</v>
      </c>
      <c r="B12" s="63">
        <f>[114]Sheet2!C8</f>
        <v>3.5200000000000002E-2</v>
      </c>
      <c r="C12" s="63">
        <f>[114]Sheet2!D8</f>
        <v>5.16E-2</v>
      </c>
      <c r="D12" s="63">
        <f>[114]Sheet2!E8</f>
        <v>4.3400000000000001E-2</v>
      </c>
      <c r="F12" s="62" t="s">
        <v>488</v>
      </c>
      <c r="G12" s="64">
        <v>44164</v>
      </c>
      <c r="H12" s="62">
        <v>1.02</v>
      </c>
      <c r="W12" s="62">
        <v>20</v>
      </c>
      <c r="X12" s="62">
        <v>3934</v>
      </c>
      <c r="Y12" s="65">
        <v>42871</v>
      </c>
      <c r="Z12" s="62" t="s">
        <v>528</v>
      </c>
      <c r="AA12" s="62" t="s">
        <v>500</v>
      </c>
      <c r="AB12" s="62">
        <v>9</v>
      </c>
      <c r="AC12" s="62" t="s">
        <v>471</v>
      </c>
      <c r="AD12" s="62">
        <v>56</v>
      </c>
    </row>
    <row r="13" spans="1:30" ht="17.25" customHeight="1" thickBot="1" x14ac:dyDescent="0.3">
      <c r="A13" s="62">
        <v>8</v>
      </c>
      <c r="B13" s="63">
        <f>[114]Sheet2!C9</f>
        <v>4.3299999999999998E-2</v>
      </c>
      <c r="C13" s="63">
        <f>[114]Sheet2!D9</f>
        <v>5.67E-2</v>
      </c>
      <c r="D13" s="63">
        <f>[114]Sheet2!E9</f>
        <v>0.05</v>
      </c>
      <c r="F13" s="62" t="s">
        <v>489</v>
      </c>
      <c r="G13" s="64">
        <v>8665</v>
      </c>
      <c r="H13" s="62"/>
      <c r="W13" s="62">
        <v>25</v>
      </c>
      <c r="X13" s="62">
        <v>3909</v>
      </c>
      <c r="Y13" s="65">
        <v>42928</v>
      </c>
      <c r="Z13" s="62" t="s">
        <v>528</v>
      </c>
      <c r="AA13" s="62" t="s">
        <v>501</v>
      </c>
      <c r="AB13" s="62">
        <v>9</v>
      </c>
      <c r="AC13" s="62" t="s">
        <v>471</v>
      </c>
      <c r="AD13" s="62">
        <v>61</v>
      </c>
    </row>
    <row r="14" spans="1:30" ht="14.4" thickBot="1" x14ac:dyDescent="0.3">
      <c r="A14" s="62">
        <v>9</v>
      </c>
      <c r="B14" s="63">
        <f>[114]Sheet2!C10</f>
        <v>4.5499999999999999E-2</v>
      </c>
      <c r="C14" s="63">
        <f>[114]Sheet2!D10</f>
        <v>5.28E-2</v>
      </c>
      <c r="D14" s="63">
        <f>[114]Sheet2!E10</f>
        <v>4.9099999999999998E-2</v>
      </c>
      <c r="F14" s="62" t="s">
        <v>490</v>
      </c>
      <c r="G14" s="64">
        <v>8927</v>
      </c>
      <c r="H14" s="62"/>
      <c r="W14" s="62">
        <v>30</v>
      </c>
      <c r="X14" s="62">
        <v>3887</v>
      </c>
      <c r="Y14" s="65">
        <v>42948</v>
      </c>
      <c r="Z14" s="62" t="s">
        <v>528</v>
      </c>
      <c r="AA14" s="62" t="s">
        <v>500</v>
      </c>
      <c r="AB14" s="62">
        <v>8.9</v>
      </c>
      <c r="AC14" s="62" t="s">
        <v>471</v>
      </c>
      <c r="AD14" s="62">
        <v>57</v>
      </c>
    </row>
    <row r="15" spans="1:30" ht="14.4" thickBot="1" x14ac:dyDescent="0.3">
      <c r="A15" s="62">
        <v>10</v>
      </c>
      <c r="B15" s="63">
        <f>[114]Sheet2!C11</f>
        <v>5.2900000000000003E-2</v>
      </c>
      <c r="C15" s="63">
        <f>[114]Sheet2!D11</f>
        <v>5.62E-2</v>
      </c>
      <c r="D15" s="63">
        <f>[114]Sheet2!E11</f>
        <v>5.4600000000000003E-2</v>
      </c>
      <c r="F15" s="62" t="s">
        <v>491</v>
      </c>
      <c r="G15" s="64">
        <v>9022</v>
      </c>
      <c r="H15" s="62"/>
      <c r="W15" s="62">
        <v>35</v>
      </c>
      <c r="X15" s="62">
        <v>3869</v>
      </c>
      <c r="Y15" s="65">
        <v>42865</v>
      </c>
      <c r="Z15" s="62" t="s">
        <v>528</v>
      </c>
      <c r="AA15" s="62" t="s">
        <v>501</v>
      </c>
      <c r="AB15" s="62">
        <v>8.9</v>
      </c>
      <c r="AC15" s="62" t="s">
        <v>471</v>
      </c>
      <c r="AD15" s="62">
        <v>55</v>
      </c>
    </row>
    <row r="16" spans="1:30" ht="14.4" thickBot="1" x14ac:dyDescent="0.3">
      <c r="A16" s="62">
        <v>11</v>
      </c>
      <c r="B16" s="63">
        <f>[114]Sheet2!C12</f>
        <v>6.4100000000000004E-2</v>
      </c>
      <c r="C16" s="63">
        <f>[114]Sheet2!D12</f>
        <v>6.6000000000000003E-2</v>
      </c>
      <c r="D16" s="63">
        <f>[114]Sheet2!E12</f>
        <v>6.5100000000000005E-2</v>
      </c>
      <c r="F16" s="62" t="s">
        <v>492</v>
      </c>
      <c r="G16" s="64">
        <v>39596</v>
      </c>
      <c r="H16" s="62"/>
      <c r="W16" s="62">
        <v>40</v>
      </c>
      <c r="X16" s="62">
        <v>3852</v>
      </c>
      <c r="Y16" s="65">
        <v>42895</v>
      </c>
      <c r="Z16" s="62" t="s">
        <v>531</v>
      </c>
      <c r="AA16" s="62" t="s">
        <v>503</v>
      </c>
      <c r="AB16" s="62">
        <v>8.8000000000000007</v>
      </c>
      <c r="AC16" s="62" t="s">
        <v>471</v>
      </c>
      <c r="AD16" s="62">
        <v>52</v>
      </c>
    </row>
    <row r="17" spans="1:30" ht="14.4" thickBot="1" x14ac:dyDescent="0.3">
      <c r="A17" s="62">
        <v>12</v>
      </c>
      <c r="B17" s="63">
        <f>[114]Sheet2!C13</f>
        <v>7.3200000000000001E-2</v>
      </c>
      <c r="C17" s="63">
        <f>[114]Sheet2!D13</f>
        <v>7.4099999999999999E-2</v>
      </c>
      <c r="D17" s="63">
        <f>[114]Sheet2!E13</f>
        <v>7.3599999999999999E-2</v>
      </c>
      <c r="W17" s="62">
        <v>45</v>
      </c>
      <c r="X17" s="62">
        <v>3839</v>
      </c>
      <c r="Y17" s="65">
        <v>42760</v>
      </c>
      <c r="Z17" s="62" t="s">
        <v>536</v>
      </c>
      <c r="AA17" s="62" t="s">
        <v>501</v>
      </c>
      <c r="AB17" s="62">
        <v>8.8000000000000007</v>
      </c>
      <c r="AC17" s="62" t="s">
        <v>471</v>
      </c>
      <c r="AD17" s="62">
        <v>57</v>
      </c>
    </row>
    <row r="18" spans="1:30" ht="14.4" thickBot="1" x14ac:dyDescent="0.3">
      <c r="A18" s="62">
        <v>13</v>
      </c>
      <c r="B18" s="63">
        <f>[114]Sheet2!C14</f>
        <v>7.5899999999999995E-2</v>
      </c>
      <c r="C18" s="63">
        <f>[114]Sheet2!D14</f>
        <v>7.5899999999999995E-2</v>
      </c>
      <c r="D18" s="63">
        <f>[114]Sheet2!E14</f>
        <v>7.5899999999999995E-2</v>
      </c>
      <c r="W18" s="62">
        <v>50</v>
      </c>
      <c r="X18" s="62">
        <v>3818</v>
      </c>
      <c r="Y18" s="65">
        <v>42765</v>
      </c>
      <c r="Z18" s="62" t="s">
        <v>536</v>
      </c>
      <c r="AA18" s="62" t="s">
        <v>499</v>
      </c>
      <c r="AB18" s="62">
        <v>8.8000000000000007</v>
      </c>
      <c r="AC18" s="62" t="s">
        <v>471</v>
      </c>
      <c r="AD18" s="62">
        <v>56</v>
      </c>
    </row>
    <row r="19" spans="1:30" ht="17.25" customHeight="1" thickBot="1" x14ac:dyDescent="0.3">
      <c r="A19" s="62">
        <v>14</v>
      </c>
      <c r="B19" s="63">
        <f>[114]Sheet2!C15</f>
        <v>7.6300000000000007E-2</v>
      </c>
      <c r="C19" s="63">
        <f>[114]Sheet2!D15</f>
        <v>7.5300000000000006E-2</v>
      </c>
      <c r="D19" s="63">
        <f>[114]Sheet2!E15</f>
        <v>7.5800000000000006E-2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3776</v>
      </c>
      <c r="Y19" s="65">
        <v>42887</v>
      </c>
      <c r="Z19" s="62" t="s">
        <v>528</v>
      </c>
      <c r="AA19" s="62" t="s">
        <v>502</v>
      </c>
      <c r="AB19" s="62">
        <v>8.6999999999999993</v>
      </c>
      <c r="AC19" s="62" t="s">
        <v>471</v>
      </c>
      <c r="AD19" s="62">
        <v>55</v>
      </c>
    </row>
    <row r="20" spans="1:30" ht="17.25" customHeight="1" thickBot="1" x14ac:dyDescent="0.3">
      <c r="A20" s="62">
        <v>15</v>
      </c>
      <c r="B20" s="63">
        <f>[114]Sheet2!C16</f>
        <v>7.9000000000000001E-2</v>
      </c>
      <c r="C20" s="63">
        <f>[114]Sheet2!D16</f>
        <v>7.4200000000000002E-2</v>
      </c>
      <c r="D20" s="63">
        <f>[114]Sheet2!E16</f>
        <v>7.6600000000000001E-2</v>
      </c>
      <c r="F20" s="62" t="s">
        <v>495</v>
      </c>
      <c r="G20" s="64">
        <v>31299</v>
      </c>
      <c r="H20" s="62">
        <v>0.72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3739</v>
      </c>
      <c r="Y20" s="65">
        <v>42958</v>
      </c>
      <c r="Z20" s="62" t="s">
        <v>530</v>
      </c>
      <c r="AA20" s="62" t="s">
        <v>503</v>
      </c>
      <c r="AB20" s="62">
        <v>8.6</v>
      </c>
      <c r="AC20" s="62" t="s">
        <v>471</v>
      </c>
      <c r="AD20" s="62">
        <v>52</v>
      </c>
    </row>
    <row r="21" spans="1:30" ht="17.25" customHeight="1" thickBot="1" x14ac:dyDescent="0.3">
      <c r="A21" s="62">
        <v>16</v>
      </c>
      <c r="B21" s="63">
        <f>[114]Sheet2!C17</f>
        <v>8.1600000000000006E-2</v>
      </c>
      <c r="C21" s="63">
        <f>[114]Sheet2!D17</f>
        <v>7.1900000000000006E-2</v>
      </c>
      <c r="D21" s="63">
        <f>[114]Sheet2!E17</f>
        <v>7.6799999999999993E-2</v>
      </c>
      <c r="F21" s="62" t="s">
        <v>499</v>
      </c>
      <c r="G21" s="64">
        <v>43422</v>
      </c>
      <c r="H21" s="62">
        <v>1</v>
      </c>
      <c r="J21" s="48">
        <v>5</v>
      </c>
      <c r="K21" s="48">
        <f>X6</f>
        <v>4073</v>
      </c>
      <c r="L21" s="54"/>
      <c r="M21" s="48"/>
      <c r="N21" s="59">
        <f>K21/$F$2</f>
        <v>0.11505649717514124</v>
      </c>
      <c r="W21" s="62">
        <v>125</v>
      </c>
      <c r="X21" s="62">
        <v>3708</v>
      </c>
      <c r="Y21" s="65">
        <v>42761</v>
      </c>
      <c r="Z21" s="62" t="s">
        <v>529</v>
      </c>
      <c r="AA21" s="62" t="s">
        <v>502</v>
      </c>
      <c r="AB21" s="62">
        <v>8.5</v>
      </c>
      <c r="AC21" s="62" t="s">
        <v>471</v>
      </c>
      <c r="AD21" s="62">
        <v>53</v>
      </c>
    </row>
    <row r="22" spans="1:30" ht="17.25" customHeight="1" thickBot="1" x14ac:dyDescent="0.3">
      <c r="A22" s="62">
        <v>17</v>
      </c>
      <c r="B22" s="63">
        <f>[114]Sheet2!C18</f>
        <v>8.2900000000000001E-2</v>
      </c>
      <c r="C22" s="63">
        <f>[114]Sheet2!D18</f>
        <v>7.0199999999999999E-2</v>
      </c>
      <c r="D22" s="63">
        <f>[114]Sheet2!E18</f>
        <v>7.6600000000000001E-2</v>
      </c>
      <c r="F22" s="62" t="s">
        <v>500</v>
      </c>
      <c r="G22" s="64">
        <v>45265</v>
      </c>
      <c r="H22" s="62">
        <v>1.04</v>
      </c>
      <c r="J22" s="48">
        <v>10</v>
      </c>
      <c r="K22" s="48">
        <f>X11</f>
        <v>4013</v>
      </c>
      <c r="L22" s="54"/>
      <c r="M22" s="48"/>
      <c r="N22" s="59">
        <f t="shared" ref="N22:N28" si="0">K22/$F$2</f>
        <v>0.11336158192090395</v>
      </c>
      <c r="W22" s="62">
        <v>150</v>
      </c>
      <c r="X22" s="62">
        <v>3680</v>
      </c>
      <c r="Y22" s="65">
        <v>42810</v>
      </c>
      <c r="Z22" s="62" t="s">
        <v>533</v>
      </c>
      <c r="AA22" s="62" t="s">
        <v>502</v>
      </c>
      <c r="AB22" s="62">
        <v>8.4</v>
      </c>
      <c r="AC22" s="62" t="s">
        <v>472</v>
      </c>
      <c r="AD22" s="62">
        <v>50</v>
      </c>
    </row>
    <row r="23" spans="1:30" ht="17.25" customHeight="1" thickBot="1" x14ac:dyDescent="0.3">
      <c r="A23" s="62">
        <v>18</v>
      </c>
      <c r="B23" s="63">
        <f>[114]Sheet2!C19</f>
        <v>6.7900000000000002E-2</v>
      </c>
      <c r="C23" s="63">
        <f>[114]Sheet2!D19</f>
        <v>5.8099999999999999E-2</v>
      </c>
      <c r="D23" s="63">
        <f>[114]Sheet2!E19</f>
        <v>6.3E-2</v>
      </c>
      <c r="F23" s="62" t="s">
        <v>501</v>
      </c>
      <c r="G23" s="64">
        <v>46687</v>
      </c>
      <c r="H23" s="62">
        <v>1.08</v>
      </c>
      <c r="J23" s="48">
        <v>20</v>
      </c>
      <c r="K23" s="48">
        <f>X12</f>
        <v>3934</v>
      </c>
      <c r="L23" s="54"/>
      <c r="M23" s="48"/>
      <c r="N23" s="59">
        <f t="shared" si="0"/>
        <v>0.11112994350282486</v>
      </c>
      <c r="W23" s="62">
        <v>175</v>
      </c>
      <c r="X23" s="62">
        <v>3657</v>
      </c>
      <c r="Y23" s="65">
        <v>42788</v>
      </c>
      <c r="Z23" s="62" t="s">
        <v>530</v>
      </c>
      <c r="AA23" s="62" t="s">
        <v>501</v>
      </c>
      <c r="AB23" s="62">
        <v>8.4</v>
      </c>
      <c r="AC23" s="62" t="s">
        <v>472</v>
      </c>
      <c r="AD23" s="62">
        <v>51</v>
      </c>
    </row>
    <row r="24" spans="1:30" ht="17.25" customHeight="1" thickBot="1" x14ac:dyDescent="0.3">
      <c r="A24" s="62">
        <v>19</v>
      </c>
      <c r="B24" s="63">
        <f>[114]Sheet2!C20</f>
        <v>5.3900000000000003E-2</v>
      </c>
      <c r="C24" s="63">
        <f>[114]Sheet2!D20</f>
        <v>4.6899999999999997E-2</v>
      </c>
      <c r="D24" s="63">
        <f>[114]Sheet2!E20</f>
        <v>5.04E-2</v>
      </c>
      <c r="F24" s="62" t="s">
        <v>502</v>
      </c>
      <c r="G24" s="64">
        <v>46847</v>
      </c>
      <c r="H24" s="62">
        <v>1.08</v>
      </c>
      <c r="J24" s="48">
        <v>30</v>
      </c>
      <c r="K24" s="48">
        <f>X14</f>
        <v>3887</v>
      </c>
      <c r="L24" s="54"/>
      <c r="M24" s="48"/>
      <c r="N24" s="59">
        <f t="shared" si="0"/>
        <v>0.10980225988700565</v>
      </c>
      <c r="W24" s="62">
        <v>200</v>
      </c>
      <c r="X24" s="62">
        <v>3631</v>
      </c>
      <c r="Y24" s="65">
        <v>42874</v>
      </c>
      <c r="Z24" s="62" t="s">
        <v>531</v>
      </c>
      <c r="AA24" s="62" t="s">
        <v>503</v>
      </c>
      <c r="AB24" s="62">
        <v>8.3000000000000007</v>
      </c>
      <c r="AC24" s="62" t="s">
        <v>472</v>
      </c>
      <c r="AD24" s="62">
        <v>52</v>
      </c>
    </row>
    <row r="25" spans="1:30" ht="17.25" customHeight="1" thickBot="1" x14ac:dyDescent="0.3">
      <c r="A25" s="62">
        <v>20</v>
      </c>
      <c r="B25" s="63">
        <f>[114]Sheet2!C21</f>
        <v>4.2200000000000001E-2</v>
      </c>
      <c r="C25" s="63">
        <f>[114]Sheet2!D21</f>
        <v>3.8399999999999997E-2</v>
      </c>
      <c r="D25" s="63">
        <f>[114]Sheet2!E21</f>
        <v>4.0300000000000002E-2</v>
      </c>
      <c r="F25" s="62" t="s">
        <v>503</v>
      </c>
      <c r="G25" s="64">
        <v>49468</v>
      </c>
      <c r="H25" s="62">
        <v>1.1399999999999999</v>
      </c>
      <c r="J25" s="48">
        <v>50</v>
      </c>
      <c r="K25" s="48">
        <f>X18</f>
        <v>3818</v>
      </c>
      <c r="L25" s="54"/>
      <c r="M25" s="48"/>
      <c r="N25" s="59">
        <f t="shared" si="0"/>
        <v>0.10785310734463277</v>
      </c>
      <c r="W25" s="62">
        <v>200</v>
      </c>
      <c r="X25" s="62"/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f>[114]Sheet2!C22</f>
        <v>3.2500000000000001E-2</v>
      </c>
      <c r="C26" s="63">
        <f>[114]Sheet2!D22</f>
        <v>0.03</v>
      </c>
      <c r="D26" s="63">
        <f>[114]Sheet2!E22</f>
        <v>3.1199999999999999E-2</v>
      </c>
      <c r="F26" s="62" t="s">
        <v>504</v>
      </c>
      <c r="G26" s="64">
        <v>41218</v>
      </c>
      <c r="H26" s="62">
        <v>0.95</v>
      </c>
      <c r="J26" s="48">
        <v>100</v>
      </c>
      <c r="K26" s="48">
        <f>X20</f>
        <v>3739</v>
      </c>
      <c r="L26" s="54"/>
      <c r="M26" s="48"/>
      <c r="N26" s="59">
        <f t="shared" si="0"/>
        <v>0.10562146892655368</v>
      </c>
    </row>
    <row r="27" spans="1:30" ht="17.25" customHeight="1" thickBot="1" x14ac:dyDescent="0.3">
      <c r="A27" s="62">
        <v>22</v>
      </c>
      <c r="B27" s="63">
        <f>[114]Sheet2!C23</f>
        <v>2.46E-2</v>
      </c>
      <c r="C27" s="63">
        <f>[114]Sheet2!D23</f>
        <v>2.07E-2</v>
      </c>
      <c r="D27" s="63">
        <f>[114]Sheet2!E23</f>
        <v>2.2700000000000001E-2</v>
      </c>
      <c r="J27" s="48">
        <v>150</v>
      </c>
      <c r="K27" s="48">
        <f>X22</f>
        <v>3680</v>
      </c>
      <c r="L27" s="54"/>
      <c r="M27" s="48"/>
      <c r="N27" s="59">
        <f t="shared" si="0"/>
        <v>0.103954802259887</v>
      </c>
    </row>
    <row r="28" spans="1:30" ht="17.25" customHeight="1" thickBot="1" x14ac:dyDescent="0.3">
      <c r="A28" s="62">
        <v>23</v>
      </c>
      <c r="B28" s="63">
        <f>[114]Sheet2!C24</f>
        <v>1.7500000000000002E-2</v>
      </c>
      <c r="C28" s="63">
        <f>[114]Sheet2!D24</f>
        <v>1.26E-2</v>
      </c>
      <c r="D28" s="63">
        <f>[114]Sheet2!E24</f>
        <v>1.4999999999999999E-2</v>
      </c>
      <c r="J28" s="48">
        <v>200</v>
      </c>
      <c r="K28" s="48">
        <f>X24</f>
        <v>3631</v>
      </c>
      <c r="L28" s="54"/>
      <c r="M28" s="48"/>
      <c r="N28" s="59">
        <f t="shared" si="0"/>
        <v>0.10257062146892655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521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45100</v>
      </c>
      <c r="H2" s="43" t="s">
        <v>469</v>
      </c>
      <c r="W2" s="62">
        <v>1</v>
      </c>
      <c r="X2" s="62">
        <v>4348</v>
      </c>
      <c r="Y2" s="65">
        <v>42874</v>
      </c>
      <c r="Z2" s="62" t="s">
        <v>530</v>
      </c>
      <c r="AA2" s="62" t="s">
        <v>503</v>
      </c>
      <c r="AB2" s="62">
        <v>9.6</v>
      </c>
      <c r="AC2" s="62" t="s">
        <v>471</v>
      </c>
      <c r="AD2" s="62">
        <v>54</v>
      </c>
    </row>
    <row r="3" spans="1:30" ht="14.4" thickBot="1" x14ac:dyDescent="0.3">
      <c r="W3" s="62">
        <v>2</v>
      </c>
      <c r="X3" s="62">
        <v>4240</v>
      </c>
      <c r="Y3" s="65">
        <v>42858</v>
      </c>
      <c r="Z3" s="62" t="s">
        <v>528</v>
      </c>
      <c r="AA3" s="62" t="s">
        <v>501</v>
      </c>
      <c r="AB3" s="62">
        <v>9.4</v>
      </c>
      <c r="AC3" s="62" t="s">
        <v>471</v>
      </c>
      <c r="AD3" s="62">
        <v>55</v>
      </c>
    </row>
    <row r="4" spans="1:30" ht="14.4" thickBot="1" x14ac:dyDescent="0.3">
      <c r="A4" s="44" t="s">
        <v>470</v>
      </c>
      <c r="B4" s="45" t="s">
        <v>471</v>
      </c>
      <c r="C4" s="61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4239</v>
      </c>
      <c r="Y4" s="65">
        <v>42790</v>
      </c>
      <c r="Z4" s="62" t="s">
        <v>535</v>
      </c>
      <c r="AA4" s="62" t="s">
        <v>503</v>
      </c>
      <c r="AB4" s="62">
        <v>9.4</v>
      </c>
      <c r="AC4" s="62" t="s">
        <v>471</v>
      </c>
      <c r="AD4" s="62">
        <v>65</v>
      </c>
    </row>
    <row r="5" spans="1:30" ht="18.75" customHeight="1" thickBot="1" x14ac:dyDescent="0.3">
      <c r="A5" s="62">
        <v>0</v>
      </c>
      <c r="B5" s="63">
        <f>[116]Sheet2!C1</f>
        <v>1.21E-2</v>
      </c>
      <c r="C5" s="63">
        <f>[116]Sheet2!D1</f>
        <v>0.01</v>
      </c>
      <c r="D5" s="63">
        <f>[116]Sheet2!E1</f>
        <v>1.11E-2</v>
      </c>
      <c r="F5" s="62" t="s">
        <v>478</v>
      </c>
      <c r="G5" s="64">
        <v>43195</v>
      </c>
      <c r="H5" s="62">
        <v>0.96</v>
      </c>
      <c r="J5" s="91" t="s">
        <v>479</v>
      </c>
      <c r="K5" s="92"/>
      <c r="L5" s="92"/>
      <c r="M5" s="92"/>
      <c r="N5" s="93"/>
      <c r="W5" s="62">
        <v>4</v>
      </c>
      <c r="X5" s="62">
        <v>4205</v>
      </c>
      <c r="Y5" s="65">
        <v>42873</v>
      </c>
      <c r="Z5" s="62" t="s">
        <v>530</v>
      </c>
      <c r="AA5" s="62" t="s">
        <v>502</v>
      </c>
      <c r="AB5" s="62">
        <v>9.3000000000000007</v>
      </c>
      <c r="AC5" s="62" t="s">
        <v>471</v>
      </c>
      <c r="AD5" s="62">
        <v>54</v>
      </c>
    </row>
    <row r="6" spans="1:30" ht="17.25" customHeight="1" thickBot="1" x14ac:dyDescent="0.3">
      <c r="A6" s="62">
        <v>1</v>
      </c>
      <c r="B6" s="63">
        <f>[116]Sheet2!C2</f>
        <v>7.7999999999999996E-3</v>
      </c>
      <c r="C6" s="63">
        <f>[116]Sheet2!D2</f>
        <v>7.6E-3</v>
      </c>
      <c r="D6" s="63">
        <f>[116]Sheet2!E2</f>
        <v>7.7000000000000002E-3</v>
      </c>
      <c r="F6" s="62" t="s">
        <v>480</v>
      </c>
      <c r="G6" s="64">
        <v>46683</v>
      </c>
      <c r="H6" s="62">
        <v>1.04</v>
      </c>
      <c r="J6" s="49" t="s">
        <v>481</v>
      </c>
      <c r="K6" s="50">
        <f>LARGE((K8,K9),1)</f>
        <v>0.57189542483660138</v>
      </c>
      <c r="N6" s="50" t="s">
        <v>472</v>
      </c>
      <c r="W6" s="62">
        <v>5</v>
      </c>
      <c r="X6" s="62">
        <v>4202</v>
      </c>
      <c r="Y6" s="65">
        <v>42956</v>
      </c>
      <c r="Z6" s="62" t="s">
        <v>528</v>
      </c>
      <c r="AA6" s="62" t="s">
        <v>501</v>
      </c>
      <c r="AB6" s="62">
        <v>9.3000000000000007</v>
      </c>
      <c r="AC6" s="62" t="s">
        <v>471</v>
      </c>
      <c r="AD6" s="62">
        <v>56</v>
      </c>
    </row>
    <row r="7" spans="1:30" ht="17.25" customHeight="1" thickBot="1" x14ac:dyDescent="0.3">
      <c r="A7" s="62">
        <v>2</v>
      </c>
      <c r="B7" s="63">
        <f>[116]Sheet2!C3</f>
        <v>5.8999999999999999E-3</v>
      </c>
      <c r="C7" s="63">
        <f>[116]Sheet2!D3</f>
        <v>6.4000000000000003E-3</v>
      </c>
      <c r="D7" s="63">
        <f>[116]Sheet2!E3</f>
        <v>6.1999999999999998E-3</v>
      </c>
      <c r="F7" s="62" t="s">
        <v>482</v>
      </c>
      <c r="G7" s="64">
        <v>47838</v>
      </c>
      <c r="H7" s="62">
        <v>1.07</v>
      </c>
      <c r="J7" s="51" t="s">
        <v>483</v>
      </c>
      <c r="K7" s="50">
        <f>LARGE((K10,K11),1)</f>
        <v>0.52425249169435217</v>
      </c>
      <c r="N7" s="50" t="s">
        <v>471</v>
      </c>
      <c r="W7" s="62">
        <v>6</v>
      </c>
      <c r="X7" s="62">
        <v>4189</v>
      </c>
      <c r="Y7" s="65">
        <v>42797</v>
      </c>
      <c r="Z7" s="62" t="s">
        <v>529</v>
      </c>
      <c r="AA7" s="62" t="s">
        <v>503</v>
      </c>
      <c r="AB7" s="62">
        <v>9.3000000000000007</v>
      </c>
      <c r="AC7" s="62" t="s">
        <v>471</v>
      </c>
      <c r="AD7" s="62">
        <v>53</v>
      </c>
    </row>
    <row r="8" spans="1:30" ht="17.25" customHeight="1" thickBot="1" x14ac:dyDescent="0.35">
      <c r="A8" s="62">
        <v>3</v>
      </c>
      <c r="B8" s="63">
        <f>[116]Sheet2!C4</f>
        <v>4.0000000000000001E-3</v>
      </c>
      <c r="C8" s="63">
        <f>[116]Sheet2!D4</f>
        <v>4.4999999999999997E-3</v>
      </c>
      <c r="D8" s="63">
        <f>[116]Sheet2!E4</f>
        <v>4.1999999999999997E-3</v>
      </c>
      <c r="F8" s="62" t="s">
        <v>484</v>
      </c>
      <c r="G8" s="64">
        <v>44053</v>
      </c>
      <c r="H8" s="62">
        <v>0.98</v>
      </c>
      <c r="K8" s="52">
        <f>LARGE(B11:C11,1)/(B11+C11)</f>
        <v>0.56399999999999995</v>
      </c>
      <c r="W8" s="62">
        <v>7</v>
      </c>
      <c r="X8" s="62">
        <v>4158</v>
      </c>
      <c r="Y8" s="65">
        <v>42878</v>
      </c>
      <c r="Z8" s="62" t="s">
        <v>530</v>
      </c>
      <c r="AA8" s="62" t="s">
        <v>500</v>
      </c>
      <c r="AB8" s="62">
        <v>9.1999999999999993</v>
      </c>
      <c r="AC8" s="62" t="s">
        <v>471</v>
      </c>
      <c r="AD8" s="62">
        <v>52</v>
      </c>
    </row>
    <row r="9" spans="1:30" ht="17.25" customHeight="1" thickBot="1" x14ac:dyDescent="0.35">
      <c r="A9" s="62">
        <v>4</v>
      </c>
      <c r="B9" s="63">
        <f>[116]Sheet2!C5</f>
        <v>3.8E-3</v>
      </c>
      <c r="C9" s="63">
        <f>[116]Sheet2!D5</f>
        <v>4.7999999999999996E-3</v>
      </c>
      <c r="D9" s="63">
        <f>[116]Sheet2!E5</f>
        <v>4.1999999999999997E-3</v>
      </c>
      <c r="F9" s="62" t="s">
        <v>485</v>
      </c>
      <c r="G9" s="64">
        <v>45563</v>
      </c>
      <c r="H9" s="62">
        <v>1.02</v>
      </c>
      <c r="K9" s="52">
        <f>LARGE(B12:C12,1)/(B12+C12)</f>
        <v>0.57189542483660138</v>
      </c>
      <c r="W9" s="62">
        <v>8</v>
      </c>
      <c r="X9" s="62">
        <v>4144</v>
      </c>
      <c r="Y9" s="65">
        <v>42866</v>
      </c>
      <c r="Z9" s="62" t="s">
        <v>530</v>
      </c>
      <c r="AA9" s="62" t="s">
        <v>502</v>
      </c>
      <c r="AB9" s="62">
        <v>9.1999999999999993</v>
      </c>
      <c r="AC9" s="62" t="s">
        <v>471</v>
      </c>
      <c r="AD9" s="62">
        <v>52</v>
      </c>
    </row>
    <row r="10" spans="1:30" ht="17.25" customHeight="1" thickBot="1" x14ac:dyDescent="0.35">
      <c r="A10" s="62">
        <v>5</v>
      </c>
      <c r="B10" s="63">
        <f>[116]Sheet2!C6</f>
        <v>7.1999999999999998E-3</v>
      </c>
      <c r="C10" s="63">
        <f>[116]Sheet2!D6</f>
        <v>1.0500000000000001E-2</v>
      </c>
      <c r="D10" s="63">
        <f>[116]Sheet2!E6</f>
        <v>8.8000000000000005E-3</v>
      </c>
      <c r="F10" s="62" t="s">
        <v>486</v>
      </c>
      <c r="G10" s="64">
        <v>45279</v>
      </c>
      <c r="H10" s="62">
        <v>1.01</v>
      </c>
      <c r="K10" s="52">
        <f>LARGE(B20:C20,1)/(B20+C20)</f>
        <v>0.51046590141796078</v>
      </c>
      <c r="W10" s="62">
        <v>9</v>
      </c>
      <c r="X10" s="62">
        <v>4140</v>
      </c>
      <c r="Y10" s="65">
        <v>42837</v>
      </c>
      <c r="Z10" s="62" t="s">
        <v>528</v>
      </c>
      <c r="AA10" s="62" t="s">
        <v>501</v>
      </c>
      <c r="AB10" s="62">
        <v>9.1999999999999993</v>
      </c>
      <c r="AC10" s="62" t="s">
        <v>471</v>
      </c>
      <c r="AD10" s="62">
        <v>58</v>
      </c>
    </row>
    <row r="11" spans="1:30" ht="17.25" customHeight="1" thickBot="1" x14ac:dyDescent="0.35">
      <c r="A11" s="62">
        <v>6</v>
      </c>
      <c r="B11" s="63">
        <f>[116]Sheet2!C7</f>
        <v>2.18E-2</v>
      </c>
      <c r="C11" s="63">
        <f>[116]Sheet2!D7</f>
        <v>2.8199999999999999E-2</v>
      </c>
      <c r="D11" s="63">
        <f>[116]Sheet2!E7</f>
        <v>2.4899999999999999E-2</v>
      </c>
      <c r="F11" s="62" t="s">
        <v>487</v>
      </c>
      <c r="G11" s="64">
        <v>42532</v>
      </c>
      <c r="H11" s="62">
        <v>0.95</v>
      </c>
      <c r="K11" s="52">
        <f>LARGE(B21:C21,1)/(B21+C21)</f>
        <v>0.52425249169435217</v>
      </c>
      <c r="W11" s="62">
        <v>10</v>
      </c>
      <c r="X11" s="62">
        <v>4132</v>
      </c>
      <c r="Y11" s="65">
        <v>42873</v>
      </c>
      <c r="Z11" s="62" t="s">
        <v>528</v>
      </c>
      <c r="AA11" s="62" t="s">
        <v>502</v>
      </c>
      <c r="AB11" s="62">
        <v>9.1999999999999993</v>
      </c>
      <c r="AC11" s="62" t="s">
        <v>471</v>
      </c>
      <c r="AD11" s="62">
        <v>57</v>
      </c>
    </row>
    <row r="12" spans="1:30" ht="17.25" customHeight="1" thickBot="1" x14ac:dyDescent="0.3">
      <c r="A12" s="62">
        <v>7</v>
      </c>
      <c r="B12" s="63">
        <f>[116]Sheet2!C8</f>
        <v>3.9300000000000002E-2</v>
      </c>
      <c r="C12" s="63">
        <f>[116]Sheet2!D8</f>
        <v>5.2499999999999998E-2</v>
      </c>
      <c r="D12" s="63">
        <f>[116]Sheet2!E8</f>
        <v>4.5699999999999998E-2</v>
      </c>
      <c r="F12" s="62" t="s">
        <v>488</v>
      </c>
      <c r="G12" s="64">
        <v>45458</v>
      </c>
      <c r="H12" s="62">
        <v>1.01</v>
      </c>
      <c r="W12" s="62">
        <v>20</v>
      </c>
      <c r="X12" s="62">
        <v>4081</v>
      </c>
      <c r="Y12" s="65">
        <v>42810</v>
      </c>
      <c r="Z12" s="62" t="s">
        <v>530</v>
      </c>
      <c r="AA12" s="62" t="s">
        <v>502</v>
      </c>
      <c r="AB12" s="62">
        <v>9</v>
      </c>
      <c r="AC12" s="62" t="s">
        <v>471</v>
      </c>
      <c r="AD12" s="62">
        <v>53</v>
      </c>
    </row>
    <row r="13" spans="1:30" ht="17.25" customHeight="1" thickBot="1" x14ac:dyDescent="0.3">
      <c r="A13" s="62">
        <v>8</v>
      </c>
      <c r="B13" s="63">
        <f>[116]Sheet2!C9</f>
        <v>4.6300000000000001E-2</v>
      </c>
      <c r="C13" s="63">
        <f>[116]Sheet2!D9</f>
        <v>6.0999999999999999E-2</v>
      </c>
      <c r="D13" s="63">
        <f>[116]Sheet2!E9</f>
        <v>5.33E-2</v>
      </c>
      <c r="F13" s="62" t="s">
        <v>489</v>
      </c>
      <c r="G13" s="64">
        <v>8665</v>
      </c>
      <c r="H13" s="62"/>
      <c r="W13" s="62">
        <v>25</v>
      </c>
      <c r="X13" s="62">
        <v>4068</v>
      </c>
      <c r="Y13" s="65">
        <v>42958</v>
      </c>
      <c r="Z13" s="62" t="s">
        <v>530</v>
      </c>
      <c r="AA13" s="62" t="s">
        <v>503</v>
      </c>
      <c r="AB13" s="62">
        <v>9</v>
      </c>
      <c r="AC13" s="62" t="s">
        <v>471</v>
      </c>
      <c r="AD13" s="62">
        <v>51</v>
      </c>
    </row>
    <row r="14" spans="1:30" ht="14.4" thickBot="1" x14ac:dyDescent="0.3">
      <c r="A14" s="62">
        <v>9</v>
      </c>
      <c r="B14" s="63">
        <f>[116]Sheet2!C10</f>
        <v>4.6199999999999998E-2</v>
      </c>
      <c r="C14" s="63">
        <f>[116]Sheet2!D10</f>
        <v>5.7299999999999997E-2</v>
      </c>
      <c r="D14" s="63">
        <f>[116]Sheet2!E10</f>
        <v>5.1499999999999997E-2</v>
      </c>
      <c r="F14" s="62" t="s">
        <v>490</v>
      </c>
      <c r="G14" s="64">
        <v>8927</v>
      </c>
      <c r="H14" s="62"/>
      <c r="W14" s="62">
        <v>30</v>
      </c>
      <c r="X14" s="62">
        <v>4039</v>
      </c>
      <c r="Y14" s="65">
        <v>42915</v>
      </c>
      <c r="Z14" s="62" t="s">
        <v>529</v>
      </c>
      <c r="AA14" s="62" t="s">
        <v>502</v>
      </c>
      <c r="AB14" s="62">
        <v>9</v>
      </c>
      <c r="AC14" s="62" t="s">
        <v>471</v>
      </c>
      <c r="AD14" s="62">
        <v>55</v>
      </c>
    </row>
    <row r="15" spans="1:30" ht="14.4" thickBot="1" x14ac:dyDescent="0.3">
      <c r="A15" s="62">
        <v>10</v>
      </c>
      <c r="B15" s="63">
        <f>[116]Sheet2!C11</f>
        <v>5.0299999999999997E-2</v>
      </c>
      <c r="C15" s="63">
        <f>[116]Sheet2!D11</f>
        <v>5.8999999999999997E-2</v>
      </c>
      <c r="D15" s="63">
        <f>[116]Sheet2!E11</f>
        <v>5.45E-2</v>
      </c>
      <c r="F15" s="62" t="s">
        <v>491</v>
      </c>
      <c r="G15" s="64">
        <v>9022</v>
      </c>
      <c r="H15" s="62"/>
      <c r="W15" s="62">
        <v>35</v>
      </c>
      <c r="X15" s="62">
        <v>4028</v>
      </c>
      <c r="Y15" s="65">
        <v>42859</v>
      </c>
      <c r="Z15" s="62" t="s">
        <v>528</v>
      </c>
      <c r="AA15" s="62" t="s">
        <v>502</v>
      </c>
      <c r="AB15" s="62">
        <v>8.9</v>
      </c>
      <c r="AC15" s="62" t="s">
        <v>471</v>
      </c>
      <c r="AD15" s="62">
        <v>57</v>
      </c>
    </row>
    <row r="16" spans="1:30" ht="14.4" thickBot="1" x14ac:dyDescent="0.3">
      <c r="A16" s="62">
        <v>11</v>
      </c>
      <c r="B16" s="63">
        <f>[116]Sheet2!C12</f>
        <v>5.8099999999999999E-2</v>
      </c>
      <c r="C16" s="63">
        <f>[116]Sheet2!D12</f>
        <v>6.5100000000000005E-2</v>
      </c>
      <c r="D16" s="63">
        <f>[116]Sheet2!E12</f>
        <v>6.1499999999999999E-2</v>
      </c>
      <c r="F16" s="62" t="s">
        <v>492</v>
      </c>
      <c r="G16" s="64">
        <v>39596</v>
      </c>
      <c r="H16" s="62"/>
      <c r="W16" s="62">
        <v>40</v>
      </c>
      <c r="X16" s="62">
        <v>4018</v>
      </c>
      <c r="Y16" s="65">
        <v>42872</v>
      </c>
      <c r="Z16" s="62" t="s">
        <v>528</v>
      </c>
      <c r="AA16" s="62" t="s">
        <v>501</v>
      </c>
      <c r="AB16" s="62">
        <v>8.9</v>
      </c>
      <c r="AC16" s="62" t="s">
        <v>471</v>
      </c>
      <c r="AD16" s="62">
        <v>56</v>
      </c>
    </row>
    <row r="17" spans="1:30" ht="14.4" thickBot="1" x14ac:dyDescent="0.3">
      <c r="A17" s="62">
        <v>12</v>
      </c>
      <c r="B17" s="63">
        <f>[116]Sheet2!C13</f>
        <v>6.6900000000000001E-2</v>
      </c>
      <c r="C17" s="63">
        <f>[116]Sheet2!D13</f>
        <v>7.0499999999999993E-2</v>
      </c>
      <c r="D17" s="63">
        <f>[116]Sheet2!E13</f>
        <v>6.8599999999999994E-2</v>
      </c>
      <c r="W17" s="62">
        <v>45</v>
      </c>
      <c r="X17" s="62">
        <v>4005</v>
      </c>
      <c r="Y17" s="65">
        <v>42788</v>
      </c>
      <c r="Z17" s="62" t="s">
        <v>536</v>
      </c>
      <c r="AA17" s="62" t="s">
        <v>501</v>
      </c>
      <c r="AB17" s="62">
        <v>8.9</v>
      </c>
      <c r="AC17" s="62" t="s">
        <v>471</v>
      </c>
      <c r="AD17" s="62">
        <v>55</v>
      </c>
    </row>
    <row r="18" spans="1:30" ht="14.4" thickBot="1" x14ac:dyDescent="0.3">
      <c r="A18" s="62">
        <v>13</v>
      </c>
      <c r="B18" s="63">
        <f>[116]Sheet2!C14</f>
        <v>7.0000000000000007E-2</v>
      </c>
      <c r="C18" s="63">
        <f>[116]Sheet2!D14</f>
        <v>7.0900000000000005E-2</v>
      </c>
      <c r="D18" s="63">
        <f>[116]Sheet2!E14</f>
        <v>7.0400000000000004E-2</v>
      </c>
      <c r="W18" s="62">
        <v>50</v>
      </c>
      <c r="X18" s="62">
        <v>3997</v>
      </c>
      <c r="Y18" s="65">
        <v>42859</v>
      </c>
      <c r="Z18" s="62" t="s">
        <v>529</v>
      </c>
      <c r="AA18" s="62" t="s">
        <v>502</v>
      </c>
      <c r="AB18" s="62">
        <v>8.9</v>
      </c>
      <c r="AC18" s="62" t="s">
        <v>471</v>
      </c>
      <c r="AD18" s="62">
        <v>56</v>
      </c>
    </row>
    <row r="19" spans="1:30" ht="17.25" customHeight="1" thickBot="1" x14ac:dyDescent="0.3">
      <c r="A19" s="62">
        <v>14</v>
      </c>
      <c r="B19" s="63">
        <f>[116]Sheet2!C15</f>
        <v>7.1599999999999997E-2</v>
      </c>
      <c r="C19" s="63">
        <f>[116]Sheet2!D15</f>
        <v>7.17E-2</v>
      </c>
      <c r="D19" s="63">
        <f>[116]Sheet2!E15</f>
        <v>7.17E-2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3948</v>
      </c>
      <c r="Y19" s="65">
        <v>42860</v>
      </c>
      <c r="Z19" s="62" t="s">
        <v>528</v>
      </c>
      <c r="AA19" s="62" t="s">
        <v>503</v>
      </c>
      <c r="AB19" s="62">
        <v>8.8000000000000007</v>
      </c>
      <c r="AC19" s="62" t="s">
        <v>471</v>
      </c>
      <c r="AD19" s="62">
        <v>56</v>
      </c>
    </row>
    <row r="20" spans="1:30" ht="17.25" customHeight="1" thickBot="1" x14ac:dyDescent="0.3">
      <c r="A20" s="62">
        <v>15</v>
      </c>
      <c r="B20" s="63">
        <f>[116]Sheet2!C16</f>
        <v>7.5600000000000001E-2</v>
      </c>
      <c r="C20" s="63">
        <f>[116]Sheet2!D16</f>
        <v>7.2499999999999995E-2</v>
      </c>
      <c r="D20" s="63">
        <f>[116]Sheet2!E16</f>
        <v>7.4099999999999999E-2</v>
      </c>
      <c r="F20" s="62" t="s">
        <v>495</v>
      </c>
      <c r="G20" s="64">
        <v>31227</v>
      </c>
      <c r="H20" s="62">
        <v>0.7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3896</v>
      </c>
      <c r="Y20" s="65">
        <v>42795</v>
      </c>
      <c r="Z20" s="62" t="s">
        <v>529</v>
      </c>
      <c r="AA20" s="62" t="s">
        <v>501</v>
      </c>
      <c r="AB20" s="62">
        <v>8.6</v>
      </c>
      <c r="AC20" s="62" t="s">
        <v>471</v>
      </c>
      <c r="AD20" s="62">
        <v>53</v>
      </c>
    </row>
    <row r="21" spans="1:30" ht="17.25" customHeight="1" thickBot="1" x14ac:dyDescent="0.3">
      <c r="A21" s="62">
        <v>16</v>
      </c>
      <c r="B21" s="63">
        <f>[116]Sheet2!C17</f>
        <v>7.8899999999999998E-2</v>
      </c>
      <c r="C21" s="63">
        <f>[116]Sheet2!D17</f>
        <v>7.1599999999999997E-2</v>
      </c>
      <c r="D21" s="63">
        <f>[116]Sheet2!E17</f>
        <v>7.5399999999999995E-2</v>
      </c>
      <c r="F21" s="62" t="s">
        <v>499</v>
      </c>
      <c r="G21" s="64">
        <v>45392</v>
      </c>
      <c r="H21" s="62">
        <v>1.01</v>
      </c>
      <c r="J21" s="48">
        <v>5</v>
      </c>
      <c r="K21" s="48">
        <f>X6</f>
        <v>4202</v>
      </c>
      <c r="L21" s="54"/>
      <c r="M21" s="48"/>
      <c r="N21" s="59">
        <f>K21/$F$2</f>
        <v>9.3170731707317073E-2</v>
      </c>
      <c r="W21" s="62">
        <v>125</v>
      </c>
      <c r="X21" s="62">
        <v>3868</v>
      </c>
      <c r="Y21" s="65">
        <v>42790</v>
      </c>
      <c r="Z21" s="62" t="s">
        <v>536</v>
      </c>
      <c r="AA21" s="62" t="s">
        <v>503</v>
      </c>
      <c r="AB21" s="62">
        <v>8.6</v>
      </c>
      <c r="AC21" s="62" t="s">
        <v>471</v>
      </c>
      <c r="AD21" s="62">
        <v>56</v>
      </c>
    </row>
    <row r="22" spans="1:30" ht="17.25" customHeight="1" thickBot="1" x14ac:dyDescent="0.3">
      <c r="A22" s="62">
        <v>17</v>
      </c>
      <c r="B22" s="63">
        <f>[116]Sheet2!C18</f>
        <v>7.9699999999999993E-2</v>
      </c>
      <c r="C22" s="63">
        <f>[116]Sheet2!D18</f>
        <v>6.9099999999999995E-2</v>
      </c>
      <c r="D22" s="63">
        <f>[116]Sheet2!E18</f>
        <v>7.46E-2</v>
      </c>
      <c r="F22" s="62" t="s">
        <v>500</v>
      </c>
      <c r="G22" s="64">
        <v>47747</v>
      </c>
      <c r="H22" s="62">
        <v>1.07</v>
      </c>
      <c r="J22" s="48">
        <v>10</v>
      </c>
      <c r="K22" s="48">
        <f>X11</f>
        <v>4132</v>
      </c>
      <c r="L22" s="54"/>
      <c r="M22" s="48"/>
      <c r="N22" s="59">
        <f t="shared" ref="N22:N28" si="0">K22/$F$2</f>
        <v>9.1618625277161858E-2</v>
      </c>
      <c r="W22" s="62">
        <v>150</v>
      </c>
      <c r="X22" s="62">
        <v>3834</v>
      </c>
      <c r="Y22" s="65">
        <v>42873</v>
      </c>
      <c r="Z22" s="62" t="s">
        <v>532</v>
      </c>
      <c r="AA22" s="62" t="s">
        <v>502</v>
      </c>
      <c r="AB22" s="62">
        <v>8.5</v>
      </c>
      <c r="AC22" s="62" t="s">
        <v>471</v>
      </c>
      <c r="AD22" s="62">
        <v>54</v>
      </c>
    </row>
    <row r="23" spans="1:30" ht="17.25" customHeight="1" thickBot="1" x14ac:dyDescent="0.3">
      <c r="A23" s="62">
        <v>18</v>
      </c>
      <c r="B23" s="63">
        <f>[116]Sheet2!C19</f>
        <v>6.88E-2</v>
      </c>
      <c r="C23" s="63">
        <f>[116]Sheet2!D19</f>
        <v>5.5899999999999998E-2</v>
      </c>
      <c r="D23" s="63">
        <f>[116]Sheet2!E19</f>
        <v>6.2600000000000003E-2</v>
      </c>
      <c r="F23" s="62" t="s">
        <v>501</v>
      </c>
      <c r="G23" s="64">
        <v>48061</v>
      </c>
      <c r="H23" s="62">
        <v>1.07</v>
      </c>
      <c r="J23" s="48">
        <v>20</v>
      </c>
      <c r="K23" s="48">
        <f>X12</f>
        <v>4081</v>
      </c>
      <c r="L23" s="54"/>
      <c r="M23" s="48"/>
      <c r="N23" s="59">
        <f t="shared" si="0"/>
        <v>9.0487804878048778E-2</v>
      </c>
      <c r="W23" s="62">
        <v>175</v>
      </c>
      <c r="X23" s="62">
        <v>3800</v>
      </c>
      <c r="Y23" s="65">
        <v>42912</v>
      </c>
      <c r="Z23" s="62" t="s">
        <v>529</v>
      </c>
      <c r="AA23" s="62" t="s">
        <v>499</v>
      </c>
      <c r="AB23" s="62">
        <v>8.4</v>
      </c>
      <c r="AC23" s="62" t="s">
        <v>471</v>
      </c>
      <c r="AD23" s="62">
        <v>56</v>
      </c>
    </row>
    <row r="24" spans="1:30" ht="17.25" customHeight="1" thickBot="1" x14ac:dyDescent="0.3">
      <c r="A24" s="62">
        <v>19</v>
      </c>
      <c r="B24" s="63">
        <f>[116]Sheet2!C20</f>
        <v>5.5100000000000003E-2</v>
      </c>
      <c r="C24" s="63">
        <f>[116]Sheet2!D20</f>
        <v>4.6300000000000001E-2</v>
      </c>
      <c r="D24" s="63">
        <f>[116]Sheet2!E20</f>
        <v>5.0900000000000001E-2</v>
      </c>
      <c r="F24" s="62" t="s">
        <v>502</v>
      </c>
      <c r="G24" s="64">
        <v>49568</v>
      </c>
      <c r="H24" s="62">
        <v>1.1100000000000001</v>
      </c>
      <c r="J24" s="48">
        <v>30</v>
      </c>
      <c r="K24" s="48">
        <f>X14</f>
        <v>4039</v>
      </c>
      <c r="L24" s="54"/>
      <c r="M24" s="48"/>
      <c r="N24" s="59">
        <f t="shared" si="0"/>
        <v>8.9556541019955652E-2</v>
      </c>
      <c r="W24" s="62">
        <v>200</v>
      </c>
      <c r="X24" s="62">
        <v>3766</v>
      </c>
      <c r="Y24" s="65">
        <v>42818</v>
      </c>
      <c r="Z24" s="62" t="s">
        <v>529</v>
      </c>
      <c r="AA24" s="62" t="s">
        <v>503</v>
      </c>
      <c r="AB24" s="62">
        <v>8.4</v>
      </c>
      <c r="AC24" s="62" t="s">
        <v>471</v>
      </c>
      <c r="AD24" s="62">
        <v>54</v>
      </c>
    </row>
    <row r="25" spans="1:30" ht="17.25" customHeight="1" thickBot="1" x14ac:dyDescent="0.3">
      <c r="A25" s="62">
        <v>20</v>
      </c>
      <c r="B25" s="63">
        <f>[116]Sheet2!C21</f>
        <v>4.5499999999999999E-2</v>
      </c>
      <c r="C25" s="63">
        <f>[116]Sheet2!D21</f>
        <v>3.7199999999999997E-2</v>
      </c>
      <c r="D25" s="63">
        <f>[116]Sheet2!E21</f>
        <v>4.1500000000000002E-2</v>
      </c>
      <c r="F25" s="62" t="s">
        <v>503</v>
      </c>
      <c r="G25" s="64">
        <v>52454</v>
      </c>
      <c r="H25" s="62">
        <v>1.17</v>
      </c>
      <c r="J25" s="48">
        <v>50</v>
      </c>
      <c r="K25" s="48">
        <f>X18</f>
        <v>3997</v>
      </c>
      <c r="L25" s="54"/>
      <c r="M25" s="48"/>
      <c r="N25" s="59">
        <f t="shared" si="0"/>
        <v>8.8625277161862526E-2</v>
      </c>
      <c r="W25" s="62">
        <v>200</v>
      </c>
      <c r="X25" s="62"/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f>[116]Sheet2!C22</f>
        <v>3.7999999999999999E-2</v>
      </c>
      <c r="C26" s="63">
        <f>[116]Sheet2!D22</f>
        <v>2.92E-2</v>
      </c>
      <c r="D26" s="63">
        <f>[116]Sheet2!E22</f>
        <v>3.3799999999999997E-2</v>
      </c>
      <c r="F26" s="62" t="s">
        <v>504</v>
      </c>
      <c r="G26" s="64">
        <v>39223</v>
      </c>
      <c r="H26" s="62">
        <v>0.88</v>
      </c>
      <c r="J26" s="48">
        <v>100</v>
      </c>
      <c r="K26" s="48">
        <f>X20</f>
        <v>3896</v>
      </c>
      <c r="L26" s="54"/>
      <c r="M26" s="48"/>
      <c r="N26" s="59">
        <f t="shared" si="0"/>
        <v>8.6385809312638576E-2</v>
      </c>
    </row>
    <row r="27" spans="1:30" ht="17.25" customHeight="1" thickBot="1" x14ac:dyDescent="0.3">
      <c r="A27" s="62">
        <v>22</v>
      </c>
      <c r="B27" s="63">
        <f>[116]Sheet2!C23</f>
        <v>2.7900000000000001E-2</v>
      </c>
      <c r="C27" s="63">
        <f>[116]Sheet2!D23</f>
        <v>2.2800000000000001E-2</v>
      </c>
      <c r="D27" s="63">
        <f>[116]Sheet2!E23</f>
        <v>2.5399999999999999E-2</v>
      </c>
      <c r="J27" s="48">
        <v>150</v>
      </c>
      <c r="K27" s="48">
        <f>X22</f>
        <v>3834</v>
      </c>
      <c r="L27" s="54"/>
      <c r="M27" s="48"/>
      <c r="N27" s="59">
        <f t="shared" si="0"/>
        <v>8.5011086474501105E-2</v>
      </c>
    </row>
    <row r="28" spans="1:30" ht="17.25" customHeight="1" thickBot="1" x14ac:dyDescent="0.3">
      <c r="A28" s="62">
        <v>23</v>
      </c>
      <c r="B28" s="63">
        <f>[116]Sheet2!C24</f>
        <v>1.9199999999999998E-2</v>
      </c>
      <c r="C28" s="63">
        <f>[116]Sheet2!D24</f>
        <v>1.55E-2</v>
      </c>
      <c r="D28" s="63">
        <f>[116]Sheet2!E24</f>
        <v>1.7399999999999999E-2</v>
      </c>
      <c r="J28" s="48">
        <v>200</v>
      </c>
      <c r="K28" s="48">
        <f>X24</f>
        <v>3766</v>
      </c>
      <c r="L28" s="54"/>
      <c r="M28" s="48"/>
      <c r="N28" s="59">
        <f t="shared" si="0"/>
        <v>8.3503325942350326E-2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522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32600</v>
      </c>
      <c r="H2" s="43" t="s">
        <v>469</v>
      </c>
      <c r="W2" s="62">
        <v>1</v>
      </c>
      <c r="X2" s="62">
        <v>3236</v>
      </c>
      <c r="Y2" s="65">
        <v>42788</v>
      </c>
      <c r="Z2" s="62" t="s">
        <v>528</v>
      </c>
      <c r="AA2" s="62" t="s">
        <v>501</v>
      </c>
      <c r="AB2" s="62">
        <v>9.9</v>
      </c>
      <c r="AC2" s="62" t="s">
        <v>471</v>
      </c>
      <c r="AD2" s="62">
        <v>67</v>
      </c>
    </row>
    <row r="3" spans="1:30" ht="14.4" thickBot="1" x14ac:dyDescent="0.3">
      <c r="W3" s="62">
        <v>2</v>
      </c>
      <c r="X3" s="62">
        <v>3166</v>
      </c>
      <c r="Y3" s="65">
        <v>42809</v>
      </c>
      <c r="Z3" s="62" t="s">
        <v>529</v>
      </c>
      <c r="AA3" s="62" t="s">
        <v>501</v>
      </c>
      <c r="AB3" s="62">
        <v>9.6999999999999993</v>
      </c>
      <c r="AC3" s="62" t="s">
        <v>471</v>
      </c>
      <c r="AD3" s="62">
        <v>67</v>
      </c>
    </row>
    <row r="4" spans="1:30" ht="14.4" thickBot="1" x14ac:dyDescent="0.3">
      <c r="A4" s="44" t="s">
        <v>470</v>
      </c>
      <c r="B4" s="45" t="s">
        <v>471</v>
      </c>
      <c r="C4" s="61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3152</v>
      </c>
      <c r="Y4" s="65">
        <v>42949</v>
      </c>
      <c r="Z4" s="62" t="s">
        <v>528</v>
      </c>
      <c r="AA4" s="62" t="s">
        <v>501</v>
      </c>
      <c r="AB4" s="62">
        <v>9.6999999999999993</v>
      </c>
      <c r="AC4" s="62" t="s">
        <v>471</v>
      </c>
      <c r="AD4" s="62">
        <v>65</v>
      </c>
    </row>
    <row r="5" spans="1:30" ht="18.75" customHeight="1" thickBot="1" x14ac:dyDescent="0.3">
      <c r="A5" s="62">
        <v>0</v>
      </c>
      <c r="B5" s="63">
        <f>[118]Sheet2!C1</f>
        <v>1.1900000000000001E-2</v>
      </c>
      <c r="C5" s="63">
        <f>[118]Sheet2!D1</f>
        <v>9.7999999999999997E-3</v>
      </c>
      <c r="D5" s="63">
        <f>[118]Sheet2!E1</f>
        <v>1.11E-2</v>
      </c>
      <c r="F5" s="62" t="s">
        <v>478</v>
      </c>
      <c r="G5" s="64">
        <v>33593</v>
      </c>
      <c r="H5" s="62">
        <v>1.05</v>
      </c>
      <c r="J5" s="91" t="s">
        <v>479</v>
      </c>
      <c r="K5" s="92"/>
      <c r="L5" s="92"/>
      <c r="M5" s="92"/>
      <c r="N5" s="93"/>
      <c r="W5" s="62">
        <v>4</v>
      </c>
      <c r="X5" s="62">
        <v>3132</v>
      </c>
      <c r="Y5" s="65">
        <v>42948</v>
      </c>
      <c r="Z5" s="62" t="s">
        <v>529</v>
      </c>
      <c r="AA5" s="62" t="s">
        <v>500</v>
      </c>
      <c r="AB5" s="62">
        <v>9.6</v>
      </c>
      <c r="AC5" s="62" t="s">
        <v>471</v>
      </c>
      <c r="AD5" s="62">
        <v>65</v>
      </c>
    </row>
    <row r="6" spans="1:30" ht="17.25" customHeight="1" thickBot="1" x14ac:dyDescent="0.3">
      <c r="A6" s="62">
        <v>1</v>
      </c>
      <c r="B6" s="63">
        <f>[118]Sheet2!C2</f>
        <v>7.6E-3</v>
      </c>
      <c r="C6" s="63">
        <f>[118]Sheet2!D2</f>
        <v>7.1000000000000004E-3</v>
      </c>
      <c r="D6" s="63">
        <f>[118]Sheet2!E2</f>
        <v>7.4000000000000003E-3</v>
      </c>
      <c r="F6" s="62" t="s">
        <v>480</v>
      </c>
      <c r="G6" s="64">
        <v>34735</v>
      </c>
      <c r="H6" s="62">
        <v>1.0900000000000001</v>
      </c>
      <c r="J6" s="49" t="s">
        <v>481</v>
      </c>
      <c r="K6" s="50">
        <f>LARGE((K8,K9),1)</f>
        <v>0.70769230769230773</v>
      </c>
      <c r="N6" s="50" t="s">
        <v>472</v>
      </c>
      <c r="W6" s="62">
        <v>5</v>
      </c>
      <c r="X6" s="62">
        <v>3121</v>
      </c>
      <c r="Y6" s="65">
        <v>42895</v>
      </c>
      <c r="Z6" s="62" t="s">
        <v>529</v>
      </c>
      <c r="AA6" s="62" t="s">
        <v>503</v>
      </c>
      <c r="AB6" s="62">
        <v>9.6</v>
      </c>
      <c r="AC6" s="62" t="s">
        <v>471</v>
      </c>
      <c r="AD6" s="62">
        <v>65</v>
      </c>
    </row>
    <row r="7" spans="1:30" ht="17.25" customHeight="1" thickBot="1" x14ac:dyDescent="0.3">
      <c r="A7" s="62">
        <v>2</v>
      </c>
      <c r="B7" s="63">
        <f>[118]Sheet2!C3</f>
        <v>5.8999999999999999E-3</v>
      </c>
      <c r="C7" s="63">
        <f>[118]Sheet2!D3</f>
        <v>5.4999999999999997E-3</v>
      </c>
      <c r="D7" s="63">
        <f>[118]Sheet2!E3</f>
        <v>5.7999999999999996E-3</v>
      </c>
      <c r="F7" s="62" t="s">
        <v>482</v>
      </c>
      <c r="G7" s="64">
        <v>37173</v>
      </c>
      <c r="H7" s="62">
        <v>1.1599999999999999</v>
      </c>
      <c r="J7" s="51" t="s">
        <v>483</v>
      </c>
      <c r="K7" s="50">
        <f>LARGE((K10,K11),1)</f>
        <v>0.58230452674897115</v>
      </c>
      <c r="N7" s="50" t="s">
        <v>471</v>
      </c>
      <c r="W7" s="62">
        <v>6</v>
      </c>
      <c r="X7" s="62">
        <v>3115</v>
      </c>
      <c r="Y7" s="65">
        <v>42950</v>
      </c>
      <c r="Z7" s="62" t="s">
        <v>529</v>
      </c>
      <c r="AA7" s="62" t="s">
        <v>502</v>
      </c>
      <c r="AB7" s="62">
        <v>9.6</v>
      </c>
      <c r="AC7" s="62" t="s">
        <v>471</v>
      </c>
      <c r="AD7" s="62">
        <v>64</v>
      </c>
    </row>
    <row r="8" spans="1:30" ht="17.25" customHeight="1" thickBot="1" x14ac:dyDescent="0.35">
      <c r="A8" s="62">
        <v>3</v>
      </c>
      <c r="B8" s="63">
        <f>[118]Sheet2!C4</f>
        <v>4.1999999999999997E-3</v>
      </c>
      <c r="C8" s="63">
        <f>[118]Sheet2!D4</f>
        <v>4.4999999999999997E-3</v>
      </c>
      <c r="D8" s="63">
        <f>[118]Sheet2!E4</f>
        <v>4.3E-3</v>
      </c>
      <c r="F8" s="62" t="s">
        <v>484</v>
      </c>
      <c r="G8" s="64">
        <v>35160</v>
      </c>
      <c r="H8" s="62">
        <v>1.1000000000000001</v>
      </c>
      <c r="K8" s="52">
        <f>LARGE(B11:C11,1)/(B11+C11)</f>
        <v>0.70769230769230773</v>
      </c>
      <c r="W8" s="62">
        <v>7</v>
      </c>
      <c r="X8" s="62">
        <v>3100</v>
      </c>
      <c r="Y8" s="65">
        <v>42894</v>
      </c>
      <c r="Z8" s="62" t="s">
        <v>528</v>
      </c>
      <c r="AA8" s="62" t="s">
        <v>502</v>
      </c>
      <c r="AB8" s="62">
        <v>9.5</v>
      </c>
      <c r="AC8" s="62" t="s">
        <v>471</v>
      </c>
      <c r="AD8" s="62">
        <v>65</v>
      </c>
    </row>
    <row r="9" spans="1:30" ht="17.25" customHeight="1" thickBot="1" x14ac:dyDescent="0.35">
      <c r="A9" s="62">
        <v>4</v>
      </c>
      <c r="B9" s="63">
        <f>[118]Sheet2!C5</f>
        <v>3.8999999999999998E-3</v>
      </c>
      <c r="C9" s="63">
        <f>[118]Sheet2!D5</f>
        <v>5.7999999999999996E-3</v>
      </c>
      <c r="D9" s="63">
        <f>[118]Sheet2!E5</f>
        <v>4.5999999999999999E-3</v>
      </c>
      <c r="F9" s="62" t="s">
        <v>485</v>
      </c>
      <c r="G9" s="64">
        <v>28043</v>
      </c>
      <c r="H9" s="62">
        <v>0.88</v>
      </c>
      <c r="K9" s="52">
        <f>LARGE(B12:C12,1)/(B12+C12)</f>
        <v>0.66697761194029848</v>
      </c>
      <c r="W9" s="62">
        <v>8</v>
      </c>
      <c r="X9" s="62">
        <v>3098</v>
      </c>
      <c r="Y9" s="65">
        <v>42797</v>
      </c>
      <c r="Z9" s="62" t="s">
        <v>528</v>
      </c>
      <c r="AA9" s="62" t="s">
        <v>503</v>
      </c>
      <c r="AB9" s="62">
        <v>9.5</v>
      </c>
      <c r="AC9" s="62" t="s">
        <v>471</v>
      </c>
      <c r="AD9" s="62">
        <v>66</v>
      </c>
    </row>
    <row r="10" spans="1:30" ht="17.25" customHeight="1" thickBot="1" x14ac:dyDescent="0.35">
      <c r="A10" s="62">
        <v>5</v>
      </c>
      <c r="B10" s="63">
        <f>[118]Sheet2!C6</f>
        <v>7.0000000000000001E-3</v>
      </c>
      <c r="C10" s="63">
        <f>[118]Sheet2!D6</f>
        <v>1.4500000000000001E-2</v>
      </c>
      <c r="D10" s="63">
        <f>[118]Sheet2!E6</f>
        <v>0.01</v>
      </c>
      <c r="F10" s="62" t="s">
        <v>486</v>
      </c>
      <c r="G10" s="64">
        <v>30417</v>
      </c>
      <c r="H10" s="62">
        <v>0.95</v>
      </c>
      <c r="K10" s="52">
        <f>LARGE(B20:C20,1)/(B20+C20)</f>
        <v>0.55696202531645578</v>
      </c>
      <c r="W10" s="62">
        <v>9</v>
      </c>
      <c r="X10" s="62">
        <v>3078</v>
      </c>
      <c r="Y10" s="65">
        <v>42797</v>
      </c>
      <c r="Z10" s="62" t="s">
        <v>529</v>
      </c>
      <c r="AA10" s="62" t="s">
        <v>503</v>
      </c>
      <c r="AB10" s="62">
        <v>9.4</v>
      </c>
      <c r="AC10" s="62" t="s">
        <v>471</v>
      </c>
      <c r="AD10" s="62">
        <v>64</v>
      </c>
    </row>
    <row r="11" spans="1:30" ht="17.25" customHeight="1" thickBot="1" x14ac:dyDescent="0.35">
      <c r="A11" s="62">
        <v>6</v>
      </c>
      <c r="B11" s="63">
        <f>[118]Sheet2!C7</f>
        <v>1.7100000000000001E-2</v>
      </c>
      <c r="C11" s="63">
        <f>[118]Sheet2!D7</f>
        <v>4.1399999999999999E-2</v>
      </c>
      <c r="D11" s="63">
        <f>[118]Sheet2!E7</f>
        <v>2.6800000000000001E-2</v>
      </c>
      <c r="F11" s="62" t="s">
        <v>487</v>
      </c>
      <c r="G11" s="64">
        <v>28406</v>
      </c>
      <c r="H11" s="62">
        <v>0.89</v>
      </c>
      <c r="K11" s="52">
        <f>LARGE(B21:C21,1)/(B21+C21)</f>
        <v>0.58230452674897115</v>
      </c>
      <c r="W11" s="62">
        <v>10</v>
      </c>
      <c r="X11" s="62">
        <v>3062</v>
      </c>
      <c r="Y11" s="65">
        <v>42808</v>
      </c>
      <c r="Z11" s="62" t="s">
        <v>529</v>
      </c>
      <c r="AA11" s="62" t="s">
        <v>500</v>
      </c>
      <c r="AB11" s="62">
        <v>9.4</v>
      </c>
      <c r="AC11" s="62" t="s">
        <v>471</v>
      </c>
      <c r="AD11" s="62">
        <v>66</v>
      </c>
    </row>
    <row r="12" spans="1:30" ht="17.25" customHeight="1" thickBot="1" x14ac:dyDescent="0.3">
      <c r="A12" s="62">
        <v>7</v>
      </c>
      <c r="B12" s="63">
        <f>[118]Sheet2!C8</f>
        <v>3.5700000000000003E-2</v>
      </c>
      <c r="C12" s="63">
        <f>[118]Sheet2!D8</f>
        <v>7.1499999999999994E-2</v>
      </c>
      <c r="D12" s="63">
        <f>[118]Sheet2!E8</f>
        <v>4.99E-2</v>
      </c>
      <c r="F12" s="62" t="s">
        <v>488</v>
      </c>
      <c r="G12" s="64">
        <v>32675</v>
      </c>
      <c r="H12" s="62">
        <v>1.02</v>
      </c>
      <c r="W12" s="62">
        <v>20</v>
      </c>
      <c r="X12" s="62">
        <v>3010</v>
      </c>
      <c r="Y12" s="65">
        <v>42809</v>
      </c>
      <c r="Z12" s="62" t="s">
        <v>530</v>
      </c>
      <c r="AA12" s="62" t="s">
        <v>501</v>
      </c>
      <c r="AB12" s="62">
        <v>9.1999999999999993</v>
      </c>
      <c r="AC12" s="62" t="s">
        <v>471</v>
      </c>
      <c r="AD12" s="62">
        <v>64</v>
      </c>
    </row>
    <row r="13" spans="1:30" ht="17.25" customHeight="1" thickBot="1" x14ac:dyDescent="0.3">
      <c r="A13" s="62">
        <v>8</v>
      </c>
      <c r="B13" s="63">
        <f>[118]Sheet2!C9</f>
        <v>4.4200000000000003E-2</v>
      </c>
      <c r="C13" s="63">
        <f>[118]Sheet2!D9</f>
        <v>7.4399999999999994E-2</v>
      </c>
      <c r="D13" s="63">
        <f>[118]Sheet2!E9</f>
        <v>5.62E-2</v>
      </c>
      <c r="F13" s="62" t="s">
        <v>489</v>
      </c>
      <c r="G13" s="64">
        <v>8665</v>
      </c>
      <c r="H13" s="62"/>
      <c r="W13" s="62">
        <v>25</v>
      </c>
      <c r="X13" s="62">
        <v>2999</v>
      </c>
      <c r="Y13" s="65">
        <v>42788</v>
      </c>
      <c r="Z13" s="62" t="s">
        <v>529</v>
      </c>
      <c r="AA13" s="62" t="s">
        <v>501</v>
      </c>
      <c r="AB13" s="62">
        <v>9.1999999999999993</v>
      </c>
      <c r="AC13" s="62" t="s">
        <v>471</v>
      </c>
      <c r="AD13" s="62">
        <v>64</v>
      </c>
    </row>
    <row r="14" spans="1:30" ht="14.4" thickBot="1" x14ac:dyDescent="0.3">
      <c r="A14" s="62">
        <v>9</v>
      </c>
      <c r="B14" s="63">
        <f>[118]Sheet2!C10</f>
        <v>4.3900000000000002E-2</v>
      </c>
      <c r="C14" s="63">
        <f>[118]Sheet2!D10</f>
        <v>6.6299999999999998E-2</v>
      </c>
      <c r="D14" s="63">
        <f>[118]Sheet2!E10</f>
        <v>5.28E-2</v>
      </c>
      <c r="F14" s="62" t="s">
        <v>490</v>
      </c>
      <c r="G14" s="64">
        <v>8927</v>
      </c>
      <c r="H14" s="62"/>
      <c r="W14" s="62">
        <v>30</v>
      </c>
      <c r="X14" s="62">
        <v>2991</v>
      </c>
      <c r="Y14" s="65">
        <v>42887</v>
      </c>
      <c r="Z14" s="62" t="s">
        <v>528</v>
      </c>
      <c r="AA14" s="62" t="s">
        <v>502</v>
      </c>
      <c r="AB14" s="62">
        <v>9.1999999999999993</v>
      </c>
      <c r="AC14" s="62" t="s">
        <v>471</v>
      </c>
      <c r="AD14" s="62">
        <v>66</v>
      </c>
    </row>
    <row r="15" spans="1:30" ht="14.4" thickBot="1" x14ac:dyDescent="0.3">
      <c r="A15" s="62">
        <v>10</v>
      </c>
      <c r="B15" s="63">
        <f>[118]Sheet2!C11</f>
        <v>4.8099999999999997E-2</v>
      </c>
      <c r="C15" s="63">
        <f>[118]Sheet2!D11</f>
        <v>6.4500000000000002E-2</v>
      </c>
      <c r="D15" s="63">
        <f>[118]Sheet2!E11</f>
        <v>5.4600000000000003E-2</v>
      </c>
      <c r="F15" s="62" t="s">
        <v>491</v>
      </c>
      <c r="G15" s="64">
        <v>9022</v>
      </c>
      <c r="H15" s="62"/>
      <c r="W15" s="62">
        <v>35</v>
      </c>
      <c r="X15" s="62">
        <v>2978</v>
      </c>
      <c r="Y15" s="65">
        <v>42788</v>
      </c>
      <c r="Z15" s="62" t="s">
        <v>536</v>
      </c>
      <c r="AA15" s="62" t="s">
        <v>501</v>
      </c>
      <c r="AB15" s="62">
        <v>9.1</v>
      </c>
      <c r="AC15" s="62" t="s">
        <v>471</v>
      </c>
      <c r="AD15" s="62">
        <v>66</v>
      </c>
    </row>
    <row r="16" spans="1:30" ht="14.4" thickBot="1" x14ac:dyDescent="0.3">
      <c r="A16" s="62">
        <v>11</v>
      </c>
      <c r="B16" s="63">
        <f>[118]Sheet2!C12</f>
        <v>5.6300000000000003E-2</v>
      </c>
      <c r="C16" s="63">
        <f>[118]Sheet2!D12</f>
        <v>6.6500000000000004E-2</v>
      </c>
      <c r="D16" s="63">
        <f>[118]Sheet2!E12</f>
        <v>6.0400000000000002E-2</v>
      </c>
      <c r="F16" s="62" t="s">
        <v>492</v>
      </c>
      <c r="G16" s="64">
        <v>39596</v>
      </c>
      <c r="H16" s="62"/>
      <c r="W16" s="62">
        <v>40</v>
      </c>
      <c r="X16" s="62">
        <v>2968</v>
      </c>
      <c r="Y16" s="65">
        <v>42747</v>
      </c>
      <c r="Z16" s="62" t="s">
        <v>537</v>
      </c>
      <c r="AA16" s="62" t="s">
        <v>502</v>
      </c>
      <c r="AB16" s="62">
        <v>9.1</v>
      </c>
      <c r="AC16" s="62" t="s">
        <v>472</v>
      </c>
      <c r="AD16" s="62">
        <v>60</v>
      </c>
    </row>
    <row r="17" spans="1:30" ht="14.4" thickBot="1" x14ac:dyDescent="0.3">
      <c r="A17" s="62">
        <v>12</v>
      </c>
      <c r="B17" s="63">
        <f>[118]Sheet2!C13</f>
        <v>6.5500000000000003E-2</v>
      </c>
      <c r="C17" s="63">
        <f>[118]Sheet2!D13</f>
        <v>6.88E-2</v>
      </c>
      <c r="D17" s="63">
        <f>[118]Sheet2!E13</f>
        <v>6.6799999999999998E-2</v>
      </c>
      <c r="W17" s="62">
        <v>45</v>
      </c>
      <c r="X17" s="62">
        <v>2962</v>
      </c>
      <c r="Y17" s="65">
        <v>42894</v>
      </c>
      <c r="Z17" s="62" t="s">
        <v>529</v>
      </c>
      <c r="AA17" s="62" t="s">
        <v>502</v>
      </c>
      <c r="AB17" s="62">
        <v>9.1</v>
      </c>
      <c r="AC17" s="62" t="s">
        <v>471</v>
      </c>
      <c r="AD17" s="62">
        <v>64</v>
      </c>
    </row>
    <row r="18" spans="1:30" ht="14.4" thickBot="1" x14ac:dyDescent="0.3">
      <c r="A18" s="62">
        <v>13</v>
      </c>
      <c r="B18" s="63">
        <f>[118]Sheet2!C14</f>
        <v>6.8900000000000003E-2</v>
      </c>
      <c r="C18" s="63">
        <f>[118]Sheet2!D14</f>
        <v>6.7000000000000004E-2</v>
      </c>
      <c r="D18" s="63">
        <f>[118]Sheet2!E14</f>
        <v>6.8099999999999994E-2</v>
      </c>
      <c r="W18" s="62">
        <v>50</v>
      </c>
      <c r="X18" s="62">
        <v>2949</v>
      </c>
      <c r="Y18" s="65">
        <v>42797</v>
      </c>
      <c r="Z18" s="62" t="s">
        <v>536</v>
      </c>
      <c r="AA18" s="62" t="s">
        <v>503</v>
      </c>
      <c r="AB18" s="62">
        <v>9</v>
      </c>
      <c r="AC18" s="62" t="s">
        <v>471</v>
      </c>
      <c r="AD18" s="62">
        <v>69</v>
      </c>
    </row>
    <row r="19" spans="1:30" ht="17.25" customHeight="1" thickBot="1" x14ac:dyDescent="0.3">
      <c r="A19" s="62">
        <v>14</v>
      </c>
      <c r="B19" s="63">
        <f>[118]Sheet2!C15</f>
        <v>7.2700000000000001E-2</v>
      </c>
      <c r="C19" s="63">
        <f>[118]Sheet2!D15</f>
        <v>6.5500000000000003E-2</v>
      </c>
      <c r="D19" s="63">
        <f>[118]Sheet2!E15</f>
        <v>6.9800000000000001E-2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2906</v>
      </c>
      <c r="Y19" s="65">
        <v>42759</v>
      </c>
      <c r="Z19" s="62" t="s">
        <v>536</v>
      </c>
      <c r="AA19" s="62" t="s">
        <v>500</v>
      </c>
      <c r="AB19" s="62">
        <v>8.9</v>
      </c>
      <c r="AC19" s="62" t="s">
        <v>471</v>
      </c>
      <c r="AD19" s="62">
        <v>69</v>
      </c>
    </row>
    <row r="20" spans="1:30" ht="17.25" customHeight="1" thickBot="1" x14ac:dyDescent="0.3">
      <c r="A20" s="62">
        <v>15</v>
      </c>
      <c r="B20" s="63">
        <f>[118]Sheet2!C16</f>
        <v>7.9200000000000007E-2</v>
      </c>
      <c r="C20" s="63">
        <f>[118]Sheet2!D16</f>
        <v>6.3E-2</v>
      </c>
      <c r="D20" s="63">
        <f>[118]Sheet2!E16</f>
        <v>7.2800000000000004E-2</v>
      </c>
      <c r="F20" s="62" t="s">
        <v>495</v>
      </c>
      <c r="G20" s="64">
        <v>22557</v>
      </c>
      <c r="H20" s="62">
        <v>0.7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2873</v>
      </c>
      <c r="Y20" s="65">
        <v>42803</v>
      </c>
      <c r="Z20" s="62" t="s">
        <v>529</v>
      </c>
      <c r="AA20" s="62" t="s">
        <v>502</v>
      </c>
      <c r="AB20" s="62">
        <v>8.8000000000000007</v>
      </c>
      <c r="AC20" s="62" t="s">
        <v>471</v>
      </c>
      <c r="AD20" s="62">
        <v>63</v>
      </c>
    </row>
    <row r="21" spans="1:30" ht="17.25" customHeight="1" thickBot="1" x14ac:dyDescent="0.3">
      <c r="A21" s="62">
        <v>16</v>
      </c>
      <c r="B21" s="63">
        <f>[118]Sheet2!C17</f>
        <v>8.4900000000000003E-2</v>
      </c>
      <c r="C21" s="63">
        <f>[118]Sheet2!D17</f>
        <v>6.0900000000000003E-2</v>
      </c>
      <c r="D21" s="63">
        <f>[118]Sheet2!E17</f>
        <v>7.5399999999999995E-2</v>
      </c>
      <c r="F21" s="62" t="s">
        <v>499</v>
      </c>
      <c r="G21" s="64">
        <v>32732</v>
      </c>
      <c r="H21" s="62">
        <v>1.02</v>
      </c>
      <c r="J21" s="48">
        <v>5</v>
      </c>
      <c r="K21" s="48">
        <f>X6</f>
        <v>3121</v>
      </c>
      <c r="L21" s="54"/>
      <c r="M21" s="48"/>
      <c r="N21" s="59">
        <f>K21/$F$2</f>
        <v>9.5736196319018405E-2</v>
      </c>
      <c r="W21" s="62">
        <v>125</v>
      </c>
      <c r="X21" s="62">
        <v>2850</v>
      </c>
      <c r="Y21" s="65">
        <v>42815</v>
      </c>
      <c r="Z21" s="62" t="s">
        <v>530</v>
      </c>
      <c r="AA21" s="62" t="s">
        <v>500</v>
      </c>
      <c r="AB21" s="62">
        <v>8.6999999999999993</v>
      </c>
      <c r="AC21" s="62" t="s">
        <v>471</v>
      </c>
      <c r="AD21" s="62">
        <v>64</v>
      </c>
    </row>
    <row r="22" spans="1:30" ht="17.25" customHeight="1" thickBot="1" x14ac:dyDescent="0.3">
      <c r="A22" s="62">
        <v>17</v>
      </c>
      <c r="B22" s="63">
        <f>[118]Sheet2!C18</f>
        <v>8.4900000000000003E-2</v>
      </c>
      <c r="C22" s="63">
        <f>[118]Sheet2!D18</f>
        <v>5.74E-2</v>
      </c>
      <c r="D22" s="63">
        <f>[118]Sheet2!E18</f>
        <v>7.3999999999999996E-2</v>
      </c>
      <c r="F22" s="62" t="s">
        <v>500</v>
      </c>
      <c r="G22" s="64">
        <v>34054</v>
      </c>
      <c r="H22" s="62">
        <v>1.06</v>
      </c>
      <c r="J22" s="48">
        <v>10</v>
      </c>
      <c r="K22" s="48">
        <f>X11</f>
        <v>3062</v>
      </c>
      <c r="L22" s="54"/>
      <c r="M22" s="48"/>
      <c r="N22" s="59">
        <f t="shared" ref="N22:N28" si="0">K22/$F$2</f>
        <v>9.3926380368098153E-2</v>
      </c>
      <c r="W22" s="62">
        <v>150</v>
      </c>
      <c r="X22" s="62">
        <v>2819</v>
      </c>
      <c r="Y22" s="65">
        <v>42754</v>
      </c>
      <c r="Z22" s="62" t="s">
        <v>529</v>
      </c>
      <c r="AA22" s="62" t="s">
        <v>502</v>
      </c>
      <c r="AB22" s="62">
        <v>8.6</v>
      </c>
      <c r="AC22" s="62" t="s">
        <v>471</v>
      </c>
      <c r="AD22" s="62">
        <v>64</v>
      </c>
    </row>
    <row r="23" spans="1:30" ht="17.25" customHeight="1" thickBot="1" x14ac:dyDescent="0.3">
      <c r="A23" s="62">
        <v>18</v>
      </c>
      <c r="B23" s="63">
        <f>[118]Sheet2!C19</f>
        <v>7.0199999999999999E-2</v>
      </c>
      <c r="C23" s="63">
        <f>[118]Sheet2!D19</f>
        <v>4.9399999999999999E-2</v>
      </c>
      <c r="D23" s="63">
        <f>[118]Sheet2!E19</f>
        <v>6.1899999999999997E-2</v>
      </c>
      <c r="F23" s="62" t="s">
        <v>501</v>
      </c>
      <c r="G23" s="64">
        <v>34802</v>
      </c>
      <c r="H23" s="62">
        <v>1.0900000000000001</v>
      </c>
      <c r="J23" s="48">
        <v>20</v>
      </c>
      <c r="K23" s="48">
        <f>X12</f>
        <v>3010</v>
      </c>
      <c r="L23" s="54"/>
      <c r="M23" s="48"/>
      <c r="N23" s="59">
        <f t="shared" si="0"/>
        <v>9.2331288343558277E-2</v>
      </c>
      <c r="W23" s="62">
        <v>175</v>
      </c>
      <c r="X23" s="62">
        <v>2784</v>
      </c>
      <c r="Y23" s="65">
        <v>42899</v>
      </c>
      <c r="Z23" s="62" t="s">
        <v>529</v>
      </c>
      <c r="AA23" s="62" t="s">
        <v>500</v>
      </c>
      <c r="AB23" s="62">
        <v>8.5</v>
      </c>
      <c r="AC23" s="62" t="s">
        <v>471</v>
      </c>
      <c r="AD23" s="62">
        <v>68</v>
      </c>
    </row>
    <row r="24" spans="1:30" ht="17.25" customHeight="1" thickBot="1" x14ac:dyDescent="0.3">
      <c r="A24" s="62">
        <v>19</v>
      </c>
      <c r="B24" s="63">
        <f>[118]Sheet2!C20</f>
        <v>5.7099999999999998E-2</v>
      </c>
      <c r="C24" s="63">
        <f>[118]Sheet2!D20</f>
        <v>3.9800000000000002E-2</v>
      </c>
      <c r="D24" s="63">
        <f>[118]Sheet2!E20</f>
        <v>5.0200000000000002E-2</v>
      </c>
      <c r="F24" s="62" t="s">
        <v>502</v>
      </c>
      <c r="G24" s="64">
        <v>35325</v>
      </c>
      <c r="H24" s="62">
        <v>1.1000000000000001</v>
      </c>
      <c r="J24" s="48">
        <v>30</v>
      </c>
      <c r="K24" s="48">
        <f>X14</f>
        <v>2991</v>
      </c>
      <c r="L24" s="54"/>
      <c r="M24" s="48"/>
      <c r="N24" s="59">
        <f t="shared" si="0"/>
        <v>9.1748466257668707E-2</v>
      </c>
      <c r="W24" s="62">
        <v>200</v>
      </c>
      <c r="X24" s="62">
        <v>2749</v>
      </c>
      <c r="Y24" s="65">
        <v>42758</v>
      </c>
      <c r="Z24" s="62" t="s">
        <v>528</v>
      </c>
      <c r="AA24" s="62" t="s">
        <v>499</v>
      </c>
      <c r="AB24" s="62">
        <v>8.4</v>
      </c>
      <c r="AC24" s="62" t="s">
        <v>471</v>
      </c>
      <c r="AD24" s="62">
        <v>64</v>
      </c>
    </row>
    <row r="25" spans="1:30" ht="17.25" customHeight="1" thickBot="1" x14ac:dyDescent="0.3">
      <c r="A25" s="62">
        <v>20</v>
      </c>
      <c r="B25" s="63">
        <f>[118]Sheet2!C21</f>
        <v>4.6199999999999998E-2</v>
      </c>
      <c r="C25" s="63">
        <f>[118]Sheet2!D21</f>
        <v>3.2199999999999999E-2</v>
      </c>
      <c r="D25" s="63">
        <f>[118]Sheet2!E21</f>
        <v>4.0599999999999997E-2</v>
      </c>
      <c r="F25" s="62" t="s">
        <v>503</v>
      </c>
      <c r="G25" s="64">
        <v>37314</v>
      </c>
      <c r="H25" s="62">
        <v>1.17</v>
      </c>
      <c r="J25" s="48">
        <v>50</v>
      </c>
      <c r="K25" s="48">
        <f>X18</f>
        <v>2949</v>
      </c>
      <c r="L25" s="54"/>
      <c r="M25" s="48"/>
      <c r="N25" s="59">
        <f t="shared" si="0"/>
        <v>9.0460122699386497E-2</v>
      </c>
      <c r="W25" s="62">
        <v>200</v>
      </c>
      <c r="X25" s="62"/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f>[118]Sheet2!C22</f>
        <v>3.7999999999999999E-2</v>
      </c>
      <c r="C26" s="63">
        <f>[118]Sheet2!D22</f>
        <v>2.6800000000000001E-2</v>
      </c>
      <c r="D26" s="63">
        <f>[118]Sheet2!E22</f>
        <v>3.3599999999999998E-2</v>
      </c>
      <c r="F26" s="62" t="s">
        <v>504</v>
      </c>
      <c r="G26" s="64">
        <v>27893</v>
      </c>
      <c r="H26" s="62">
        <v>0.87</v>
      </c>
      <c r="J26" s="48">
        <v>100</v>
      </c>
      <c r="K26" s="48">
        <f>X20</f>
        <v>2873</v>
      </c>
      <c r="L26" s="54"/>
      <c r="M26" s="48"/>
      <c r="N26" s="59">
        <f t="shared" si="0"/>
        <v>8.8128834355828217E-2</v>
      </c>
    </row>
    <row r="27" spans="1:30" ht="17.25" customHeight="1" thickBot="1" x14ac:dyDescent="0.3">
      <c r="A27" s="62">
        <v>22</v>
      </c>
      <c r="B27" s="63">
        <f>[118]Sheet2!C23</f>
        <v>2.76E-2</v>
      </c>
      <c r="C27" s="63">
        <f>[118]Sheet2!D23</f>
        <v>2.1999999999999999E-2</v>
      </c>
      <c r="D27" s="63">
        <f>[118]Sheet2!E23</f>
        <v>2.5399999999999999E-2</v>
      </c>
      <c r="J27" s="48">
        <v>150</v>
      </c>
      <c r="K27" s="48">
        <f>X22</f>
        <v>2819</v>
      </c>
      <c r="L27" s="54"/>
      <c r="M27" s="48"/>
      <c r="N27" s="59">
        <f t="shared" si="0"/>
        <v>8.6472392638036813E-2</v>
      </c>
    </row>
    <row r="28" spans="1:30" ht="17.25" customHeight="1" thickBot="1" x14ac:dyDescent="0.3">
      <c r="A28" s="62">
        <v>23</v>
      </c>
      <c r="B28" s="63">
        <f>[118]Sheet2!C24</f>
        <v>1.9099999999999999E-2</v>
      </c>
      <c r="C28" s="63">
        <f>[118]Sheet2!D24</f>
        <v>1.54E-2</v>
      </c>
      <c r="D28" s="63">
        <f>[118]Sheet2!E24</f>
        <v>1.7600000000000001E-2</v>
      </c>
      <c r="J28" s="48">
        <v>200</v>
      </c>
      <c r="K28" s="48">
        <f>X24</f>
        <v>2749</v>
      </c>
      <c r="L28" s="54"/>
      <c r="M28" s="48"/>
      <c r="N28" s="59">
        <f t="shared" si="0"/>
        <v>8.4325153374233131E-2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J23" sqref="J2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599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24900</v>
      </c>
      <c r="H2" s="43" t="s">
        <v>469</v>
      </c>
      <c r="W2" s="62">
        <v>1</v>
      </c>
      <c r="X2" s="62">
        <v>2759</v>
      </c>
      <c r="Y2" s="65">
        <v>42806</v>
      </c>
      <c r="Z2" s="62" t="s">
        <v>529</v>
      </c>
      <c r="AA2" s="62" t="s">
        <v>495</v>
      </c>
      <c r="AB2" s="62">
        <v>10.7</v>
      </c>
      <c r="AC2" s="62" t="s">
        <v>472</v>
      </c>
      <c r="AD2" s="62">
        <v>67</v>
      </c>
    </row>
    <row r="3" spans="1:30" ht="14.4" thickBot="1" x14ac:dyDescent="0.3">
      <c r="W3" s="62">
        <v>2</v>
      </c>
      <c r="X3" s="62">
        <v>2674</v>
      </c>
      <c r="Y3" s="65">
        <v>42797</v>
      </c>
      <c r="Z3" s="62" t="s">
        <v>528</v>
      </c>
      <c r="AA3" s="62" t="s">
        <v>503</v>
      </c>
      <c r="AB3" s="62">
        <v>10.4</v>
      </c>
      <c r="AC3" s="62" t="s">
        <v>471</v>
      </c>
      <c r="AD3" s="62">
        <v>53</v>
      </c>
    </row>
    <row r="4" spans="1:30" ht="14.4" thickBot="1" x14ac:dyDescent="0.3">
      <c r="A4" s="44" t="s">
        <v>470</v>
      </c>
      <c r="B4" s="45" t="s">
        <v>471</v>
      </c>
      <c r="C4" s="84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2651</v>
      </c>
      <c r="Y4" s="65">
        <v>42811</v>
      </c>
      <c r="Z4" s="62" t="s">
        <v>532</v>
      </c>
      <c r="AA4" s="62" t="s">
        <v>503</v>
      </c>
      <c r="AB4" s="62">
        <v>10.3</v>
      </c>
      <c r="AC4" s="62" t="s">
        <v>471</v>
      </c>
      <c r="AD4" s="62">
        <v>52</v>
      </c>
    </row>
    <row r="5" spans="1:30" ht="18.75" customHeight="1" thickBot="1" x14ac:dyDescent="0.3">
      <c r="A5" s="62">
        <v>0</v>
      </c>
      <c r="B5" s="63">
        <v>5.4000000000000003E-3</v>
      </c>
      <c r="C5" s="63">
        <v>6.6E-3</v>
      </c>
      <c r="D5" s="63">
        <v>6.0000000000000001E-3</v>
      </c>
      <c r="F5" s="62" t="s">
        <v>478</v>
      </c>
      <c r="G5" s="64">
        <v>28650</v>
      </c>
      <c r="H5" s="62">
        <v>1.1499999999999999</v>
      </c>
      <c r="J5" s="91" t="s">
        <v>479</v>
      </c>
      <c r="K5" s="92"/>
      <c r="L5" s="92"/>
      <c r="M5" s="92"/>
      <c r="N5" s="93"/>
      <c r="W5" s="62">
        <v>4</v>
      </c>
      <c r="X5" s="62">
        <v>2638</v>
      </c>
      <c r="Y5" s="65">
        <v>42809</v>
      </c>
      <c r="Z5" s="62" t="s">
        <v>529</v>
      </c>
      <c r="AA5" s="62" t="s">
        <v>501</v>
      </c>
      <c r="AB5" s="62">
        <v>10.3</v>
      </c>
      <c r="AC5" s="62" t="s">
        <v>471</v>
      </c>
      <c r="AD5" s="62">
        <v>53</v>
      </c>
    </row>
    <row r="6" spans="1:30" ht="17.25" customHeight="1" thickBot="1" x14ac:dyDescent="0.3">
      <c r="A6" s="62">
        <v>1</v>
      </c>
      <c r="B6" s="63">
        <v>3.5999999999999999E-3</v>
      </c>
      <c r="C6" s="63">
        <v>4.4999999999999997E-3</v>
      </c>
      <c r="D6" s="63">
        <v>4.0000000000000001E-3</v>
      </c>
      <c r="F6" s="62" t="s">
        <v>480</v>
      </c>
      <c r="G6" s="64">
        <v>29403</v>
      </c>
      <c r="H6" s="62">
        <v>1.18</v>
      </c>
      <c r="J6" s="49" t="s">
        <v>481</v>
      </c>
      <c r="K6" s="50">
        <f>LARGE((K8,K9),1)</f>
        <v>0.53085210577864839</v>
      </c>
      <c r="N6" s="50" t="s">
        <v>472</v>
      </c>
      <c r="W6" s="62">
        <v>5</v>
      </c>
      <c r="X6" s="62">
        <v>2630</v>
      </c>
      <c r="Y6" s="65">
        <v>42809</v>
      </c>
      <c r="Z6" s="62" t="s">
        <v>535</v>
      </c>
      <c r="AA6" s="62" t="s">
        <v>501</v>
      </c>
      <c r="AB6" s="62">
        <v>10.199999999999999</v>
      </c>
      <c r="AC6" s="62" t="s">
        <v>472</v>
      </c>
      <c r="AD6" s="62">
        <v>51</v>
      </c>
    </row>
    <row r="7" spans="1:30" ht="17.25" customHeight="1" thickBot="1" x14ac:dyDescent="0.3">
      <c r="A7" s="62">
        <v>2</v>
      </c>
      <c r="B7" s="63">
        <v>3.8999999999999998E-3</v>
      </c>
      <c r="C7" s="63">
        <v>3.5999999999999999E-3</v>
      </c>
      <c r="D7" s="63">
        <v>3.7000000000000002E-3</v>
      </c>
      <c r="F7" s="62" t="s">
        <v>482</v>
      </c>
      <c r="G7" s="64">
        <v>30507</v>
      </c>
      <c r="H7" s="62">
        <v>1.22</v>
      </c>
      <c r="J7" s="51" t="s">
        <v>483</v>
      </c>
      <c r="K7" s="50">
        <f>LARGE((K10,K11),1)</f>
        <v>0.52263374485596714</v>
      </c>
      <c r="N7" s="50" t="s">
        <v>471</v>
      </c>
      <c r="W7" s="62">
        <v>6</v>
      </c>
      <c r="X7" s="62">
        <v>2614</v>
      </c>
      <c r="Y7" s="65">
        <v>42795</v>
      </c>
      <c r="Z7" s="62" t="s">
        <v>535</v>
      </c>
      <c r="AA7" s="62" t="s">
        <v>501</v>
      </c>
      <c r="AB7" s="62">
        <v>10.199999999999999</v>
      </c>
      <c r="AC7" s="62" t="s">
        <v>472</v>
      </c>
      <c r="AD7" s="62">
        <v>53</v>
      </c>
    </row>
    <row r="8" spans="1:30" ht="17.25" customHeight="1" thickBot="1" x14ac:dyDescent="0.35">
      <c r="A8" s="62">
        <v>3</v>
      </c>
      <c r="B8" s="63">
        <v>4.8999999999999998E-3</v>
      </c>
      <c r="C8" s="63">
        <v>3.7000000000000002E-3</v>
      </c>
      <c r="D8" s="63">
        <v>4.3E-3</v>
      </c>
      <c r="F8" s="62" t="s">
        <v>484</v>
      </c>
      <c r="G8" s="64">
        <v>28201</v>
      </c>
      <c r="H8" s="62">
        <v>1.1299999999999999</v>
      </c>
      <c r="K8" s="52">
        <f>LARGE(B11:C11,1)/(B11+C11)</f>
        <v>0.51335311572700293</v>
      </c>
      <c r="W8" s="62">
        <v>7</v>
      </c>
      <c r="X8" s="62">
        <v>2589</v>
      </c>
      <c r="Y8" s="65">
        <v>42797</v>
      </c>
      <c r="Z8" s="62" t="s">
        <v>529</v>
      </c>
      <c r="AA8" s="62" t="s">
        <v>503</v>
      </c>
      <c r="AB8" s="62">
        <v>10.1</v>
      </c>
      <c r="AC8" s="62" t="s">
        <v>471</v>
      </c>
      <c r="AD8" s="62">
        <v>53</v>
      </c>
    </row>
    <row r="9" spans="1:30" ht="17.25" customHeight="1" thickBot="1" x14ac:dyDescent="0.35">
      <c r="A9" s="62">
        <v>4</v>
      </c>
      <c r="B9" s="63">
        <v>8.6999999999999994E-3</v>
      </c>
      <c r="C9" s="63">
        <v>6.0000000000000001E-3</v>
      </c>
      <c r="D9" s="63">
        <v>7.4000000000000003E-3</v>
      </c>
      <c r="F9" s="62" t="s">
        <v>485</v>
      </c>
      <c r="G9" s="64">
        <v>23425</v>
      </c>
      <c r="H9" s="62">
        <v>0.94</v>
      </c>
      <c r="K9" s="52">
        <f>LARGE(B12:C12,1)/(B12+C12)</f>
        <v>0.53085210577864839</v>
      </c>
      <c r="W9" s="62">
        <v>8</v>
      </c>
      <c r="X9" s="62">
        <v>2581</v>
      </c>
      <c r="Y9" s="65">
        <v>42811</v>
      </c>
      <c r="Z9" s="62" t="s">
        <v>530</v>
      </c>
      <c r="AA9" s="62" t="s">
        <v>503</v>
      </c>
      <c r="AB9" s="62">
        <v>10</v>
      </c>
      <c r="AC9" s="62" t="s">
        <v>471</v>
      </c>
      <c r="AD9" s="62">
        <v>55</v>
      </c>
    </row>
    <row r="10" spans="1:30" ht="17.25" customHeight="1" thickBot="1" x14ac:dyDescent="0.35">
      <c r="A10" s="62">
        <v>5</v>
      </c>
      <c r="B10" s="63">
        <v>1.6500000000000001E-2</v>
      </c>
      <c r="C10" s="63">
        <v>1.4E-2</v>
      </c>
      <c r="D10" s="63">
        <v>1.5299999999999999E-2</v>
      </c>
      <c r="F10" s="62" t="s">
        <v>486</v>
      </c>
      <c r="G10" s="64">
        <v>21581</v>
      </c>
      <c r="H10" s="62">
        <v>0.87</v>
      </c>
      <c r="K10" s="52">
        <f>LARGE(B20:C20,1)/(B20+C20)</f>
        <v>0.52263374485596714</v>
      </c>
      <c r="W10" s="62">
        <v>9</v>
      </c>
      <c r="X10" s="62">
        <v>2574</v>
      </c>
      <c r="Y10" s="65">
        <v>42810</v>
      </c>
      <c r="Z10" s="62" t="s">
        <v>529</v>
      </c>
      <c r="AA10" s="62" t="s">
        <v>502</v>
      </c>
      <c r="AB10" s="62">
        <v>10</v>
      </c>
      <c r="AC10" s="62" t="s">
        <v>471</v>
      </c>
      <c r="AD10" s="62">
        <v>51</v>
      </c>
    </row>
    <row r="11" spans="1:30" ht="17.25" customHeight="1" thickBot="1" x14ac:dyDescent="0.35">
      <c r="A11" s="62">
        <v>6</v>
      </c>
      <c r="B11" s="63">
        <v>3.2800000000000003E-2</v>
      </c>
      <c r="C11" s="63">
        <v>3.4599999999999999E-2</v>
      </c>
      <c r="D11" s="63">
        <v>3.3700000000000001E-2</v>
      </c>
      <c r="F11" s="62" t="s">
        <v>487</v>
      </c>
      <c r="G11" s="64">
        <v>21459</v>
      </c>
      <c r="H11" s="62">
        <v>0.86</v>
      </c>
      <c r="K11" s="52">
        <f>LARGE(B21:C21,1)/(B21+C21)</f>
        <v>0.51908908238446083</v>
      </c>
      <c r="W11" s="62">
        <v>10</v>
      </c>
      <c r="X11" s="62">
        <v>2570</v>
      </c>
      <c r="Y11" s="65">
        <v>42807</v>
      </c>
      <c r="Z11" s="62" t="s">
        <v>533</v>
      </c>
      <c r="AA11" s="62" t="s">
        <v>499</v>
      </c>
      <c r="AB11" s="62">
        <v>10</v>
      </c>
      <c r="AC11" s="62" t="s">
        <v>472</v>
      </c>
      <c r="AD11" s="62">
        <v>62</v>
      </c>
    </row>
    <row r="12" spans="1:30" ht="17.25" customHeight="1" thickBot="1" x14ac:dyDescent="0.3">
      <c r="A12" s="62">
        <v>7</v>
      </c>
      <c r="B12" s="63">
        <v>4.7899999999999998E-2</v>
      </c>
      <c r="C12" s="63">
        <v>5.4199999999999998E-2</v>
      </c>
      <c r="D12" s="63">
        <v>5.0999999999999997E-2</v>
      </c>
      <c r="F12" s="62" t="s">
        <v>488</v>
      </c>
      <c r="G12" s="64">
        <v>21802</v>
      </c>
      <c r="H12" s="62">
        <v>0.88</v>
      </c>
      <c r="W12" s="62">
        <v>20</v>
      </c>
      <c r="X12" s="62">
        <v>2509</v>
      </c>
      <c r="Y12" s="65">
        <v>42783</v>
      </c>
      <c r="Z12" s="62" t="s">
        <v>529</v>
      </c>
      <c r="AA12" s="62" t="s">
        <v>503</v>
      </c>
      <c r="AB12" s="62">
        <v>9.8000000000000007</v>
      </c>
      <c r="AC12" s="62" t="s">
        <v>471</v>
      </c>
      <c r="AD12" s="62">
        <v>57</v>
      </c>
    </row>
    <row r="13" spans="1:30" ht="17.25" customHeight="1" thickBot="1" x14ac:dyDescent="0.3">
      <c r="A13" s="62">
        <v>8</v>
      </c>
      <c r="B13" s="63">
        <v>5.6000000000000001E-2</v>
      </c>
      <c r="C13" s="63">
        <v>6.0999999999999999E-2</v>
      </c>
      <c r="D13" s="63">
        <v>5.8500000000000003E-2</v>
      </c>
      <c r="F13" s="62" t="s">
        <v>489</v>
      </c>
      <c r="G13" s="64">
        <v>22066</v>
      </c>
      <c r="H13" s="62">
        <v>0.89</v>
      </c>
      <c r="W13" s="62">
        <v>25</v>
      </c>
      <c r="X13" s="62">
        <v>2490</v>
      </c>
      <c r="Y13" s="65">
        <v>42762</v>
      </c>
      <c r="Z13" s="62" t="s">
        <v>528</v>
      </c>
      <c r="AA13" s="62" t="s">
        <v>503</v>
      </c>
      <c r="AB13" s="62">
        <v>9.6999999999999993</v>
      </c>
      <c r="AC13" s="62" t="s">
        <v>471</v>
      </c>
      <c r="AD13" s="62">
        <v>53</v>
      </c>
    </row>
    <row r="14" spans="1:30" ht="14.4" thickBot="1" x14ac:dyDescent="0.3">
      <c r="A14" s="62">
        <v>9</v>
      </c>
      <c r="B14" s="63">
        <v>5.9900000000000002E-2</v>
      </c>
      <c r="C14" s="63">
        <v>6.8000000000000005E-2</v>
      </c>
      <c r="D14" s="63">
        <v>6.3899999999999998E-2</v>
      </c>
      <c r="F14" s="62" t="s">
        <v>490</v>
      </c>
      <c r="G14" s="64">
        <v>24626</v>
      </c>
      <c r="H14" s="62">
        <v>0.99</v>
      </c>
      <c r="W14" s="62">
        <v>30</v>
      </c>
      <c r="X14" s="62">
        <v>2474</v>
      </c>
      <c r="Y14" s="65">
        <v>42754</v>
      </c>
      <c r="Z14" s="62" t="s">
        <v>528</v>
      </c>
      <c r="AA14" s="62" t="s">
        <v>502</v>
      </c>
      <c r="AB14" s="62">
        <v>9.6</v>
      </c>
      <c r="AC14" s="62" t="s">
        <v>471</v>
      </c>
      <c r="AD14" s="62">
        <v>54</v>
      </c>
    </row>
    <row r="15" spans="1:30" ht="14.4" thickBot="1" x14ac:dyDescent="0.3">
      <c r="A15" s="62">
        <v>10</v>
      </c>
      <c r="B15" s="63">
        <v>6.4899999999999999E-2</v>
      </c>
      <c r="C15" s="63">
        <v>7.1800000000000003E-2</v>
      </c>
      <c r="D15" s="63">
        <v>6.83E-2</v>
      </c>
      <c r="F15" s="62" t="s">
        <v>491</v>
      </c>
      <c r="G15" s="64">
        <v>26115</v>
      </c>
      <c r="H15" s="62">
        <v>1.05</v>
      </c>
      <c r="W15" s="62">
        <v>35</v>
      </c>
      <c r="X15" s="62">
        <v>2461</v>
      </c>
      <c r="Y15" s="65">
        <v>42785</v>
      </c>
      <c r="Z15" s="62" t="s">
        <v>535</v>
      </c>
      <c r="AA15" s="62" t="s">
        <v>495</v>
      </c>
      <c r="AB15" s="62">
        <v>9.6</v>
      </c>
      <c r="AC15" s="62" t="s">
        <v>472</v>
      </c>
      <c r="AD15" s="62">
        <v>51</v>
      </c>
    </row>
    <row r="16" spans="1:30" ht="14.4" thickBot="1" x14ac:dyDescent="0.3">
      <c r="A16" s="62">
        <v>11</v>
      </c>
      <c r="B16" s="63">
        <v>7.0400000000000004E-2</v>
      </c>
      <c r="C16" s="63">
        <v>7.2599999999999998E-2</v>
      </c>
      <c r="D16" s="63">
        <v>7.1499999999999994E-2</v>
      </c>
      <c r="F16" s="62" t="s">
        <v>492</v>
      </c>
      <c r="G16" s="64">
        <v>26588</v>
      </c>
      <c r="H16" s="62">
        <v>1.07</v>
      </c>
      <c r="W16" s="62">
        <v>40</v>
      </c>
      <c r="X16" s="62">
        <v>2452</v>
      </c>
      <c r="Y16" s="65">
        <v>42760</v>
      </c>
      <c r="Z16" s="62" t="s">
        <v>529</v>
      </c>
      <c r="AA16" s="62" t="s">
        <v>501</v>
      </c>
      <c r="AB16" s="62">
        <v>9.5</v>
      </c>
      <c r="AC16" s="62" t="s">
        <v>471</v>
      </c>
      <c r="AD16" s="62">
        <v>55</v>
      </c>
    </row>
    <row r="17" spans="1:30" ht="14.4" thickBot="1" x14ac:dyDescent="0.3">
      <c r="A17" s="62">
        <v>12</v>
      </c>
      <c r="B17" s="63">
        <v>7.2400000000000006E-2</v>
      </c>
      <c r="C17" s="63">
        <v>7.3499999999999996E-2</v>
      </c>
      <c r="D17" s="63">
        <v>7.2900000000000006E-2</v>
      </c>
      <c r="W17" s="62">
        <v>45</v>
      </c>
      <c r="X17" s="62">
        <v>2444</v>
      </c>
      <c r="Y17" s="65">
        <v>42815</v>
      </c>
      <c r="Z17" s="62" t="s">
        <v>530</v>
      </c>
      <c r="AA17" s="62" t="s">
        <v>500</v>
      </c>
      <c r="AB17" s="62">
        <v>9.5</v>
      </c>
      <c r="AC17" s="62" t="s">
        <v>471</v>
      </c>
      <c r="AD17" s="62">
        <v>54</v>
      </c>
    </row>
    <row r="18" spans="1:30" ht="14.4" thickBot="1" x14ac:dyDescent="0.3">
      <c r="A18" s="62">
        <v>13</v>
      </c>
      <c r="B18" s="63">
        <v>7.1099999999999997E-2</v>
      </c>
      <c r="C18" s="63">
        <v>7.3200000000000001E-2</v>
      </c>
      <c r="D18" s="63">
        <v>7.22E-2</v>
      </c>
      <c r="W18" s="62">
        <v>50</v>
      </c>
      <c r="X18" s="62">
        <v>2438</v>
      </c>
      <c r="Y18" s="65">
        <v>42818</v>
      </c>
      <c r="Z18" s="62" t="s">
        <v>529</v>
      </c>
      <c r="AA18" s="62" t="s">
        <v>503</v>
      </c>
      <c r="AB18" s="62">
        <v>9.5</v>
      </c>
      <c r="AC18" s="62" t="s">
        <v>471</v>
      </c>
      <c r="AD18" s="62">
        <v>53</v>
      </c>
    </row>
    <row r="19" spans="1:30" ht="17.25" customHeight="1" thickBot="1" x14ac:dyDescent="0.3">
      <c r="A19" s="62">
        <v>14</v>
      </c>
      <c r="B19" s="63">
        <v>7.2099999999999997E-2</v>
      </c>
      <c r="C19" s="63">
        <v>7.0699999999999999E-2</v>
      </c>
      <c r="D19" s="63">
        <v>7.1400000000000005E-2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2408</v>
      </c>
      <c r="Y19" s="65">
        <v>42804</v>
      </c>
      <c r="Z19" s="62" t="s">
        <v>528</v>
      </c>
      <c r="AA19" s="62" t="s">
        <v>503</v>
      </c>
      <c r="AB19" s="62">
        <v>9.4</v>
      </c>
      <c r="AC19" s="62" t="s">
        <v>471</v>
      </c>
      <c r="AD19" s="62">
        <v>52</v>
      </c>
    </row>
    <row r="20" spans="1:30" ht="17.25" customHeight="1" thickBot="1" x14ac:dyDescent="0.3">
      <c r="A20" s="62">
        <v>15</v>
      </c>
      <c r="B20" s="63">
        <v>7.6200000000000004E-2</v>
      </c>
      <c r="C20" s="63">
        <v>6.9599999999999995E-2</v>
      </c>
      <c r="D20" s="63">
        <v>7.2999999999999995E-2</v>
      </c>
      <c r="F20" s="62" t="s">
        <v>495</v>
      </c>
      <c r="G20" s="64">
        <v>20195</v>
      </c>
      <c r="H20" s="62">
        <v>0.81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2376</v>
      </c>
      <c r="Y20" s="65">
        <v>42815</v>
      </c>
      <c r="Z20" s="62" t="s">
        <v>531</v>
      </c>
      <c r="AA20" s="62" t="s">
        <v>500</v>
      </c>
      <c r="AB20" s="62">
        <v>9.1999999999999993</v>
      </c>
      <c r="AC20" s="62" t="s">
        <v>471</v>
      </c>
      <c r="AD20" s="62">
        <v>51</v>
      </c>
    </row>
    <row r="21" spans="1:30" ht="17.25" customHeight="1" thickBot="1" x14ac:dyDescent="0.3">
      <c r="A21" s="62">
        <v>16</v>
      </c>
      <c r="B21" s="63">
        <v>7.7499999999999999E-2</v>
      </c>
      <c r="C21" s="63">
        <v>7.1800000000000003E-2</v>
      </c>
      <c r="D21" s="63">
        <v>7.4700000000000003E-2</v>
      </c>
      <c r="F21" s="62" t="s">
        <v>499</v>
      </c>
      <c r="G21" s="64">
        <v>24761</v>
      </c>
      <c r="H21" s="62">
        <v>0.99</v>
      </c>
      <c r="J21" s="48">
        <v>5</v>
      </c>
      <c r="K21" s="48">
        <v>0</v>
      </c>
      <c r="L21" s="54"/>
      <c r="M21" s="48"/>
      <c r="N21" s="59">
        <v>0</v>
      </c>
      <c r="W21" s="62">
        <v>125</v>
      </c>
      <c r="X21" s="62">
        <v>2340</v>
      </c>
      <c r="Y21" s="65">
        <v>42744</v>
      </c>
      <c r="Z21" s="62" t="s">
        <v>529</v>
      </c>
      <c r="AA21" s="62" t="s">
        <v>499</v>
      </c>
      <c r="AB21" s="62">
        <v>9.1</v>
      </c>
      <c r="AC21" s="62" t="s">
        <v>471</v>
      </c>
      <c r="AD21" s="62">
        <v>54</v>
      </c>
    </row>
    <row r="22" spans="1:30" ht="17.25" customHeight="1" thickBot="1" x14ac:dyDescent="0.3">
      <c r="A22" s="62">
        <v>17</v>
      </c>
      <c r="B22" s="63">
        <v>7.4399999999999994E-2</v>
      </c>
      <c r="C22" s="63">
        <v>7.1900000000000006E-2</v>
      </c>
      <c r="D22" s="63">
        <v>7.3200000000000001E-2</v>
      </c>
      <c r="F22" s="62" t="s">
        <v>500</v>
      </c>
      <c r="G22" s="64">
        <v>25895</v>
      </c>
      <c r="H22" s="62">
        <v>1.04</v>
      </c>
      <c r="J22" s="48">
        <v>10</v>
      </c>
      <c r="K22" s="48">
        <v>0</v>
      </c>
      <c r="L22" s="54"/>
      <c r="M22" s="48"/>
      <c r="N22" s="59">
        <v>0</v>
      </c>
      <c r="W22" s="62">
        <v>150</v>
      </c>
      <c r="X22" s="62">
        <v>2319</v>
      </c>
      <c r="Y22" s="65">
        <v>42763</v>
      </c>
      <c r="Z22" s="62" t="s">
        <v>532</v>
      </c>
      <c r="AA22" s="62" t="s">
        <v>504</v>
      </c>
      <c r="AB22" s="62">
        <v>9</v>
      </c>
      <c r="AC22" s="62" t="s">
        <v>472</v>
      </c>
      <c r="AD22" s="62">
        <v>50</v>
      </c>
    </row>
    <row r="23" spans="1:30" ht="17.25" customHeight="1" thickBot="1" x14ac:dyDescent="0.3">
      <c r="A23" s="62">
        <v>18</v>
      </c>
      <c r="B23" s="63">
        <v>5.7200000000000001E-2</v>
      </c>
      <c r="C23" s="63">
        <v>5.57E-2</v>
      </c>
      <c r="D23" s="63">
        <v>5.6500000000000002E-2</v>
      </c>
      <c r="F23" s="62" t="s">
        <v>501</v>
      </c>
      <c r="G23" s="64">
        <v>26768</v>
      </c>
      <c r="H23" s="62">
        <v>1.07</v>
      </c>
      <c r="J23" s="48">
        <v>20</v>
      </c>
      <c r="K23" s="48">
        <v>0</v>
      </c>
      <c r="L23" s="54"/>
      <c r="M23" s="48"/>
      <c r="N23" s="59">
        <v>0</v>
      </c>
      <c r="W23" s="62">
        <v>175</v>
      </c>
      <c r="X23" s="62">
        <v>2302</v>
      </c>
      <c r="Y23" s="65">
        <v>42761</v>
      </c>
      <c r="Z23" s="62" t="s">
        <v>536</v>
      </c>
      <c r="AA23" s="62" t="s">
        <v>502</v>
      </c>
      <c r="AB23" s="62">
        <v>9</v>
      </c>
      <c r="AC23" s="62" t="s">
        <v>471</v>
      </c>
      <c r="AD23" s="62">
        <v>53</v>
      </c>
    </row>
    <row r="24" spans="1:30" ht="17.25" customHeight="1" thickBot="1" x14ac:dyDescent="0.3">
      <c r="A24" s="62">
        <v>19</v>
      </c>
      <c r="B24" s="63">
        <v>4.2799999999999998E-2</v>
      </c>
      <c r="C24" s="63">
        <v>3.8800000000000001E-2</v>
      </c>
      <c r="D24" s="63">
        <v>4.0800000000000003E-2</v>
      </c>
      <c r="F24" s="62" t="s">
        <v>502</v>
      </c>
      <c r="G24" s="64">
        <v>26592</v>
      </c>
      <c r="H24" s="62">
        <v>1.07</v>
      </c>
      <c r="J24" s="48">
        <v>30</v>
      </c>
      <c r="K24" s="48">
        <v>0</v>
      </c>
      <c r="L24" s="54"/>
      <c r="M24" s="48"/>
      <c r="N24" s="59">
        <v>0</v>
      </c>
      <c r="W24" s="62">
        <v>200</v>
      </c>
      <c r="X24" s="62">
        <v>2280</v>
      </c>
      <c r="Y24" s="65">
        <v>42838</v>
      </c>
      <c r="Z24" s="62" t="s">
        <v>529</v>
      </c>
      <c r="AA24" s="62" t="s">
        <v>502</v>
      </c>
      <c r="AB24" s="62">
        <v>8.9</v>
      </c>
      <c r="AC24" s="62" t="s">
        <v>471</v>
      </c>
      <c r="AD24" s="62">
        <v>54</v>
      </c>
    </row>
    <row r="25" spans="1:30" ht="17.25" customHeight="1" thickBot="1" x14ac:dyDescent="0.3">
      <c r="A25" s="62">
        <v>20</v>
      </c>
      <c r="B25" s="63">
        <v>3.2000000000000001E-2</v>
      </c>
      <c r="C25" s="63">
        <v>2.8299999999999999E-2</v>
      </c>
      <c r="D25" s="63">
        <v>3.0200000000000001E-2</v>
      </c>
      <c r="F25" s="62" t="s">
        <v>503</v>
      </c>
      <c r="G25" s="64">
        <v>27730</v>
      </c>
      <c r="H25" s="62">
        <v>1.1100000000000001</v>
      </c>
      <c r="J25" s="48">
        <v>50</v>
      </c>
      <c r="K25" s="48">
        <v>0</v>
      </c>
      <c r="L25" s="54"/>
      <c r="M25" s="48"/>
      <c r="N25" s="59">
        <v>0</v>
      </c>
      <c r="W25" s="62">
        <v>200</v>
      </c>
      <c r="X25" s="62"/>
      <c r="Y25" s="65">
        <v>42942</v>
      </c>
      <c r="Z25" s="62" t="s">
        <v>529</v>
      </c>
      <c r="AA25" s="62" t="s">
        <v>501</v>
      </c>
      <c r="AB25" s="62">
        <v>8.6</v>
      </c>
      <c r="AC25" s="62" t="s">
        <v>505</v>
      </c>
      <c r="AD25" s="62">
        <v>51</v>
      </c>
    </row>
    <row r="26" spans="1:30" ht="17.25" customHeight="1" thickBot="1" x14ac:dyDescent="0.3">
      <c r="A26" s="62">
        <v>21</v>
      </c>
      <c r="B26" s="63">
        <v>2.3599999999999999E-2</v>
      </c>
      <c r="C26" s="63">
        <v>2.1100000000000001E-2</v>
      </c>
      <c r="D26" s="63">
        <v>2.23E-2</v>
      </c>
      <c r="F26" s="62" t="s">
        <v>504</v>
      </c>
      <c r="G26" s="64">
        <v>22721</v>
      </c>
      <c r="H26" s="62">
        <v>0.91</v>
      </c>
      <c r="J26" s="48">
        <v>100</v>
      </c>
      <c r="K26" s="48">
        <v>0</v>
      </c>
      <c r="L26" s="54"/>
      <c r="M26" s="48"/>
      <c r="N26" s="59">
        <v>0</v>
      </c>
    </row>
    <row r="27" spans="1:30" ht="17.25" customHeight="1" thickBot="1" x14ac:dyDescent="0.3">
      <c r="A27" s="62">
        <v>22</v>
      </c>
      <c r="B27" s="63">
        <v>1.61E-2</v>
      </c>
      <c r="C27" s="63">
        <v>1.49E-2</v>
      </c>
      <c r="D27" s="63">
        <v>1.55E-2</v>
      </c>
      <c r="J27" s="48">
        <v>150</v>
      </c>
      <c r="K27" s="48">
        <v>0</v>
      </c>
      <c r="L27" s="54"/>
      <c r="M27" s="48"/>
      <c r="N27" s="59">
        <v>0</v>
      </c>
    </row>
    <row r="28" spans="1:30" ht="17.25" customHeight="1" thickBot="1" x14ac:dyDescent="0.3">
      <c r="A28" s="62">
        <v>23</v>
      </c>
      <c r="B28" s="63">
        <v>9.7000000000000003E-3</v>
      </c>
      <c r="C28" s="63">
        <v>0.01</v>
      </c>
      <c r="D28" s="63">
        <v>9.7999999999999997E-3</v>
      </c>
      <c r="J28" s="48">
        <v>200</v>
      </c>
      <c r="K28" s="48">
        <v>0</v>
      </c>
      <c r="L28" s="54"/>
      <c r="M28" s="48"/>
      <c r="N28" s="59"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"/>
  <sheetViews>
    <sheetView workbookViewId="0">
      <selection sqref="A1:U1"/>
    </sheetView>
  </sheetViews>
  <sheetFormatPr defaultRowHeight="13.8" x14ac:dyDescent="0.25"/>
  <cols>
    <col min="1" max="4" width="7.296875" customWidth="1"/>
    <col min="5" max="5" width="2.3984375" customWidth="1"/>
    <col min="6" max="6" width="10.796875" customWidth="1"/>
    <col min="7" max="7" width="8.796875" hidden="1" customWidth="1"/>
    <col min="9" max="9" width="1.296875" customWidth="1"/>
    <col min="10" max="10" width="6.09765625" customWidth="1"/>
    <col min="11" max="11" width="5.796875" customWidth="1"/>
    <col min="12" max="13" width="6.09765625" hidden="1" customWidth="1"/>
    <col min="14" max="14" width="6.09765625" customWidth="1"/>
    <col min="22" max="22" width="8.09765625" customWidth="1"/>
    <col min="23" max="23" width="0" hidden="1" customWidth="1"/>
    <col min="24" max="24" width="8.69921875" hidden="1" customWidth="1"/>
    <col min="25" max="27" width="8.796875" hidden="1" customWidth="1"/>
    <col min="28" max="30" width="0" hidden="1" customWidth="1"/>
  </cols>
  <sheetData>
    <row r="1" spans="1:28" ht="24" thickBot="1" x14ac:dyDescent="0.5">
      <c r="A1" s="87" t="s">
        <v>551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28" ht="21.6" thickBot="1" x14ac:dyDescent="0.45">
      <c r="D2" s="41" t="s">
        <v>547</v>
      </c>
      <c r="F2" s="42">
        <v>22800</v>
      </c>
      <c r="H2" s="43" t="s">
        <v>469</v>
      </c>
      <c r="W2" s="62">
        <v>1</v>
      </c>
      <c r="X2" s="62">
        <v>2138</v>
      </c>
      <c r="Y2" s="65">
        <v>42741</v>
      </c>
      <c r="Z2" s="62" t="s">
        <v>529</v>
      </c>
      <c r="AA2" s="62" t="s">
        <v>503</v>
      </c>
      <c r="AB2" s="62">
        <v>9.4</v>
      </c>
    </row>
    <row r="3" spans="1:28" ht="14.4" customHeight="1" thickBot="1" x14ac:dyDescent="0.3">
      <c r="W3" s="62">
        <v>2</v>
      </c>
      <c r="X3" s="62">
        <v>2089</v>
      </c>
      <c r="Y3" s="65">
        <v>43049</v>
      </c>
      <c r="Z3" s="62" t="s">
        <v>529</v>
      </c>
      <c r="AA3" s="62" t="s">
        <v>503</v>
      </c>
      <c r="AB3" s="62">
        <v>9.1999999999999993</v>
      </c>
    </row>
    <row r="4" spans="1:28" ht="21.6" customHeight="1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2062</v>
      </c>
      <c r="Y4" s="65">
        <v>42786</v>
      </c>
      <c r="Z4" s="62" t="s">
        <v>529</v>
      </c>
      <c r="AA4" s="62" t="s">
        <v>499</v>
      </c>
      <c r="AB4" s="62">
        <v>9</v>
      </c>
    </row>
    <row r="5" spans="1:28" ht="14.4" customHeight="1" thickBot="1" x14ac:dyDescent="0.3">
      <c r="A5" s="62">
        <v>0</v>
      </c>
      <c r="B5" s="63">
        <v>1.0699999999999999E-2</v>
      </c>
      <c r="C5" s="63">
        <v>6.8999999999999999E-3</v>
      </c>
      <c r="D5" s="63">
        <v>8.8000000000000005E-3</v>
      </c>
      <c r="F5" s="62" t="s">
        <v>478</v>
      </c>
      <c r="G5" s="64">
        <v>24198</v>
      </c>
      <c r="H5" s="62">
        <v>1.05</v>
      </c>
      <c r="J5" s="91" t="s">
        <v>479</v>
      </c>
      <c r="K5" s="92"/>
      <c r="L5" s="92"/>
      <c r="M5" s="92"/>
      <c r="N5" s="93"/>
      <c r="W5" s="62">
        <v>4</v>
      </c>
      <c r="X5" s="62">
        <v>2061</v>
      </c>
      <c r="Y5" s="65">
        <v>42748</v>
      </c>
      <c r="Z5" s="62" t="s">
        <v>529</v>
      </c>
      <c r="AA5" s="62" t="s">
        <v>503</v>
      </c>
      <c r="AB5" s="62">
        <v>9</v>
      </c>
    </row>
    <row r="6" spans="1:28" ht="21" customHeight="1" thickBot="1" x14ac:dyDescent="0.3">
      <c r="A6" s="62">
        <v>1</v>
      </c>
      <c r="B6" s="63">
        <v>8.0000000000000002E-3</v>
      </c>
      <c r="C6" s="63">
        <v>4.1999999999999997E-3</v>
      </c>
      <c r="D6" s="63">
        <v>6.1000000000000004E-3</v>
      </c>
      <c r="F6" s="62" t="s">
        <v>480</v>
      </c>
      <c r="G6" s="64">
        <v>25525</v>
      </c>
      <c r="H6" s="62">
        <v>1.1100000000000001</v>
      </c>
      <c r="J6" s="49" t="s">
        <v>481</v>
      </c>
      <c r="K6" s="50">
        <f>LARGE((K8,K9),1)</f>
        <v>0.66528066528066521</v>
      </c>
      <c r="N6" s="50" t="s">
        <v>506</v>
      </c>
      <c r="W6" s="62">
        <v>5</v>
      </c>
      <c r="X6" s="62">
        <v>2059</v>
      </c>
      <c r="Y6" s="65">
        <v>42842</v>
      </c>
      <c r="Z6" s="62" t="s">
        <v>529</v>
      </c>
      <c r="AA6" s="62" t="s">
        <v>499</v>
      </c>
      <c r="AB6" s="62">
        <v>9</v>
      </c>
    </row>
    <row r="7" spans="1:28" ht="14.4" customHeight="1" thickBot="1" x14ac:dyDescent="0.3">
      <c r="A7" s="62">
        <v>2</v>
      </c>
      <c r="B7" s="63">
        <v>5.5999999999999999E-3</v>
      </c>
      <c r="C7" s="63">
        <v>2.8E-3</v>
      </c>
      <c r="D7" s="63">
        <v>4.1999999999999997E-3</v>
      </c>
      <c r="F7" s="62" t="s">
        <v>482</v>
      </c>
      <c r="G7" s="64">
        <v>25902</v>
      </c>
      <c r="H7" s="62">
        <v>1.1299999999999999</v>
      </c>
      <c r="J7" s="51" t="s">
        <v>483</v>
      </c>
      <c r="K7" s="50">
        <f>LARGE((K10,K11),1)</f>
        <v>0.54793608521970705</v>
      </c>
      <c r="N7" s="50" t="s">
        <v>505</v>
      </c>
      <c r="W7" s="62">
        <v>6</v>
      </c>
      <c r="X7" s="62">
        <v>2044</v>
      </c>
      <c r="Y7" s="65">
        <v>42769</v>
      </c>
      <c r="Z7" s="62" t="s">
        <v>529</v>
      </c>
      <c r="AA7" s="62" t="s">
        <v>503</v>
      </c>
      <c r="AB7" s="62">
        <v>9</v>
      </c>
    </row>
    <row r="8" spans="1:28" ht="21.6" customHeight="1" thickBot="1" x14ac:dyDescent="0.35">
      <c r="A8" s="62">
        <v>3</v>
      </c>
      <c r="B8" s="63">
        <v>3.0999999999999999E-3</v>
      </c>
      <c r="C8" s="63">
        <v>2E-3</v>
      </c>
      <c r="D8" s="63">
        <v>2.5000000000000001E-3</v>
      </c>
      <c r="F8" s="62" t="s">
        <v>484</v>
      </c>
      <c r="G8" s="64">
        <v>25560</v>
      </c>
      <c r="H8" s="62">
        <v>1.1100000000000001</v>
      </c>
      <c r="K8" s="52">
        <f>LARGE(B11:C11,1)/(B11+C11)</f>
        <v>0.66528066528066521</v>
      </c>
      <c r="W8" s="62">
        <v>7</v>
      </c>
      <c r="X8" s="62">
        <v>2038</v>
      </c>
      <c r="Y8" s="65">
        <v>42804</v>
      </c>
      <c r="Z8" s="62" t="s">
        <v>529</v>
      </c>
      <c r="AA8" s="62" t="s">
        <v>503</v>
      </c>
      <c r="AB8" s="62">
        <v>8.9</v>
      </c>
    </row>
    <row r="9" spans="1:28" ht="14.4" customHeight="1" thickBot="1" x14ac:dyDescent="0.35">
      <c r="A9" s="62">
        <v>4</v>
      </c>
      <c r="B9" s="63">
        <v>4.1999999999999997E-3</v>
      </c>
      <c r="C9" s="63">
        <v>3.2000000000000002E-3</v>
      </c>
      <c r="D9" s="63">
        <v>3.7000000000000002E-3</v>
      </c>
      <c r="F9" s="62" t="s">
        <v>485</v>
      </c>
      <c r="G9" s="64">
        <v>22643</v>
      </c>
      <c r="H9" s="62">
        <v>0.99</v>
      </c>
      <c r="K9" s="52">
        <f>LARGE(B12:C12,1)/(B12+C12)</f>
        <v>0.66258351893095768</v>
      </c>
      <c r="W9" s="62">
        <v>8</v>
      </c>
      <c r="X9" s="62">
        <v>2037</v>
      </c>
      <c r="Y9" s="65">
        <v>43049</v>
      </c>
      <c r="Z9" s="62" t="s">
        <v>530</v>
      </c>
      <c r="AA9" s="62" t="s">
        <v>503</v>
      </c>
      <c r="AB9" s="62">
        <v>8.9</v>
      </c>
    </row>
    <row r="10" spans="1:28" ht="14.4" customHeight="1" thickBot="1" x14ac:dyDescent="0.35">
      <c r="A10" s="62">
        <v>5</v>
      </c>
      <c r="B10" s="63">
        <v>6.8999999999999999E-3</v>
      </c>
      <c r="C10" s="63">
        <v>9.7999999999999997E-3</v>
      </c>
      <c r="D10" s="63">
        <v>8.3000000000000001E-3</v>
      </c>
      <c r="F10" s="62" t="s">
        <v>486</v>
      </c>
      <c r="G10" s="64">
        <v>20994</v>
      </c>
      <c r="H10" s="62">
        <v>0.92</v>
      </c>
      <c r="K10" s="52">
        <f>LARGE(B20:C20,1)/(B20+C20)</f>
        <v>0.54582210242587603</v>
      </c>
      <c r="W10" s="62">
        <v>9</v>
      </c>
      <c r="X10" s="62">
        <v>2037</v>
      </c>
      <c r="Y10" s="65">
        <v>43071</v>
      </c>
      <c r="Z10" s="62" t="s">
        <v>529</v>
      </c>
      <c r="AA10" s="62" t="s">
        <v>504</v>
      </c>
      <c r="AB10" s="62">
        <v>8.9</v>
      </c>
    </row>
    <row r="11" spans="1:28" ht="15" customHeight="1" thickBot="1" x14ac:dyDescent="0.35">
      <c r="A11" s="62">
        <v>6</v>
      </c>
      <c r="B11" s="63">
        <v>1.61E-2</v>
      </c>
      <c r="C11" s="63">
        <v>3.2000000000000001E-2</v>
      </c>
      <c r="D11" s="63">
        <v>2.4E-2</v>
      </c>
      <c r="F11" s="62" t="s">
        <v>487</v>
      </c>
      <c r="G11" s="64">
        <v>22618</v>
      </c>
      <c r="H11" s="62">
        <v>0.99</v>
      </c>
      <c r="K11" s="52">
        <f>LARGE(B21:C21,1)/(B21+C21)</f>
        <v>0.54793608521970705</v>
      </c>
      <c r="W11" s="62">
        <v>10</v>
      </c>
      <c r="X11" s="62">
        <v>2036</v>
      </c>
      <c r="Y11" s="65">
        <v>43057</v>
      </c>
      <c r="Z11" s="62" t="s">
        <v>529</v>
      </c>
      <c r="AA11" s="62" t="s">
        <v>504</v>
      </c>
      <c r="AB11" s="62">
        <v>8.9</v>
      </c>
    </row>
    <row r="12" spans="1:28" ht="14.4" customHeight="1" thickBot="1" x14ac:dyDescent="0.3">
      <c r="A12" s="62">
        <v>7</v>
      </c>
      <c r="B12" s="63">
        <v>3.0300000000000001E-2</v>
      </c>
      <c r="C12" s="63">
        <v>5.9499999999999997E-2</v>
      </c>
      <c r="D12" s="63">
        <v>4.4900000000000002E-2</v>
      </c>
      <c r="F12" s="62" t="s">
        <v>488</v>
      </c>
      <c r="G12" s="64">
        <v>19231</v>
      </c>
      <c r="H12" s="62">
        <v>0.84</v>
      </c>
      <c r="W12" s="62">
        <v>20</v>
      </c>
      <c r="X12" s="62">
        <v>2002</v>
      </c>
      <c r="Y12" s="65">
        <v>42781</v>
      </c>
      <c r="Z12" s="62" t="s">
        <v>530</v>
      </c>
      <c r="AA12" s="62" t="s">
        <v>501</v>
      </c>
      <c r="AB12" s="62">
        <v>8.8000000000000007</v>
      </c>
    </row>
    <row r="13" spans="1:28" ht="14.4" customHeight="1" thickBot="1" x14ac:dyDescent="0.3">
      <c r="A13" s="62">
        <v>8</v>
      </c>
      <c r="B13" s="63">
        <v>4.4400000000000002E-2</v>
      </c>
      <c r="C13" s="63">
        <v>6.7500000000000004E-2</v>
      </c>
      <c r="D13" s="63">
        <v>5.6000000000000001E-2</v>
      </c>
      <c r="F13" s="62" t="s">
        <v>489</v>
      </c>
      <c r="G13" s="64">
        <v>18867</v>
      </c>
      <c r="H13" s="62">
        <v>0.82</v>
      </c>
      <c r="W13" s="62">
        <v>25</v>
      </c>
      <c r="X13" s="62">
        <v>1998</v>
      </c>
      <c r="Y13" s="65">
        <v>43048</v>
      </c>
      <c r="Z13" s="62" t="s">
        <v>529</v>
      </c>
      <c r="AA13" s="62" t="s">
        <v>502</v>
      </c>
      <c r="AB13" s="62">
        <v>8.8000000000000007</v>
      </c>
    </row>
    <row r="14" spans="1:28" ht="14.4" customHeight="1" thickBot="1" x14ac:dyDescent="0.3">
      <c r="A14" s="62">
        <v>9</v>
      </c>
      <c r="B14" s="63">
        <v>5.4199999999999998E-2</v>
      </c>
      <c r="C14" s="63">
        <v>6.9199999999999998E-2</v>
      </c>
      <c r="D14" s="63">
        <v>6.1699999999999998E-2</v>
      </c>
      <c r="F14" s="62" t="s">
        <v>490</v>
      </c>
      <c r="G14" s="64">
        <v>21440</v>
      </c>
      <c r="H14" s="62">
        <v>0.93</v>
      </c>
      <c r="W14" s="62">
        <v>30</v>
      </c>
      <c r="X14" s="62">
        <v>1990</v>
      </c>
      <c r="Y14" s="65">
        <v>43059</v>
      </c>
      <c r="Z14" s="62" t="s">
        <v>530</v>
      </c>
      <c r="AA14" s="62" t="s">
        <v>499</v>
      </c>
      <c r="AB14" s="62">
        <v>8.6999999999999993</v>
      </c>
    </row>
    <row r="15" spans="1:28" ht="13.8" customHeight="1" thickBot="1" x14ac:dyDescent="0.3">
      <c r="A15" s="62">
        <v>10</v>
      </c>
      <c r="B15" s="63">
        <v>5.9400000000000001E-2</v>
      </c>
      <c r="C15" s="63">
        <v>6.8900000000000003E-2</v>
      </c>
      <c r="D15" s="63">
        <v>6.4199999999999993E-2</v>
      </c>
      <c r="F15" s="62" t="s">
        <v>491</v>
      </c>
      <c r="G15" s="64">
        <v>23767</v>
      </c>
      <c r="H15" s="62">
        <v>1.04</v>
      </c>
      <c r="W15" s="62">
        <v>35</v>
      </c>
      <c r="X15" s="62">
        <v>1982</v>
      </c>
      <c r="Y15" s="65">
        <v>43091</v>
      </c>
      <c r="Z15" s="62" t="s">
        <v>530</v>
      </c>
      <c r="AA15" s="62" t="s">
        <v>503</v>
      </c>
      <c r="AB15" s="62">
        <v>8.6999999999999993</v>
      </c>
    </row>
    <row r="16" spans="1:28" ht="13.8" customHeight="1" thickBot="1" x14ac:dyDescent="0.3">
      <c r="A16" s="62">
        <v>11</v>
      </c>
      <c r="B16" s="63">
        <v>5.91E-2</v>
      </c>
      <c r="C16" s="63">
        <v>7.0699999999999999E-2</v>
      </c>
      <c r="D16" s="63">
        <v>6.4899999999999999E-2</v>
      </c>
      <c r="F16" s="62" t="s">
        <v>492</v>
      </c>
      <c r="G16" s="64">
        <v>22804</v>
      </c>
      <c r="H16" s="62">
        <v>0.99</v>
      </c>
      <c r="W16" s="62">
        <v>40</v>
      </c>
      <c r="X16" s="62">
        <v>1975</v>
      </c>
      <c r="Y16" s="65">
        <v>43050</v>
      </c>
      <c r="Z16" s="62" t="s">
        <v>529</v>
      </c>
      <c r="AA16" s="62" t="s">
        <v>504</v>
      </c>
      <c r="AB16" s="62">
        <v>8.6999999999999993</v>
      </c>
    </row>
    <row r="17" spans="1:28" ht="13.8" customHeight="1" thickBot="1" x14ac:dyDescent="0.3">
      <c r="A17" s="62">
        <v>12</v>
      </c>
      <c r="B17" s="63">
        <v>5.9799999999999999E-2</v>
      </c>
      <c r="C17" s="63">
        <v>7.0499999999999993E-2</v>
      </c>
      <c r="D17" s="63">
        <v>6.5199999999999994E-2</v>
      </c>
      <c r="W17" s="62">
        <v>45</v>
      </c>
      <c r="X17" s="62">
        <v>1968</v>
      </c>
      <c r="Y17" s="65">
        <v>42786</v>
      </c>
      <c r="Z17" s="62" t="s">
        <v>528</v>
      </c>
      <c r="AA17" s="62" t="s">
        <v>499</v>
      </c>
      <c r="AB17" s="62">
        <v>8.6</v>
      </c>
    </row>
    <row r="18" spans="1:28" ht="13.8" customHeight="1" thickBot="1" x14ac:dyDescent="0.3">
      <c r="A18" s="62">
        <v>13</v>
      </c>
      <c r="B18" s="63">
        <v>6.3700000000000007E-2</v>
      </c>
      <c r="C18" s="63">
        <v>6.7500000000000004E-2</v>
      </c>
      <c r="D18" s="63">
        <v>6.5600000000000006E-2</v>
      </c>
      <c r="W18" s="62">
        <v>50</v>
      </c>
      <c r="X18" s="62">
        <v>1960</v>
      </c>
      <c r="Y18" s="65">
        <v>42795</v>
      </c>
      <c r="Z18" s="62" t="s">
        <v>530</v>
      </c>
      <c r="AA18" s="62" t="s">
        <v>501</v>
      </c>
      <c r="AB18" s="62">
        <v>8.6</v>
      </c>
    </row>
    <row r="19" spans="1:28" ht="13.8" customHeight="1" thickBot="1" x14ac:dyDescent="0.3">
      <c r="A19" s="62">
        <v>14</v>
      </c>
      <c r="B19" s="63">
        <v>7.2700000000000001E-2</v>
      </c>
      <c r="C19" s="63">
        <v>6.6699999999999995E-2</v>
      </c>
      <c r="D19" s="63">
        <v>6.9699999999999998E-2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1942</v>
      </c>
      <c r="Y19" s="65">
        <v>42754</v>
      </c>
      <c r="Z19" s="62" t="s">
        <v>530</v>
      </c>
      <c r="AA19" s="62" t="s">
        <v>502</v>
      </c>
      <c r="AB19" s="62">
        <v>8.5</v>
      </c>
    </row>
    <row r="20" spans="1:28" ht="13.8" customHeight="1" thickBot="1" x14ac:dyDescent="0.3">
      <c r="A20" s="62">
        <v>15</v>
      </c>
      <c r="B20" s="63">
        <v>8.1000000000000003E-2</v>
      </c>
      <c r="C20" s="63">
        <v>6.7400000000000002E-2</v>
      </c>
      <c r="D20" s="63">
        <v>7.4200000000000002E-2</v>
      </c>
      <c r="F20" s="62" t="s">
        <v>495</v>
      </c>
      <c r="G20" s="64">
        <v>21956</v>
      </c>
      <c r="H20" s="62">
        <v>0.96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1921</v>
      </c>
      <c r="Y20" s="65">
        <v>43048</v>
      </c>
      <c r="Z20" s="62" t="s">
        <v>528</v>
      </c>
      <c r="AA20" s="62" t="s">
        <v>502</v>
      </c>
      <c r="AB20" s="62">
        <v>8.4</v>
      </c>
    </row>
    <row r="21" spans="1:28" ht="13.8" customHeight="1" thickBot="1" x14ac:dyDescent="0.3">
      <c r="A21" s="62">
        <v>16</v>
      </c>
      <c r="B21" s="63">
        <v>8.2299999999999998E-2</v>
      </c>
      <c r="C21" s="63">
        <v>6.7900000000000002E-2</v>
      </c>
      <c r="D21" s="63">
        <v>7.51E-2</v>
      </c>
      <c r="F21" s="62" t="s">
        <v>499</v>
      </c>
      <c r="G21" s="64">
        <v>22170</v>
      </c>
      <c r="H21" s="62">
        <v>0.97</v>
      </c>
      <c r="J21" s="48">
        <v>5</v>
      </c>
      <c r="K21" s="48">
        <f>X6</f>
        <v>2059</v>
      </c>
      <c r="L21" s="54"/>
      <c r="M21" s="48"/>
      <c r="N21" s="59">
        <f>K21/$F$2</f>
        <v>9.0307017543859655E-2</v>
      </c>
      <c r="W21" s="62">
        <v>125</v>
      </c>
      <c r="X21" s="62">
        <v>1906</v>
      </c>
      <c r="Y21" s="65">
        <v>42803</v>
      </c>
      <c r="Z21" s="62" t="s">
        <v>529</v>
      </c>
      <c r="AA21" s="62" t="s">
        <v>502</v>
      </c>
      <c r="AB21" s="62">
        <v>8.4</v>
      </c>
    </row>
    <row r="22" spans="1:28" ht="14.4" thickBot="1" x14ac:dyDescent="0.3">
      <c r="A22" s="62">
        <v>17</v>
      </c>
      <c r="B22" s="63">
        <v>7.2800000000000004E-2</v>
      </c>
      <c r="C22" s="63">
        <v>6.59E-2</v>
      </c>
      <c r="D22" s="63">
        <v>6.93E-2</v>
      </c>
      <c r="F22" s="62" t="s">
        <v>500</v>
      </c>
      <c r="G22" s="64">
        <v>22099</v>
      </c>
      <c r="H22" s="62">
        <v>0.96</v>
      </c>
      <c r="J22" s="48">
        <v>10</v>
      </c>
      <c r="K22" s="48">
        <f>X11</f>
        <v>2036</v>
      </c>
      <c r="L22" s="54"/>
      <c r="M22" s="48"/>
      <c r="N22" s="59">
        <f t="shared" ref="N22:N28" si="0">K22/$F$2</f>
        <v>8.9298245614035085E-2</v>
      </c>
      <c r="W22" s="62">
        <v>150</v>
      </c>
      <c r="X22" s="62">
        <v>1896</v>
      </c>
      <c r="Y22" s="65">
        <v>43097</v>
      </c>
      <c r="Z22" s="62" t="s">
        <v>528</v>
      </c>
      <c r="AA22" s="62" t="s">
        <v>502</v>
      </c>
      <c r="AB22" s="62">
        <v>8.3000000000000007</v>
      </c>
    </row>
    <row r="23" spans="1:28" ht="14.4" thickBot="1" x14ac:dyDescent="0.3">
      <c r="A23" s="62">
        <v>18</v>
      </c>
      <c r="B23" s="63">
        <v>6.13E-2</v>
      </c>
      <c r="C23" s="63">
        <v>5.8000000000000003E-2</v>
      </c>
      <c r="D23" s="63">
        <v>5.9700000000000003E-2</v>
      </c>
      <c r="F23" s="62" t="s">
        <v>501</v>
      </c>
      <c r="G23" s="64">
        <v>22425</v>
      </c>
      <c r="H23" s="62">
        <v>0.98</v>
      </c>
      <c r="J23" s="48">
        <v>20</v>
      </c>
      <c r="K23" s="48">
        <f>X12</f>
        <v>2002</v>
      </c>
      <c r="L23" s="54"/>
      <c r="M23" s="48"/>
      <c r="N23" s="59">
        <f t="shared" si="0"/>
        <v>8.7807017543859653E-2</v>
      </c>
      <c r="W23" s="62">
        <v>175</v>
      </c>
      <c r="X23" s="62">
        <v>1884</v>
      </c>
      <c r="Y23" s="65">
        <v>43043</v>
      </c>
      <c r="Z23" s="62" t="s">
        <v>529</v>
      </c>
      <c r="AA23" s="62" t="s">
        <v>504</v>
      </c>
      <c r="AB23" s="62">
        <v>8.3000000000000007</v>
      </c>
    </row>
    <row r="24" spans="1:28" ht="14.4" thickBot="1" x14ac:dyDescent="0.3">
      <c r="A24" s="62">
        <v>19</v>
      </c>
      <c r="B24" s="63">
        <v>5.21E-2</v>
      </c>
      <c r="C24" s="63">
        <v>4.6300000000000001E-2</v>
      </c>
      <c r="D24" s="63">
        <v>4.9200000000000001E-2</v>
      </c>
      <c r="F24" s="62" t="s">
        <v>502</v>
      </c>
      <c r="G24" s="64">
        <v>22820</v>
      </c>
      <c r="H24" s="62">
        <v>0.99</v>
      </c>
      <c r="J24" s="48">
        <v>30</v>
      </c>
      <c r="K24" s="48">
        <f>X14</f>
        <v>1990</v>
      </c>
      <c r="L24" s="54"/>
      <c r="M24" s="48"/>
      <c r="N24" s="59">
        <f t="shared" si="0"/>
        <v>8.7280701754385959E-2</v>
      </c>
      <c r="W24" s="62">
        <v>200</v>
      </c>
      <c r="X24" s="62">
        <v>1868</v>
      </c>
      <c r="Y24" s="65">
        <v>42763</v>
      </c>
      <c r="Z24" s="62" t="s">
        <v>529</v>
      </c>
      <c r="AA24" s="62" t="s">
        <v>504</v>
      </c>
      <c r="AB24" s="62">
        <v>8.1999999999999993</v>
      </c>
    </row>
    <row r="25" spans="1:28" ht="14.4" thickBot="1" x14ac:dyDescent="0.3">
      <c r="A25" s="62">
        <v>20</v>
      </c>
      <c r="B25" s="63">
        <v>4.9299999999999997E-2</v>
      </c>
      <c r="C25" s="63">
        <v>3.5000000000000003E-2</v>
      </c>
      <c r="D25" s="63">
        <v>4.2099999999999999E-2</v>
      </c>
      <c r="F25" s="62" t="s">
        <v>503</v>
      </c>
      <c r="G25" s="64">
        <v>24666</v>
      </c>
      <c r="H25" s="62">
        <v>1.08</v>
      </c>
      <c r="J25" s="48">
        <v>50</v>
      </c>
      <c r="K25" s="48">
        <f>X18</f>
        <v>1960</v>
      </c>
      <c r="L25" s="54"/>
      <c r="M25" s="48"/>
      <c r="N25" s="59">
        <f t="shared" si="0"/>
        <v>8.5964912280701758E-2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</row>
    <row r="26" spans="1:28" ht="14.4" thickBot="1" x14ac:dyDescent="0.3">
      <c r="A26" s="62">
        <v>21</v>
      </c>
      <c r="B26" s="63">
        <v>4.5100000000000001E-2</v>
      </c>
      <c r="C26" s="63">
        <v>2.76E-2</v>
      </c>
      <c r="D26" s="63">
        <v>3.6299999999999999E-2</v>
      </c>
      <c r="F26" s="62" t="s">
        <v>504</v>
      </c>
      <c r="G26" s="64">
        <v>24464</v>
      </c>
      <c r="H26" s="62">
        <v>1.07</v>
      </c>
      <c r="J26" s="48">
        <v>100</v>
      </c>
      <c r="K26" s="48">
        <f>X20</f>
        <v>1921</v>
      </c>
      <c r="L26" s="54"/>
      <c r="M26" s="48"/>
      <c r="N26" s="59">
        <f t="shared" si="0"/>
        <v>8.4254385964912276E-2</v>
      </c>
    </row>
    <row r="27" spans="1:28" ht="14.4" thickBot="1" x14ac:dyDescent="0.3">
      <c r="A27" s="62">
        <v>22</v>
      </c>
      <c r="B27" s="63">
        <v>3.6999999999999998E-2</v>
      </c>
      <c r="C27" s="63">
        <v>1.9199999999999998E-2</v>
      </c>
      <c r="D27" s="63">
        <v>2.81E-2</v>
      </c>
      <c r="J27" s="48">
        <v>150</v>
      </c>
      <c r="K27" s="48">
        <f>X22</f>
        <v>1896</v>
      </c>
      <c r="L27" s="54"/>
      <c r="M27" s="48"/>
      <c r="N27" s="59">
        <f t="shared" si="0"/>
        <v>8.3157894736842111E-2</v>
      </c>
    </row>
    <row r="28" spans="1:28" ht="14.4" thickBot="1" x14ac:dyDescent="0.3">
      <c r="A28" s="62">
        <v>23</v>
      </c>
      <c r="B28" s="63">
        <v>2.1000000000000001E-2</v>
      </c>
      <c r="C28" s="63">
        <v>1.14E-2</v>
      </c>
      <c r="D28" s="63">
        <v>1.6199999999999999E-2</v>
      </c>
      <c r="J28" s="48">
        <v>200</v>
      </c>
      <c r="K28" s="48">
        <f>X24</f>
        <v>1868</v>
      </c>
      <c r="L28" s="54"/>
      <c r="M28" s="48"/>
      <c r="N28" s="59">
        <f t="shared" si="0"/>
        <v>8.1929824561403505E-2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workbookViewId="0">
      <selection activeCell="I3" sqref="I3"/>
    </sheetView>
  </sheetViews>
  <sheetFormatPr defaultRowHeight="13.8" x14ac:dyDescent="0.25"/>
  <cols>
    <col min="1" max="4" width="6.69921875" customWidth="1"/>
    <col min="5" max="5" width="2.296875" customWidth="1"/>
    <col min="6" max="6" width="9.796875" customWidth="1"/>
    <col min="7" max="7" width="5.69921875" hidden="1" customWidth="1"/>
    <col min="8" max="8" width="5.69921875" customWidth="1"/>
    <col min="9" max="9" width="2" customWidth="1"/>
    <col min="10" max="10" width="8.59765625" customWidth="1"/>
    <col min="11" max="12" width="8.796875" hidden="1" customWidth="1"/>
    <col min="13" max="13" width="6" customWidth="1"/>
    <col min="14" max="14" width="5.59765625" customWidth="1"/>
  </cols>
  <sheetData>
    <row r="1" spans="1:21" ht="23.4" x14ac:dyDescent="0.45">
      <c r="A1" s="87" t="s">
        <v>607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21" ht="21" x14ac:dyDescent="0.4">
      <c r="D2" s="41" t="s">
        <v>547</v>
      </c>
      <c r="F2" s="42">
        <v>30000</v>
      </c>
      <c r="H2" s="43" t="s">
        <v>469</v>
      </c>
    </row>
    <row r="3" spans="1:21" ht="14.4" thickBot="1" x14ac:dyDescent="0.3"/>
    <row r="4" spans="1:21" ht="21" thickBot="1" x14ac:dyDescent="0.3">
      <c r="A4" s="44" t="s">
        <v>470</v>
      </c>
      <c r="B4" s="45" t="s">
        <v>471</v>
      </c>
      <c r="C4" s="84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</row>
    <row r="5" spans="1:21" ht="15" thickBot="1" x14ac:dyDescent="0.3">
      <c r="A5" s="62">
        <v>0</v>
      </c>
      <c r="B5" s="63"/>
      <c r="C5" s="63"/>
      <c r="D5" s="63"/>
      <c r="F5" s="62" t="s">
        <v>478</v>
      </c>
      <c r="G5" s="64">
        <v>28650</v>
      </c>
      <c r="H5" s="62"/>
      <c r="J5" s="91" t="s">
        <v>479</v>
      </c>
      <c r="K5" s="92"/>
      <c r="L5" s="92"/>
      <c r="M5" s="92"/>
      <c r="N5" s="93"/>
    </row>
    <row r="6" spans="1:21" ht="14.4" thickBot="1" x14ac:dyDescent="0.3">
      <c r="A6" s="62">
        <v>1</v>
      </c>
      <c r="B6" s="63"/>
      <c r="C6" s="63"/>
      <c r="D6" s="63"/>
      <c r="F6" s="62" t="s">
        <v>480</v>
      </c>
      <c r="G6" s="64">
        <v>29403</v>
      </c>
      <c r="H6" s="62"/>
      <c r="J6" s="49" t="s">
        <v>481</v>
      </c>
      <c r="K6" s="50" t="e">
        <f>LARGE((K8,K9),1)</f>
        <v>#NUM!</v>
      </c>
      <c r="N6" s="50" t="s">
        <v>472</v>
      </c>
    </row>
    <row r="7" spans="1:21" ht="14.4" thickBot="1" x14ac:dyDescent="0.3">
      <c r="A7" s="62">
        <v>2</v>
      </c>
      <c r="B7" s="63"/>
      <c r="C7" s="63"/>
      <c r="D7" s="63"/>
      <c r="F7" s="62" t="s">
        <v>482</v>
      </c>
      <c r="G7" s="64">
        <v>30507</v>
      </c>
      <c r="H7" s="62"/>
      <c r="J7" s="51" t="s">
        <v>483</v>
      </c>
      <c r="K7" s="50" t="e">
        <f>LARGE((K10,K11),1)</f>
        <v>#NUM!</v>
      </c>
      <c r="N7" s="50" t="s">
        <v>471</v>
      </c>
    </row>
    <row r="8" spans="1:21" ht="15" thickBot="1" x14ac:dyDescent="0.35">
      <c r="A8" s="62">
        <v>3</v>
      </c>
      <c r="B8" s="63"/>
      <c r="C8" s="63"/>
      <c r="D8" s="63"/>
      <c r="F8" s="62" t="s">
        <v>484</v>
      </c>
      <c r="G8" s="64">
        <v>28201</v>
      </c>
      <c r="H8" s="62"/>
      <c r="K8" s="52" t="e">
        <f>LARGE(B11:C11,1)/(B11+C11)</f>
        <v>#NUM!</v>
      </c>
    </row>
    <row r="9" spans="1:21" ht="15" thickBot="1" x14ac:dyDescent="0.35">
      <c r="A9" s="62">
        <v>4</v>
      </c>
      <c r="B9" s="63"/>
      <c r="C9" s="63"/>
      <c r="D9" s="63"/>
      <c r="F9" s="62" t="s">
        <v>485</v>
      </c>
      <c r="G9" s="64">
        <v>23425</v>
      </c>
      <c r="H9" s="62"/>
      <c r="K9" s="52" t="e">
        <f>LARGE(B12:C12,1)/(B12+C12)</f>
        <v>#NUM!</v>
      </c>
    </row>
    <row r="10" spans="1:21" ht="15" thickBot="1" x14ac:dyDescent="0.35">
      <c r="A10" s="62">
        <v>5</v>
      </c>
      <c r="B10" s="63"/>
      <c r="C10" s="63"/>
      <c r="D10" s="63"/>
      <c r="F10" s="62" t="s">
        <v>486</v>
      </c>
      <c r="G10" s="64">
        <v>21581</v>
      </c>
      <c r="H10" s="62"/>
      <c r="K10" s="52" t="e">
        <f>LARGE(B20:C20,1)/(B20+C20)</f>
        <v>#NUM!</v>
      </c>
    </row>
    <row r="11" spans="1:21" ht="15" thickBot="1" x14ac:dyDescent="0.35">
      <c r="A11" s="62">
        <v>6</v>
      </c>
      <c r="B11" s="63"/>
      <c r="C11" s="63"/>
      <c r="D11" s="63"/>
      <c r="F11" s="62" t="s">
        <v>487</v>
      </c>
      <c r="G11" s="64">
        <v>21459</v>
      </c>
      <c r="H11" s="62"/>
      <c r="K11" s="52" t="e">
        <f>LARGE(B21:C21,1)/(B21+C21)</f>
        <v>#NUM!</v>
      </c>
    </row>
    <row r="12" spans="1:21" ht="14.4" thickBot="1" x14ac:dyDescent="0.3">
      <c r="A12" s="62">
        <v>7</v>
      </c>
      <c r="B12" s="63"/>
      <c r="C12" s="63"/>
      <c r="D12" s="63"/>
      <c r="F12" s="62" t="s">
        <v>488</v>
      </c>
      <c r="G12" s="64">
        <v>22092</v>
      </c>
      <c r="H12" s="62"/>
    </row>
    <row r="13" spans="1:21" ht="14.4" thickBot="1" x14ac:dyDescent="0.3">
      <c r="A13" s="62">
        <v>8</v>
      </c>
      <c r="B13" s="63"/>
      <c r="C13" s="63"/>
      <c r="D13" s="63"/>
      <c r="F13" s="62" t="s">
        <v>489</v>
      </c>
      <c r="G13" s="64">
        <v>29057</v>
      </c>
      <c r="H13" s="62">
        <v>0.97</v>
      </c>
    </row>
    <row r="14" spans="1:21" ht="14.4" thickBot="1" x14ac:dyDescent="0.3">
      <c r="A14" s="62">
        <v>9</v>
      </c>
      <c r="B14" s="63"/>
      <c r="C14" s="63"/>
      <c r="D14" s="63"/>
      <c r="F14" s="62" t="s">
        <v>490</v>
      </c>
      <c r="G14" s="64">
        <v>29664</v>
      </c>
      <c r="H14" s="62">
        <v>0.99</v>
      </c>
    </row>
    <row r="15" spans="1:21" ht="14.4" thickBot="1" x14ac:dyDescent="0.3">
      <c r="A15" s="62">
        <v>10</v>
      </c>
      <c r="B15" s="63"/>
      <c r="C15" s="63"/>
      <c r="D15" s="63"/>
      <c r="F15" s="62" t="s">
        <v>491</v>
      </c>
      <c r="G15" s="64">
        <v>30237</v>
      </c>
      <c r="H15" s="62">
        <v>1.01</v>
      </c>
    </row>
    <row r="16" spans="1:21" ht="14.4" thickBot="1" x14ac:dyDescent="0.3">
      <c r="A16" s="62">
        <v>11</v>
      </c>
      <c r="B16" s="63"/>
      <c r="C16" s="63"/>
      <c r="D16" s="63"/>
      <c r="F16" s="62" t="s">
        <v>492</v>
      </c>
      <c r="G16" s="64">
        <v>30935</v>
      </c>
      <c r="H16" s="62">
        <v>1.03</v>
      </c>
    </row>
    <row r="17" spans="1:14" ht="14.4" thickBot="1" x14ac:dyDescent="0.3">
      <c r="A17" s="62">
        <v>12</v>
      </c>
      <c r="B17" s="63"/>
      <c r="C17" s="63"/>
      <c r="D17" s="63"/>
    </row>
    <row r="18" spans="1:14" ht="14.4" thickBot="1" x14ac:dyDescent="0.3">
      <c r="A18" s="62">
        <v>13</v>
      </c>
      <c r="B18" s="63"/>
      <c r="C18" s="63"/>
      <c r="D18" s="63"/>
    </row>
    <row r="19" spans="1:14" ht="21" thickBot="1" x14ac:dyDescent="0.3">
      <c r="A19" s="62">
        <v>14</v>
      </c>
      <c r="B19" s="63"/>
      <c r="C19" s="63"/>
      <c r="D19" s="63"/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</row>
    <row r="20" spans="1:14" ht="14.4" thickBot="1" x14ac:dyDescent="0.3">
      <c r="A20" s="62">
        <v>15</v>
      </c>
      <c r="B20" s="63"/>
      <c r="C20" s="63"/>
      <c r="D20" s="63"/>
      <c r="F20" s="62" t="s">
        <v>495</v>
      </c>
      <c r="G20" s="64">
        <v>20353</v>
      </c>
      <c r="H20" s="62">
        <v>0.81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</row>
    <row r="21" spans="1:14" ht="14.4" thickBot="1" x14ac:dyDescent="0.3">
      <c r="A21" s="62">
        <v>16</v>
      </c>
      <c r="B21" s="63"/>
      <c r="C21" s="63"/>
      <c r="D21" s="63"/>
      <c r="F21" s="62" t="s">
        <v>499</v>
      </c>
      <c r="G21" s="64">
        <v>24792</v>
      </c>
      <c r="H21" s="62">
        <v>0.99</v>
      </c>
      <c r="J21" s="48">
        <v>5</v>
      </c>
      <c r="K21" s="48">
        <f>X6</f>
        <v>0</v>
      </c>
      <c r="L21" s="54"/>
      <c r="M21" s="48"/>
      <c r="N21" s="59">
        <f>K21/$F$2</f>
        <v>0</v>
      </c>
    </row>
    <row r="22" spans="1:14" ht="14.4" thickBot="1" x14ac:dyDescent="0.3">
      <c r="A22" s="62">
        <v>17</v>
      </c>
      <c r="B22" s="63"/>
      <c r="C22" s="63"/>
      <c r="D22" s="63"/>
      <c r="F22" s="62" t="s">
        <v>500</v>
      </c>
      <c r="G22" s="64">
        <v>25665</v>
      </c>
      <c r="H22" s="62">
        <v>1.02</v>
      </c>
      <c r="J22" s="48">
        <v>10</v>
      </c>
      <c r="K22" s="48">
        <f>X11</f>
        <v>0</v>
      </c>
      <c r="L22" s="54"/>
      <c r="M22" s="48"/>
      <c r="N22" s="59">
        <f t="shared" ref="N22:N28" si="0">K22/$F$2</f>
        <v>0</v>
      </c>
    </row>
    <row r="23" spans="1:14" ht="14.4" thickBot="1" x14ac:dyDescent="0.3">
      <c r="A23" s="62">
        <v>18</v>
      </c>
      <c r="B23" s="63"/>
      <c r="C23" s="63"/>
      <c r="D23" s="63"/>
      <c r="F23" s="62" t="s">
        <v>501</v>
      </c>
      <c r="G23" s="64">
        <v>26700</v>
      </c>
      <c r="H23" s="62">
        <v>1.07</v>
      </c>
      <c r="J23" s="48">
        <v>20</v>
      </c>
      <c r="K23" s="48">
        <f>X12</f>
        <v>0</v>
      </c>
      <c r="L23" s="54"/>
      <c r="M23" s="48"/>
      <c r="N23" s="59">
        <f t="shared" si="0"/>
        <v>0</v>
      </c>
    </row>
    <row r="24" spans="1:14" ht="14.4" thickBot="1" x14ac:dyDescent="0.3">
      <c r="A24" s="62">
        <v>19</v>
      </c>
      <c r="B24" s="63"/>
      <c r="C24" s="63"/>
      <c r="D24" s="63"/>
      <c r="F24" s="62" t="s">
        <v>502</v>
      </c>
      <c r="G24" s="64">
        <v>26796</v>
      </c>
      <c r="H24" s="62">
        <v>1.07</v>
      </c>
      <c r="J24" s="48">
        <v>30</v>
      </c>
      <c r="K24" s="48">
        <f>X14</f>
        <v>0</v>
      </c>
      <c r="L24" s="54"/>
      <c r="M24" s="48"/>
      <c r="N24" s="59">
        <f t="shared" si="0"/>
        <v>0</v>
      </c>
    </row>
    <row r="25" spans="1:14" ht="14.4" thickBot="1" x14ac:dyDescent="0.3">
      <c r="A25" s="62">
        <v>20</v>
      </c>
      <c r="B25" s="63"/>
      <c r="C25" s="63"/>
      <c r="D25" s="63"/>
      <c r="F25" s="62" t="s">
        <v>503</v>
      </c>
      <c r="G25" s="64">
        <v>28144</v>
      </c>
      <c r="H25" s="62">
        <v>1.1200000000000001</v>
      </c>
      <c r="J25" s="48">
        <v>50</v>
      </c>
      <c r="K25" s="48">
        <f>X18</f>
        <v>0</v>
      </c>
      <c r="L25" s="54"/>
      <c r="M25" s="48"/>
      <c r="N25" s="59">
        <f t="shared" si="0"/>
        <v>0</v>
      </c>
    </row>
    <row r="26" spans="1:14" ht="14.4" thickBot="1" x14ac:dyDescent="0.3">
      <c r="A26" s="62">
        <v>21</v>
      </c>
      <c r="B26" s="63"/>
      <c r="C26" s="63"/>
      <c r="D26" s="63"/>
      <c r="F26" s="62" t="s">
        <v>504</v>
      </c>
      <c r="G26" s="64">
        <v>23014</v>
      </c>
      <c r="H26" s="62">
        <v>0.92</v>
      </c>
      <c r="J26" s="48">
        <v>100</v>
      </c>
      <c r="K26" s="48">
        <f>X20</f>
        <v>0</v>
      </c>
      <c r="L26" s="54"/>
      <c r="M26" s="48"/>
      <c r="N26" s="59">
        <f t="shared" si="0"/>
        <v>0</v>
      </c>
    </row>
    <row r="27" spans="1:14" ht="14.4" thickBot="1" x14ac:dyDescent="0.3">
      <c r="A27" s="62">
        <v>22</v>
      </c>
      <c r="B27" s="63"/>
      <c r="C27" s="63"/>
      <c r="D27" s="63"/>
      <c r="J27" s="48">
        <v>150</v>
      </c>
      <c r="K27" s="48">
        <f>X22</f>
        <v>0</v>
      </c>
      <c r="L27" s="54"/>
      <c r="M27" s="48"/>
      <c r="N27" s="59">
        <f t="shared" si="0"/>
        <v>0</v>
      </c>
    </row>
    <row r="28" spans="1:14" ht="14.4" thickBot="1" x14ac:dyDescent="0.3">
      <c r="A28" s="62">
        <v>23</v>
      </c>
      <c r="B28" s="63"/>
      <c r="C28" s="63"/>
      <c r="D28" s="63"/>
      <c r="J28" s="48">
        <v>200</v>
      </c>
      <c r="K28" s="48">
        <f>X24</f>
        <v>0</v>
      </c>
      <c r="L28" s="54"/>
      <c r="M28" s="48"/>
      <c r="N28" s="59">
        <f t="shared" si="0"/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7.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0" hidden="1" customWidth="1"/>
  </cols>
  <sheetData>
    <row r="1" spans="1:30" ht="24" thickBot="1" x14ac:dyDescent="0.5">
      <c r="A1" s="87" t="s">
        <v>605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18400</v>
      </c>
      <c r="H2" s="43" t="s">
        <v>469</v>
      </c>
      <c r="W2" s="62">
        <v>1</v>
      </c>
      <c r="X2" s="62">
        <v>2138</v>
      </c>
      <c r="Y2" s="65">
        <v>42789</v>
      </c>
      <c r="Z2" s="62" t="s">
        <v>535</v>
      </c>
      <c r="AA2" s="62" t="s">
        <v>502</v>
      </c>
      <c r="AB2" s="62">
        <v>12.2</v>
      </c>
      <c r="AC2" s="62" t="s">
        <v>506</v>
      </c>
      <c r="AD2" s="62">
        <v>68</v>
      </c>
    </row>
    <row r="3" spans="1:30" ht="14.4" thickBot="1" x14ac:dyDescent="0.3">
      <c r="W3" s="62">
        <v>2</v>
      </c>
      <c r="X3" s="62">
        <v>2110</v>
      </c>
      <c r="Y3" s="65">
        <v>43096</v>
      </c>
      <c r="Z3" s="62" t="s">
        <v>531</v>
      </c>
      <c r="AA3" s="62" t="s">
        <v>501</v>
      </c>
      <c r="AB3" s="62">
        <v>12.1</v>
      </c>
      <c r="AC3" s="62" t="s">
        <v>506</v>
      </c>
      <c r="AD3" s="62">
        <v>66</v>
      </c>
    </row>
    <row r="4" spans="1:30" ht="14.4" thickBot="1" x14ac:dyDescent="0.3">
      <c r="A4" s="44" t="s">
        <v>470</v>
      </c>
      <c r="B4" s="45" t="s">
        <v>505</v>
      </c>
      <c r="C4" s="61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2108</v>
      </c>
      <c r="Y4" s="65">
        <v>42786</v>
      </c>
      <c r="Z4" s="62" t="s">
        <v>534</v>
      </c>
      <c r="AA4" s="62" t="s">
        <v>499</v>
      </c>
      <c r="AB4" s="62">
        <v>12</v>
      </c>
      <c r="AC4" s="62" t="s">
        <v>506</v>
      </c>
      <c r="AD4" s="62">
        <v>73</v>
      </c>
    </row>
    <row r="5" spans="1:30" ht="18.75" customHeight="1" thickBot="1" x14ac:dyDescent="0.3">
      <c r="A5" s="62">
        <v>0</v>
      </c>
      <c r="B5" s="63">
        <f>[123]Sheet2!C1</f>
        <v>5.8999999999999999E-3</v>
      </c>
      <c r="C5" s="63">
        <f>[123]Sheet2!D1</f>
        <v>3.7000000000000002E-3</v>
      </c>
      <c r="D5" s="63">
        <f>[123]Sheet2!E1</f>
        <v>4.7999999999999996E-3</v>
      </c>
      <c r="F5" s="62" t="s">
        <v>478</v>
      </c>
      <c r="G5" s="68">
        <v>19739.16129032258</v>
      </c>
      <c r="H5" s="67">
        <v>1.0714013408852257</v>
      </c>
      <c r="J5" s="91" t="s">
        <v>479</v>
      </c>
      <c r="K5" s="92"/>
      <c r="L5" s="92"/>
      <c r="M5" s="92"/>
      <c r="N5" s="93"/>
      <c r="W5" s="62">
        <v>4</v>
      </c>
      <c r="X5" s="62">
        <v>2096</v>
      </c>
      <c r="Y5" s="65">
        <v>42787</v>
      </c>
      <c r="Z5" s="62" t="s">
        <v>535</v>
      </c>
      <c r="AA5" s="62" t="s">
        <v>500</v>
      </c>
      <c r="AB5" s="62">
        <v>12</v>
      </c>
      <c r="AC5" s="62" t="s">
        <v>506</v>
      </c>
      <c r="AD5" s="62">
        <v>70</v>
      </c>
    </row>
    <row r="6" spans="1:30" ht="17.25" customHeight="1" thickBot="1" x14ac:dyDescent="0.3">
      <c r="A6" s="62">
        <v>1</v>
      </c>
      <c r="B6" s="63">
        <f>[123]Sheet2!C2</f>
        <v>2.7000000000000001E-3</v>
      </c>
      <c r="C6" s="63">
        <f>[123]Sheet2!D2</f>
        <v>2.3E-3</v>
      </c>
      <c r="D6" s="63">
        <f>[123]Sheet2!E2</f>
        <v>2.5000000000000001E-3</v>
      </c>
      <c r="F6" s="62" t="s">
        <v>480</v>
      </c>
      <c r="G6" s="68">
        <v>21966.928571428572</v>
      </c>
      <c r="H6" s="67">
        <v>1.1923199968023528</v>
      </c>
      <c r="J6" s="49" t="s">
        <v>481</v>
      </c>
      <c r="K6" s="50">
        <f>LARGE((K8,K9),1)</f>
        <v>0.77777777777777779</v>
      </c>
      <c r="N6" s="50" t="s">
        <v>506</v>
      </c>
      <c r="W6" s="62">
        <v>5</v>
      </c>
      <c r="X6" s="62">
        <v>2074</v>
      </c>
      <c r="Y6" s="65">
        <v>42789</v>
      </c>
      <c r="Z6" s="62" t="s">
        <v>531</v>
      </c>
      <c r="AA6" s="62" t="s">
        <v>502</v>
      </c>
      <c r="AB6" s="62">
        <v>11.9</v>
      </c>
      <c r="AC6" s="62" t="s">
        <v>506</v>
      </c>
      <c r="AD6" s="62">
        <v>67</v>
      </c>
    </row>
    <row r="7" spans="1:30" ht="17.25" customHeight="1" thickBot="1" x14ac:dyDescent="0.3">
      <c r="A7" s="62">
        <v>2</v>
      </c>
      <c r="B7" s="63">
        <f>[123]Sheet2!C3</f>
        <v>1.4E-3</v>
      </c>
      <c r="C7" s="63">
        <f>[123]Sheet2!D3</f>
        <v>1.2999999999999999E-3</v>
      </c>
      <c r="D7" s="63">
        <f>[123]Sheet2!E3</f>
        <v>1.4E-3</v>
      </c>
      <c r="F7" s="62" t="s">
        <v>482</v>
      </c>
      <c r="G7" s="68">
        <v>22822.903225806451</v>
      </c>
      <c r="H7" s="67">
        <v>1.2387805519888513</v>
      </c>
      <c r="J7" s="51" t="s">
        <v>483</v>
      </c>
      <c r="K7" s="50">
        <f>LARGE((K10,K11),1)</f>
        <v>0.63532934131736518</v>
      </c>
      <c r="N7" s="50" t="s">
        <v>505</v>
      </c>
      <c r="W7" s="62">
        <v>6</v>
      </c>
      <c r="X7" s="62">
        <v>2068</v>
      </c>
      <c r="Y7" s="65">
        <v>42793</v>
      </c>
      <c r="Z7" s="62" t="s">
        <v>534</v>
      </c>
      <c r="AA7" s="62" t="s">
        <v>499</v>
      </c>
      <c r="AB7" s="62">
        <v>11.8</v>
      </c>
      <c r="AC7" s="62" t="s">
        <v>506</v>
      </c>
      <c r="AD7" s="62">
        <v>70</v>
      </c>
    </row>
    <row r="8" spans="1:30" ht="17.25" customHeight="1" thickBot="1" x14ac:dyDescent="0.35">
      <c r="A8" s="62">
        <v>3</v>
      </c>
      <c r="B8" s="63">
        <f>[123]Sheet2!C4</f>
        <v>1.1000000000000001E-3</v>
      </c>
      <c r="C8" s="63">
        <f>[123]Sheet2!D4</f>
        <v>1.8E-3</v>
      </c>
      <c r="D8" s="63">
        <f>[123]Sheet2!E4</f>
        <v>1.4E-3</v>
      </c>
      <c r="F8" s="62" t="s">
        <v>484</v>
      </c>
      <c r="G8" s="68">
        <v>21183.133333333335</v>
      </c>
      <c r="H8" s="67">
        <v>1.1497771928440916</v>
      </c>
      <c r="K8" s="52">
        <f>LARGE(B11:C11,1)/(B11+C11)</f>
        <v>0.77148846960167716</v>
      </c>
      <c r="W8" s="62">
        <v>7</v>
      </c>
      <c r="X8" s="62">
        <v>2050</v>
      </c>
      <c r="Y8" s="65">
        <v>42779</v>
      </c>
      <c r="Z8" s="62" t="s">
        <v>535</v>
      </c>
      <c r="AA8" s="62" t="s">
        <v>499</v>
      </c>
      <c r="AB8" s="62">
        <v>11.7</v>
      </c>
      <c r="AC8" s="62" t="s">
        <v>506</v>
      </c>
      <c r="AD8" s="62">
        <v>70</v>
      </c>
    </row>
    <row r="9" spans="1:30" ht="17.25" customHeight="1" thickBot="1" x14ac:dyDescent="0.35">
      <c r="A9" s="62">
        <v>4</v>
      </c>
      <c r="B9" s="63">
        <f>[123]Sheet2!C5</f>
        <v>2.5000000000000001E-3</v>
      </c>
      <c r="C9" s="63">
        <f>[123]Sheet2!D5</f>
        <v>3.3E-3</v>
      </c>
      <c r="D9" s="63">
        <f>[123]Sheet2!E5</f>
        <v>2.8999999999999998E-3</v>
      </c>
      <c r="F9" s="62" t="s">
        <v>485</v>
      </c>
      <c r="G9" s="68">
        <v>18267.741935483871</v>
      </c>
      <c r="H9" s="67">
        <v>0.9915357049247171</v>
      </c>
      <c r="K9" s="52">
        <f>LARGE(B12:C12,1)/(B12+C12)</f>
        <v>0.77777777777777779</v>
      </c>
      <c r="W9" s="62">
        <v>8</v>
      </c>
      <c r="X9" s="62">
        <v>2044</v>
      </c>
      <c r="Y9" s="65">
        <v>42786</v>
      </c>
      <c r="Z9" s="62" t="s">
        <v>532</v>
      </c>
      <c r="AA9" s="62" t="s">
        <v>499</v>
      </c>
      <c r="AB9" s="62">
        <v>11.7</v>
      </c>
      <c r="AC9" s="62" t="s">
        <v>506</v>
      </c>
      <c r="AD9" s="62">
        <v>55</v>
      </c>
    </row>
    <row r="10" spans="1:30" ht="17.25" customHeight="1" thickBot="1" x14ac:dyDescent="0.35">
      <c r="A10" s="62">
        <v>5</v>
      </c>
      <c r="B10" s="63">
        <f>[123]Sheet2!C6</f>
        <v>4.7000000000000002E-3</v>
      </c>
      <c r="C10" s="63">
        <f>[123]Sheet2!D6</f>
        <v>1.0500000000000001E-2</v>
      </c>
      <c r="D10" s="63">
        <f>[123]Sheet2!E6</f>
        <v>7.6E-3</v>
      </c>
      <c r="F10" s="62" t="s">
        <v>486</v>
      </c>
      <c r="G10" s="68">
        <v>16840</v>
      </c>
      <c r="H10" s="67">
        <v>0.91404079003867078</v>
      </c>
      <c r="K10" s="52">
        <f>LARGE(B20:C20,1)/(B20+C20)</f>
        <v>0.58690476190476193</v>
      </c>
      <c r="W10" s="62">
        <v>9</v>
      </c>
      <c r="X10" s="62">
        <v>2031</v>
      </c>
      <c r="Y10" s="65">
        <v>42779</v>
      </c>
      <c r="Z10" s="62" t="s">
        <v>534</v>
      </c>
      <c r="AA10" s="62" t="s">
        <v>499</v>
      </c>
      <c r="AB10" s="62">
        <v>11.6</v>
      </c>
      <c r="AC10" s="62" t="s">
        <v>506</v>
      </c>
      <c r="AD10" s="62">
        <v>68</v>
      </c>
    </row>
    <row r="11" spans="1:30" ht="17.25" customHeight="1" thickBot="1" x14ac:dyDescent="0.35">
      <c r="A11" s="62">
        <v>6</v>
      </c>
      <c r="B11" s="63">
        <f>[123]Sheet2!C7</f>
        <v>1.09E-2</v>
      </c>
      <c r="C11" s="63">
        <f>[123]Sheet2!D7</f>
        <v>3.6799999999999999E-2</v>
      </c>
      <c r="D11" s="63">
        <f>[123]Sheet2!E7</f>
        <v>2.3900000000000001E-2</v>
      </c>
      <c r="F11" s="62" t="s">
        <v>487</v>
      </c>
      <c r="G11" s="68">
        <v>18019.677419354837</v>
      </c>
      <c r="H11" s="67">
        <v>0.97807126987108628</v>
      </c>
      <c r="K11" s="52">
        <f>LARGE(B21:C21,1)/(B21+C21)</f>
        <v>0.63532934131736518</v>
      </c>
      <c r="W11" s="62">
        <v>10</v>
      </c>
      <c r="X11" s="62">
        <v>1999</v>
      </c>
      <c r="Y11" s="65">
        <v>42787</v>
      </c>
      <c r="Z11" s="62" t="s">
        <v>534</v>
      </c>
      <c r="AA11" s="62" t="s">
        <v>500</v>
      </c>
      <c r="AB11" s="62">
        <v>11.4</v>
      </c>
      <c r="AC11" s="62" t="s">
        <v>506</v>
      </c>
      <c r="AD11" s="62">
        <v>72</v>
      </c>
    </row>
    <row r="12" spans="1:30" ht="17.25" customHeight="1" thickBot="1" x14ac:dyDescent="0.3">
      <c r="A12" s="62">
        <v>7</v>
      </c>
      <c r="B12" s="63">
        <f>[123]Sheet2!C8</f>
        <v>2.2599999999999999E-2</v>
      </c>
      <c r="C12" s="63">
        <f>[123]Sheet2!D8</f>
        <v>7.9100000000000004E-2</v>
      </c>
      <c r="D12" s="63">
        <f>[123]Sheet2!E8</f>
        <v>5.11E-2</v>
      </c>
      <c r="F12" s="62" t="s">
        <v>488</v>
      </c>
      <c r="G12" s="68">
        <v>15870.387096774193</v>
      </c>
      <c r="H12" s="67">
        <v>0.86141218290706711</v>
      </c>
      <c r="W12" s="62">
        <v>20</v>
      </c>
      <c r="X12" s="62">
        <v>1918</v>
      </c>
      <c r="Y12" s="65">
        <v>42776</v>
      </c>
      <c r="Z12" s="62" t="s">
        <v>530</v>
      </c>
      <c r="AA12" s="62" t="s">
        <v>503</v>
      </c>
      <c r="AB12" s="62">
        <v>11</v>
      </c>
      <c r="AC12" s="62" t="s">
        <v>505</v>
      </c>
      <c r="AD12" s="62">
        <v>55</v>
      </c>
    </row>
    <row r="13" spans="1:30" ht="17.25" customHeight="1" thickBot="1" x14ac:dyDescent="0.3">
      <c r="A13" s="62">
        <v>8</v>
      </c>
      <c r="B13" s="63">
        <f>[123]Sheet2!C9</f>
        <v>3.2899999999999999E-2</v>
      </c>
      <c r="C13" s="63">
        <f>[123]Sheet2!D9</f>
        <v>9.69E-2</v>
      </c>
      <c r="D13" s="63">
        <f>[123]Sheet2!E9</f>
        <v>6.5199999999999994E-2</v>
      </c>
      <c r="F13" s="62" t="s">
        <v>489</v>
      </c>
      <c r="G13" s="68">
        <v>13000</v>
      </c>
      <c r="H13" s="67">
        <v>0.70561343649066033</v>
      </c>
      <c r="W13" s="62">
        <v>25</v>
      </c>
      <c r="X13" s="62">
        <v>1905</v>
      </c>
      <c r="Y13" s="65">
        <v>43096</v>
      </c>
      <c r="Z13" s="62" t="s">
        <v>535</v>
      </c>
      <c r="AA13" s="62" t="s">
        <v>501</v>
      </c>
      <c r="AB13" s="62">
        <v>10.9</v>
      </c>
      <c r="AC13" s="62" t="s">
        <v>506</v>
      </c>
      <c r="AD13" s="62">
        <v>67</v>
      </c>
    </row>
    <row r="14" spans="1:30" ht="14.4" thickBot="1" x14ac:dyDescent="0.3">
      <c r="A14" s="62">
        <v>9</v>
      </c>
      <c r="B14" s="63">
        <f>[123]Sheet2!C10</f>
        <v>4.4999999999999998E-2</v>
      </c>
      <c r="C14" s="63">
        <f>[123]Sheet2!D10</f>
        <v>9.06E-2</v>
      </c>
      <c r="D14" s="63">
        <f>[123]Sheet2!E10</f>
        <v>6.83E-2</v>
      </c>
      <c r="F14" s="62" t="s">
        <v>490</v>
      </c>
      <c r="G14" s="68">
        <v>16600.451612903227</v>
      </c>
      <c r="H14" s="67">
        <v>0.90103859306750556</v>
      </c>
      <c r="W14" s="62">
        <v>30</v>
      </c>
      <c r="X14" s="62">
        <v>1899</v>
      </c>
      <c r="Y14" s="65">
        <v>42787</v>
      </c>
      <c r="Z14" s="62" t="s">
        <v>530</v>
      </c>
      <c r="AA14" s="62" t="s">
        <v>500</v>
      </c>
      <c r="AB14" s="62">
        <v>10.9</v>
      </c>
      <c r="AC14" s="62" t="s">
        <v>505</v>
      </c>
      <c r="AD14" s="62">
        <v>61</v>
      </c>
    </row>
    <row r="15" spans="1:30" ht="14.4" thickBot="1" x14ac:dyDescent="0.3">
      <c r="A15" s="62">
        <v>10</v>
      </c>
      <c r="B15" s="63">
        <f>[123]Sheet2!C11</f>
        <v>5.8799999999999998E-2</v>
      </c>
      <c r="C15" s="63">
        <f>[123]Sheet2!D11</f>
        <v>7.9299999999999995E-2</v>
      </c>
      <c r="D15" s="63">
        <f>[123]Sheet2!E11</f>
        <v>6.93E-2</v>
      </c>
      <c r="F15" s="62" t="s">
        <v>491</v>
      </c>
      <c r="G15" s="68">
        <v>18287.066666666666</v>
      </c>
      <c r="H15" s="67">
        <v>0.99258461184619007</v>
      </c>
      <c r="W15" s="62">
        <v>35</v>
      </c>
      <c r="X15" s="62">
        <v>1882</v>
      </c>
      <c r="Y15" s="65">
        <v>42786</v>
      </c>
      <c r="Z15" s="62" t="s">
        <v>530</v>
      </c>
      <c r="AA15" s="62" t="s">
        <v>499</v>
      </c>
      <c r="AB15" s="62">
        <v>10.8</v>
      </c>
      <c r="AC15" s="62" t="s">
        <v>505</v>
      </c>
      <c r="AD15" s="62">
        <v>50</v>
      </c>
    </row>
    <row r="16" spans="1:30" ht="14.4" thickBot="1" x14ac:dyDescent="0.3">
      <c r="A16" s="62">
        <v>11</v>
      </c>
      <c r="B16" s="63">
        <f>[123]Sheet2!C12</f>
        <v>6.4699999999999994E-2</v>
      </c>
      <c r="C16" s="63">
        <f>[123]Sheet2!D12</f>
        <v>7.7700000000000005E-2</v>
      </c>
      <c r="D16" s="63">
        <f>[123]Sheet2!E12</f>
        <v>7.1199999999999999E-2</v>
      </c>
      <c r="F16" s="62" t="s">
        <v>492</v>
      </c>
      <c r="G16" s="68">
        <v>18486.774193548386</v>
      </c>
      <c r="H16" s="67">
        <v>1.0034243283335795</v>
      </c>
      <c r="W16" s="62">
        <v>35</v>
      </c>
      <c r="X16" s="62">
        <v>1882</v>
      </c>
      <c r="Y16" s="65">
        <v>42786</v>
      </c>
      <c r="Z16" s="62" t="s">
        <v>530</v>
      </c>
      <c r="AA16" s="62" t="s">
        <v>499</v>
      </c>
      <c r="AB16" s="62">
        <v>10.8</v>
      </c>
      <c r="AC16" s="62" t="s">
        <v>506</v>
      </c>
      <c r="AD16" s="62">
        <v>50</v>
      </c>
    </row>
    <row r="17" spans="1:30" ht="14.4" thickBot="1" x14ac:dyDescent="0.3">
      <c r="A17" s="62">
        <v>12</v>
      </c>
      <c r="B17" s="63">
        <f>[123]Sheet2!C13</f>
        <v>6.7400000000000002E-2</v>
      </c>
      <c r="C17" s="63">
        <f>[123]Sheet2!D13</f>
        <v>7.4300000000000005E-2</v>
      </c>
      <c r="D17" s="63">
        <f>[123]Sheet2!E13</f>
        <v>7.0999999999999994E-2</v>
      </c>
      <c r="W17" s="62">
        <v>40</v>
      </c>
      <c r="X17" s="62">
        <v>1873</v>
      </c>
      <c r="Y17" s="65">
        <v>42761</v>
      </c>
      <c r="Z17" s="62" t="s">
        <v>530</v>
      </c>
      <c r="AA17" s="62" t="s">
        <v>502</v>
      </c>
      <c r="AB17" s="62">
        <v>10.7</v>
      </c>
      <c r="AC17" s="62" t="s">
        <v>505</v>
      </c>
      <c r="AD17" s="62">
        <v>60</v>
      </c>
    </row>
    <row r="18" spans="1:30" ht="14.4" thickBot="1" x14ac:dyDescent="0.3">
      <c r="A18" s="62">
        <v>13</v>
      </c>
      <c r="B18" s="63">
        <f>[123]Sheet2!C14</f>
        <v>7.3300000000000004E-2</v>
      </c>
      <c r="C18" s="63">
        <f>[123]Sheet2!D14</f>
        <v>6.9000000000000006E-2</v>
      </c>
      <c r="D18" s="63">
        <f>[123]Sheet2!E14</f>
        <v>7.1599999999999997E-2</v>
      </c>
      <c r="W18" s="62">
        <v>45</v>
      </c>
      <c r="X18" s="62">
        <v>1862</v>
      </c>
      <c r="Y18" s="65">
        <v>42784</v>
      </c>
      <c r="Z18" s="62" t="s">
        <v>529</v>
      </c>
      <c r="AA18" s="62" t="s">
        <v>504</v>
      </c>
      <c r="AB18" s="62">
        <v>10.6</v>
      </c>
      <c r="AC18" s="62" t="s">
        <v>505</v>
      </c>
      <c r="AD18" s="62">
        <v>59</v>
      </c>
    </row>
    <row r="19" spans="1:30" ht="17.25" customHeight="1" thickBot="1" x14ac:dyDescent="0.3">
      <c r="A19" s="62">
        <v>14</v>
      </c>
      <c r="B19" s="63">
        <f>[123]Sheet2!C15</f>
        <v>8.14E-2</v>
      </c>
      <c r="C19" s="63">
        <f>[123]Sheet2!D15</f>
        <v>6.9599999999999995E-2</v>
      </c>
      <c r="D19" s="63">
        <f>[123]Sheet2!E15</f>
        <v>7.5800000000000006E-2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50</v>
      </c>
      <c r="X19" s="62">
        <v>1850</v>
      </c>
      <c r="Y19" s="65">
        <v>42776</v>
      </c>
      <c r="Z19" s="62" t="s">
        <v>529</v>
      </c>
      <c r="AA19" s="62" t="s">
        <v>503</v>
      </c>
      <c r="AB19" s="62">
        <v>10.6</v>
      </c>
      <c r="AC19" s="62" t="s">
        <v>505</v>
      </c>
      <c r="AD19" s="62">
        <v>61</v>
      </c>
    </row>
    <row r="20" spans="1:30" ht="17.25" customHeight="1" thickBot="1" x14ac:dyDescent="0.3">
      <c r="A20" s="62">
        <v>15</v>
      </c>
      <c r="B20" s="63">
        <f>[123]Sheet2!C16</f>
        <v>9.8599999999999993E-2</v>
      </c>
      <c r="C20" s="63">
        <f>[123]Sheet2!D16</f>
        <v>6.9400000000000003E-2</v>
      </c>
      <c r="D20" s="63">
        <f>[123]Sheet2!E16</f>
        <v>8.3799999999999999E-2</v>
      </c>
      <c r="F20" s="62" t="s">
        <v>495</v>
      </c>
      <c r="G20" s="64">
        <v>14527</v>
      </c>
      <c r="H20" s="62">
        <v>0.82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75</v>
      </c>
      <c r="X20" s="62">
        <v>1812</v>
      </c>
      <c r="Y20" s="65">
        <v>42759</v>
      </c>
      <c r="Z20" s="62" t="s">
        <v>530</v>
      </c>
      <c r="AA20" s="62" t="s">
        <v>500</v>
      </c>
      <c r="AB20" s="62">
        <v>10.4</v>
      </c>
      <c r="AC20" s="62" t="s">
        <v>505</v>
      </c>
      <c r="AD20" s="62">
        <v>59</v>
      </c>
    </row>
    <row r="21" spans="1:30" ht="17.25" customHeight="1" thickBot="1" x14ac:dyDescent="0.3">
      <c r="A21" s="62">
        <v>16</v>
      </c>
      <c r="B21" s="63">
        <f>[123]Sheet2!C17</f>
        <v>0.1061</v>
      </c>
      <c r="C21" s="63">
        <f>[123]Sheet2!D17</f>
        <v>6.0900000000000003E-2</v>
      </c>
      <c r="D21" s="63">
        <f>[123]Sheet2!E17</f>
        <v>8.3199999999999996E-2</v>
      </c>
      <c r="F21" s="62" t="s">
        <v>499</v>
      </c>
      <c r="G21" s="64">
        <v>17912</v>
      </c>
      <c r="H21" s="62">
        <v>1.01</v>
      </c>
      <c r="J21" s="48">
        <v>5</v>
      </c>
      <c r="K21" s="48">
        <f>X6</f>
        <v>2074</v>
      </c>
      <c r="L21" s="54"/>
      <c r="M21" s="48"/>
      <c r="N21" s="59">
        <f>K21/$F$2</f>
        <v>0.11271739130434782</v>
      </c>
      <c r="W21" s="62">
        <v>100</v>
      </c>
      <c r="X21" s="62">
        <v>1786</v>
      </c>
      <c r="Y21" s="65">
        <v>42773</v>
      </c>
      <c r="Z21" s="62" t="s">
        <v>530</v>
      </c>
      <c r="AA21" s="62" t="s">
        <v>500</v>
      </c>
      <c r="AB21" s="62">
        <v>10.199999999999999</v>
      </c>
      <c r="AC21" s="62" t="s">
        <v>505</v>
      </c>
      <c r="AD21" s="62">
        <v>60</v>
      </c>
    </row>
    <row r="22" spans="1:30" ht="17.25" customHeight="1" thickBot="1" x14ac:dyDescent="0.3">
      <c r="A22" s="62">
        <v>17</v>
      </c>
      <c r="B22" s="63">
        <f>[123]Sheet2!C18</f>
        <v>0.1003</v>
      </c>
      <c r="C22" s="63">
        <f>[123]Sheet2!D18</f>
        <v>5.0200000000000002E-2</v>
      </c>
      <c r="D22" s="63">
        <f>[123]Sheet2!E18</f>
        <v>7.4899999999999994E-2</v>
      </c>
      <c r="F22" s="62" t="s">
        <v>500</v>
      </c>
      <c r="G22" s="64">
        <v>18759</v>
      </c>
      <c r="H22" s="62">
        <v>1.06</v>
      </c>
      <c r="J22" s="48">
        <v>10</v>
      </c>
      <c r="K22" s="48">
        <f>X11</f>
        <v>1999</v>
      </c>
      <c r="L22" s="54"/>
      <c r="M22" s="48"/>
      <c r="N22" s="59">
        <f t="shared" ref="N22:N28" si="0">K22/$F$2</f>
        <v>0.10864130434782608</v>
      </c>
      <c r="W22" s="62">
        <v>125</v>
      </c>
      <c r="X22" s="62">
        <v>1756</v>
      </c>
      <c r="Y22" s="65">
        <v>42776</v>
      </c>
      <c r="Z22" s="62" t="s">
        <v>532</v>
      </c>
      <c r="AA22" s="62" t="s">
        <v>503</v>
      </c>
      <c r="AB22" s="62">
        <v>10</v>
      </c>
      <c r="AC22" s="62" t="s">
        <v>505</v>
      </c>
      <c r="AD22" s="62">
        <v>53</v>
      </c>
    </row>
    <row r="23" spans="1:30" ht="17.25" customHeight="1" thickBot="1" x14ac:dyDescent="0.3">
      <c r="A23" s="62">
        <v>18</v>
      </c>
      <c r="B23" s="63">
        <f>[123]Sheet2!C19</f>
        <v>6.88E-2</v>
      </c>
      <c r="C23" s="63">
        <f>[123]Sheet2!D19</f>
        <v>3.7900000000000003E-2</v>
      </c>
      <c r="D23" s="63">
        <f>[123]Sheet2!E19</f>
        <v>5.2999999999999999E-2</v>
      </c>
      <c r="F23" s="62" t="s">
        <v>501</v>
      </c>
      <c r="G23" s="64">
        <v>18353</v>
      </c>
      <c r="H23" s="62">
        <v>1.03</v>
      </c>
      <c r="J23" s="48">
        <v>20</v>
      </c>
      <c r="K23" s="48">
        <f>X12</f>
        <v>1918</v>
      </c>
      <c r="L23" s="54"/>
      <c r="M23" s="48"/>
      <c r="N23" s="59">
        <f t="shared" si="0"/>
        <v>0.10423913043478261</v>
      </c>
      <c r="W23" s="62">
        <v>150</v>
      </c>
      <c r="X23" s="62">
        <v>1733</v>
      </c>
      <c r="Y23" s="65">
        <v>42776</v>
      </c>
      <c r="Z23" s="62" t="s">
        <v>534</v>
      </c>
      <c r="AA23" s="62" t="s">
        <v>503</v>
      </c>
      <c r="AB23" s="62">
        <v>9.9</v>
      </c>
      <c r="AC23" s="62" t="s">
        <v>506</v>
      </c>
      <c r="AD23" s="62">
        <v>59</v>
      </c>
    </row>
    <row r="24" spans="1:30" ht="17.25" customHeight="1" thickBot="1" x14ac:dyDescent="0.3">
      <c r="A24" s="62">
        <v>19</v>
      </c>
      <c r="B24" s="63">
        <f>[123]Sheet2!C20</f>
        <v>4.1599999999999998E-2</v>
      </c>
      <c r="C24" s="63">
        <f>[123]Sheet2!D20</f>
        <v>2.7900000000000001E-2</v>
      </c>
      <c r="D24" s="63">
        <f>[123]Sheet2!E20</f>
        <v>3.4500000000000003E-2</v>
      </c>
      <c r="F24" s="62" t="s">
        <v>502</v>
      </c>
      <c r="G24" s="64">
        <v>18638</v>
      </c>
      <c r="H24" s="62">
        <v>1.05</v>
      </c>
      <c r="J24" s="48">
        <v>30</v>
      </c>
      <c r="K24" s="48">
        <f>X14</f>
        <v>1899</v>
      </c>
      <c r="L24" s="54"/>
      <c r="M24" s="48"/>
      <c r="N24" s="59">
        <f t="shared" si="0"/>
        <v>0.10320652173913043</v>
      </c>
      <c r="W24" s="62">
        <v>175</v>
      </c>
      <c r="X24" s="62">
        <v>1712</v>
      </c>
      <c r="Y24" s="65">
        <v>43035</v>
      </c>
      <c r="Z24" s="62" t="s">
        <v>529</v>
      </c>
      <c r="AA24" s="62" t="s">
        <v>503</v>
      </c>
      <c r="AB24" s="62">
        <v>9.8000000000000007</v>
      </c>
      <c r="AC24" s="62" t="s">
        <v>505</v>
      </c>
      <c r="AD24" s="62">
        <v>63</v>
      </c>
    </row>
    <row r="25" spans="1:30" ht="17.25" customHeight="1" thickBot="1" x14ac:dyDescent="0.3">
      <c r="A25" s="62">
        <v>20</v>
      </c>
      <c r="B25" s="63">
        <f>[123]Sheet2!C21</f>
        <v>3.0200000000000001E-2</v>
      </c>
      <c r="C25" s="63">
        <f>[123]Sheet2!D21</f>
        <v>2.1299999999999999E-2</v>
      </c>
      <c r="D25" s="63">
        <f>[123]Sheet2!E21</f>
        <v>2.5600000000000001E-2</v>
      </c>
      <c r="F25" s="62" t="s">
        <v>503</v>
      </c>
      <c r="G25" s="64">
        <v>19187</v>
      </c>
      <c r="H25" s="62">
        <v>1.08</v>
      </c>
      <c r="J25" s="48">
        <v>50</v>
      </c>
      <c r="K25" s="48">
        <f>X18</f>
        <v>1862</v>
      </c>
      <c r="L25" s="54"/>
      <c r="M25" s="48"/>
      <c r="N25" s="59">
        <f t="shared" si="0"/>
        <v>0.10119565217391305</v>
      </c>
      <c r="W25" s="62">
        <v>200</v>
      </c>
      <c r="X25" s="62">
        <v>1695</v>
      </c>
      <c r="Y25" s="65">
        <v>43091</v>
      </c>
      <c r="Z25" s="62" t="s">
        <v>530</v>
      </c>
      <c r="AA25" s="62" t="s">
        <v>503</v>
      </c>
      <c r="AB25" s="62">
        <v>9.6999999999999993</v>
      </c>
      <c r="AC25" s="62" t="s">
        <v>505</v>
      </c>
      <c r="AD25" s="62">
        <v>57</v>
      </c>
    </row>
    <row r="26" spans="1:30" ht="17.25" customHeight="1" thickBot="1" x14ac:dyDescent="0.3">
      <c r="A26" s="62">
        <v>21</v>
      </c>
      <c r="B26" s="63">
        <f>[123]Sheet2!C22</f>
        <v>3.1300000000000001E-2</v>
      </c>
      <c r="C26" s="63">
        <f>[123]Sheet2!D22</f>
        <v>1.7100000000000001E-2</v>
      </c>
      <c r="D26" s="63">
        <f>[123]Sheet2!E22</f>
        <v>2.4E-2</v>
      </c>
      <c r="F26" s="62" t="s">
        <v>504</v>
      </c>
      <c r="G26" s="64">
        <v>16977</v>
      </c>
      <c r="H26" s="62">
        <v>0.95</v>
      </c>
      <c r="J26" s="48">
        <v>100</v>
      </c>
      <c r="K26" s="48">
        <f>X20</f>
        <v>1812</v>
      </c>
      <c r="L26" s="54"/>
      <c r="M26" s="48"/>
      <c r="N26" s="59">
        <f t="shared" si="0"/>
        <v>9.8478260869565223E-2</v>
      </c>
    </row>
    <row r="27" spans="1:30" ht="17.25" customHeight="1" thickBot="1" x14ac:dyDescent="0.3">
      <c r="A27" s="62">
        <v>22</v>
      </c>
      <c r="B27" s="63">
        <f>[123]Sheet2!C23</f>
        <v>3.0800000000000001E-2</v>
      </c>
      <c r="C27" s="63">
        <f>[123]Sheet2!D23</f>
        <v>1.26E-2</v>
      </c>
      <c r="D27" s="63">
        <f>[123]Sheet2!E23</f>
        <v>2.1499999999999998E-2</v>
      </c>
      <c r="J27" s="48">
        <v>150</v>
      </c>
      <c r="K27" s="48">
        <f>X22</f>
        <v>1756</v>
      </c>
      <c r="L27" s="54"/>
      <c r="M27" s="48"/>
      <c r="N27" s="59">
        <f t="shared" si="0"/>
        <v>9.5434782608695659E-2</v>
      </c>
    </row>
    <row r="28" spans="1:30" ht="17.25" customHeight="1" thickBot="1" x14ac:dyDescent="0.3">
      <c r="A28" s="62">
        <v>23</v>
      </c>
      <c r="B28" s="63">
        <f>[123]Sheet2!C24</f>
        <v>1.6799999999999999E-2</v>
      </c>
      <c r="C28" s="63">
        <f>[123]Sheet2!D24</f>
        <v>6.7000000000000002E-3</v>
      </c>
      <c r="D28" s="63">
        <f>[123]Sheet2!E24</f>
        <v>1.1599999999999999E-2</v>
      </c>
      <c r="J28" s="48">
        <v>200</v>
      </c>
      <c r="K28" s="48">
        <f>X24</f>
        <v>1712</v>
      </c>
      <c r="L28" s="54"/>
      <c r="M28" s="48"/>
      <c r="N28" s="59">
        <f t="shared" si="0"/>
        <v>9.3043478260869561E-2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F8" sqref="AF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09765625" customWidth="1"/>
    <col min="23" max="30" width="8.796875" hidden="1" customWidth="1"/>
  </cols>
  <sheetData>
    <row r="1" spans="1:30" ht="24" thickBot="1" x14ac:dyDescent="0.5">
      <c r="A1" s="87" t="s">
        <v>600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  <c r="AC1" s="47" t="s">
        <v>526</v>
      </c>
      <c r="AD1" s="47" t="s">
        <v>527</v>
      </c>
    </row>
    <row r="2" spans="1:30" ht="21.6" thickBot="1" x14ac:dyDescent="0.45">
      <c r="D2" s="41" t="s">
        <v>547</v>
      </c>
      <c r="F2" s="42">
        <v>42000</v>
      </c>
      <c r="H2" s="43" t="s">
        <v>469</v>
      </c>
      <c r="W2" s="62">
        <v>1</v>
      </c>
      <c r="X2" s="62">
        <v>4318</v>
      </c>
      <c r="Y2" s="65">
        <v>42453</v>
      </c>
      <c r="Z2" s="62" t="s">
        <v>528</v>
      </c>
      <c r="AA2" s="62" t="s">
        <v>502</v>
      </c>
      <c r="AB2" s="62">
        <v>10.1</v>
      </c>
      <c r="AC2" s="62" t="s">
        <v>506</v>
      </c>
      <c r="AD2" s="62">
        <v>68</v>
      </c>
    </row>
    <row r="3" spans="1:30" ht="14.4" thickBot="1" x14ac:dyDescent="0.3">
      <c r="W3" s="62">
        <v>2</v>
      </c>
      <c r="X3" s="62">
        <v>4273</v>
      </c>
      <c r="Y3" s="65">
        <v>42425</v>
      </c>
      <c r="Z3" s="62" t="s">
        <v>528</v>
      </c>
      <c r="AA3" s="62" t="s">
        <v>502</v>
      </c>
      <c r="AB3" s="62">
        <v>10</v>
      </c>
      <c r="AC3" s="62" t="s">
        <v>506</v>
      </c>
      <c r="AD3" s="62">
        <v>65</v>
      </c>
    </row>
    <row r="4" spans="1:30" ht="14.4" thickBot="1" x14ac:dyDescent="0.3">
      <c r="A4" s="44" t="s">
        <v>470</v>
      </c>
      <c r="B4" s="45" t="s">
        <v>505</v>
      </c>
      <c r="C4" s="69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4271</v>
      </c>
      <c r="Y4" s="65">
        <v>42451</v>
      </c>
      <c r="Z4" s="62" t="s">
        <v>528</v>
      </c>
      <c r="AA4" s="62" t="s">
        <v>500</v>
      </c>
      <c r="AB4" s="62">
        <v>10</v>
      </c>
      <c r="AC4" s="62" t="s">
        <v>506</v>
      </c>
      <c r="AD4" s="62">
        <v>69</v>
      </c>
    </row>
    <row r="5" spans="1:30" ht="18.75" customHeight="1" thickBot="1" x14ac:dyDescent="0.3">
      <c r="A5" s="62">
        <v>0</v>
      </c>
      <c r="B5" s="63">
        <f>[125]Sheet2!C1</f>
        <v>6.0000000000000001E-3</v>
      </c>
      <c r="C5" s="63">
        <f>[125]Sheet2!D1</f>
        <v>1.18E-2</v>
      </c>
      <c r="D5" s="63">
        <f>[125]Sheet2!E1</f>
        <v>8.6999999999999994E-3</v>
      </c>
      <c r="F5" s="62"/>
      <c r="G5" s="64"/>
      <c r="H5" s="67"/>
      <c r="J5" s="91" t="s">
        <v>479</v>
      </c>
      <c r="K5" s="92"/>
      <c r="L5" s="92"/>
      <c r="M5" s="92"/>
      <c r="N5" s="93"/>
      <c r="W5" s="62">
        <v>4</v>
      </c>
      <c r="X5" s="62">
        <v>4242</v>
      </c>
      <c r="Y5" s="65">
        <v>42389</v>
      </c>
      <c r="Z5" s="62" t="s">
        <v>537</v>
      </c>
      <c r="AA5" s="62" t="s">
        <v>501</v>
      </c>
      <c r="AB5" s="62">
        <v>10</v>
      </c>
      <c r="AC5" s="62" t="s">
        <v>505</v>
      </c>
      <c r="AD5" s="62">
        <v>79</v>
      </c>
    </row>
    <row r="6" spans="1:30" ht="17.25" customHeight="1" thickBot="1" x14ac:dyDescent="0.3">
      <c r="A6" s="62">
        <v>1</v>
      </c>
      <c r="B6" s="63">
        <f>[125]Sheet2!C2</f>
        <v>4.1000000000000003E-3</v>
      </c>
      <c r="C6" s="63">
        <f>[125]Sheet2!D2</f>
        <v>7.1999999999999998E-3</v>
      </c>
      <c r="D6" s="63">
        <f>[125]Sheet2!E2</f>
        <v>5.4999999999999997E-3</v>
      </c>
      <c r="F6" s="62"/>
      <c r="G6" s="64"/>
      <c r="H6" s="67"/>
      <c r="J6" s="49" t="s">
        <v>481</v>
      </c>
      <c r="K6" s="50">
        <f>LARGE((K8,K9),1)</f>
        <v>0.85165562913907278</v>
      </c>
      <c r="N6" s="50" t="s">
        <v>505</v>
      </c>
      <c r="W6" s="62">
        <v>5</v>
      </c>
      <c r="X6" s="62">
        <v>4240</v>
      </c>
      <c r="Y6" s="65">
        <v>42430</v>
      </c>
      <c r="Z6" s="62" t="s">
        <v>528</v>
      </c>
      <c r="AA6" s="62" t="s">
        <v>500</v>
      </c>
      <c r="AB6" s="62">
        <v>10</v>
      </c>
      <c r="AC6" s="62" t="s">
        <v>506</v>
      </c>
      <c r="AD6" s="62">
        <v>65</v>
      </c>
    </row>
    <row r="7" spans="1:30" ht="17.25" customHeight="1" thickBot="1" x14ac:dyDescent="0.3">
      <c r="A7" s="62">
        <v>2</v>
      </c>
      <c r="B7" s="63">
        <f>[125]Sheet2!C3</f>
        <v>3.5000000000000001E-3</v>
      </c>
      <c r="C7" s="63">
        <f>[125]Sheet2!D3</f>
        <v>5.1999999999999998E-3</v>
      </c>
      <c r="D7" s="63">
        <f>[125]Sheet2!E3</f>
        <v>4.3E-3</v>
      </c>
      <c r="F7" s="62"/>
      <c r="G7" s="64"/>
      <c r="H7" s="67"/>
      <c r="J7" s="51" t="s">
        <v>483</v>
      </c>
      <c r="K7" s="50">
        <f>LARGE((K10,K11),1)</f>
        <v>0.66889185580774368</v>
      </c>
      <c r="N7" s="50" t="s">
        <v>506</v>
      </c>
      <c r="W7" s="62">
        <v>6</v>
      </c>
      <c r="X7" s="62">
        <v>4223</v>
      </c>
      <c r="Y7" s="65">
        <v>42444</v>
      </c>
      <c r="Z7" s="62" t="s">
        <v>528</v>
      </c>
      <c r="AA7" s="62" t="s">
        <v>500</v>
      </c>
      <c r="AB7" s="62">
        <v>9.9</v>
      </c>
      <c r="AC7" s="62" t="s">
        <v>506</v>
      </c>
      <c r="AD7" s="62">
        <v>65</v>
      </c>
    </row>
    <row r="8" spans="1:30" ht="17.25" customHeight="1" thickBot="1" x14ac:dyDescent="0.35">
      <c r="A8" s="62">
        <v>3</v>
      </c>
      <c r="B8" s="63">
        <f>[125]Sheet2!C4</f>
        <v>3.2000000000000002E-3</v>
      </c>
      <c r="C8" s="63">
        <f>[125]Sheet2!D4</f>
        <v>3.0000000000000001E-3</v>
      </c>
      <c r="D8" s="63">
        <f>[125]Sheet2!E4</f>
        <v>3.0999999999999999E-3</v>
      </c>
      <c r="F8" s="62"/>
      <c r="G8" s="64"/>
      <c r="H8" s="67"/>
      <c r="K8" s="52">
        <f>LARGE(B11:C11,1)/(B11+C11)</f>
        <v>0.85165562913907278</v>
      </c>
      <c r="W8" s="62">
        <v>7</v>
      </c>
      <c r="X8" s="62">
        <v>4222</v>
      </c>
      <c r="Y8" s="65">
        <v>42431</v>
      </c>
      <c r="Z8" s="62" t="s">
        <v>528</v>
      </c>
      <c r="AA8" s="62" t="s">
        <v>501</v>
      </c>
      <c r="AB8" s="62">
        <v>9.9</v>
      </c>
      <c r="AC8" s="62" t="s">
        <v>506</v>
      </c>
      <c r="AD8" s="62">
        <v>65</v>
      </c>
    </row>
    <row r="9" spans="1:30" ht="17.25" customHeight="1" thickBot="1" x14ac:dyDescent="0.35">
      <c r="A9" s="62">
        <v>4</v>
      </c>
      <c r="B9" s="63">
        <f>[125]Sheet2!C5</f>
        <v>7.0000000000000001E-3</v>
      </c>
      <c r="C9" s="63">
        <f>[125]Sheet2!D5</f>
        <v>2.3E-3</v>
      </c>
      <c r="D9" s="63">
        <f>[125]Sheet2!E5</f>
        <v>4.7999999999999996E-3</v>
      </c>
      <c r="F9" s="62" t="s">
        <v>485</v>
      </c>
      <c r="G9" s="64">
        <v>44166</v>
      </c>
      <c r="H9" s="62">
        <v>1.05</v>
      </c>
      <c r="K9" s="52">
        <f>LARGE(B12:C12,1)/(B12+C12)</f>
        <v>0.800601956358164</v>
      </c>
      <c r="W9" s="62">
        <v>8</v>
      </c>
      <c r="X9" s="62">
        <v>4218</v>
      </c>
      <c r="Y9" s="65">
        <v>42403</v>
      </c>
      <c r="Z9" s="62" t="s">
        <v>528</v>
      </c>
      <c r="AA9" s="62" t="s">
        <v>501</v>
      </c>
      <c r="AB9" s="62">
        <v>9.9</v>
      </c>
      <c r="AC9" s="62" t="s">
        <v>506</v>
      </c>
      <c r="AD9" s="62">
        <v>63</v>
      </c>
    </row>
    <row r="10" spans="1:30" ht="17.25" customHeight="1" thickBot="1" x14ac:dyDescent="0.35">
      <c r="A10" s="62">
        <v>5</v>
      </c>
      <c r="B10" s="63">
        <f>[125]Sheet2!C6</f>
        <v>1.9099999999999999E-2</v>
      </c>
      <c r="C10" s="63">
        <f>[125]Sheet2!D6</f>
        <v>4.5999999999999999E-3</v>
      </c>
      <c r="D10" s="63">
        <f>[125]Sheet2!E6</f>
        <v>1.2200000000000001E-2</v>
      </c>
      <c r="F10" s="62" t="s">
        <v>486</v>
      </c>
      <c r="G10" s="64">
        <v>38817</v>
      </c>
      <c r="H10" s="62">
        <v>0.92</v>
      </c>
      <c r="K10" s="52">
        <f>LARGE(B20:C20,1)/(B20+C20)</f>
        <v>0.61578555472822039</v>
      </c>
      <c r="W10" s="62">
        <v>9</v>
      </c>
      <c r="X10" s="62">
        <v>4203</v>
      </c>
      <c r="Y10" s="65">
        <v>42390</v>
      </c>
      <c r="Z10" s="62" t="s">
        <v>537</v>
      </c>
      <c r="AA10" s="62" t="s">
        <v>502</v>
      </c>
      <c r="AB10" s="62">
        <v>9.9</v>
      </c>
      <c r="AC10" s="62" t="s">
        <v>505</v>
      </c>
      <c r="AD10" s="62">
        <v>79</v>
      </c>
    </row>
    <row r="11" spans="1:30" ht="17.25" customHeight="1" thickBot="1" x14ac:dyDescent="0.35">
      <c r="A11" s="62">
        <v>6</v>
      </c>
      <c r="B11" s="63">
        <f>[125]Sheet2!C7</f>
        <v>6.4299999999999996E-2</v>
      </c>
      <c r="C11" s="63">
        <f>[125]Sheet2!D7</f>
        <v>1.12E-2</v>
      </c>
      <c r="D11" s="63">
        <f>[125]Sheet2!E7</f>
        <v>3.9199999999999999E-2</v>
      </c>
      <c r="F11" s="62" t="s">
        <v>487</v>
      </c>
      <c r="G11" s="64">
        <v>37598</v>
      </c>
      <c r="H11" s="62">
        <v>0.89</v>
      </c>
      <c r="K11" s="52">
        <f>LARGE(B21:C21,1)/(B21+C21)</f>
        <v>0.66889185580774368</v>
      </c>
      <c r="W11" s="62">
        <v>10</v>
      </c>
      <c r="X11" s="62">
        <v>4202</v>
      </c>
      <c r="Y11" s="65">
        <v>42401</v>
      </c>
      <c r="Z11" s="62" t="s">
        <v>539</v>
      </c>
      <c r="AA11" s="62" t="s">
        <v>499</v>
      </c>
      <c r="AB11" s="62">
        <v>9.9</v>
      </c>
      <c r="AC11" s="62" t="s">
        <v>505</v>
      </c>
      <c r="AD11" s="62">
        <v>81</v>
      </c>
    </row>
    <row r="12" spans="1:30" ht="17.25" customHeight="1" thickBot="1" x14ac:dyDescent="0.3">
      <c r="A12" s="62">
        <v>7</v>
      </c>
      <c r="B12" s="63">
        <f>[125]Sheet2!C8</f>
        <v>0.10639999999999999</v>
      </c>
      <c r="C12" s="63">
        <f>[125]Sheet2!D8</f>
        <v>2.6499999999999999E-2</v>
      </c>
      <c r="D12" s="63">
        <f>[125]Sheet2!E8</f>
        <v>6.8599999999999994E-2</v>
      </c>
      <c r="F12" s="62" t="s">
        <v>488</v>
      </c>
      <c r="G12" s="64">
        <v>38849</v>
      </c>
      <c r="H12" s="62">
        <v>0.92</v>
      </c>
      <c r="W12" s="62">
        <v>20</v>
      </c>
      <c r="X12" s="62">
        <v>4161</v>
      </c>
      <c r="Y12" s="65">
        <v>42424</v>
      </c>
      <c r="Z12" s="62" t="s">
        <v>537</v>
      </c>
      <c r="AA12" s="62" t="s">
        <v>501</v>
      </c>
      <c r="AB12" s="62">
        <v>9.8000000000000007</v>
      </c>
      <c r="AC12" s="62" t="s">
        <v>505</v>
      </c>
      <c r="AD12" s="62">
        <v>78</v>
      </c>
    </row>
    <row r="13" spans="1:30" ht="17.25" customHeight="1" thickBot="1" x14ac:dyDescent="0.3">
      <c r="A13" s="62">
        <v>8</v>
      </c>
      <c r="B13" s="63">
        <f>[125]Sheet2!C9</f>
        <v>9.98E-2</v>
      </c>
      <c r="C13" s="63">
        <f>[125]Sheet2!D9</f>
        <v>3.6900000000000002E-2</v>
      </c>
      <c r="D13" s="63">
        <f>[125]Sheet2!E9</f>
        <v>7.0000000000000007E-2</v>
      </c>
      <c r="F13" s="62" t="s">
        <v>489</v>
      </c>
      <c r="G13" s="64">
        <v>41896</v>
      </c>
      <c r="H13" s="62">
        <v>1</v>
      </c>
      <c r="W13" s="62">
        <v>25</v>
      </c>
      <c r="X13" s="62">
        <v>4148</v>
      </c>
      <c r="Y13" s="65">
        <v>42411</v>
      </c>
      <c r="Z13" s="62" t="s">
        <v>528</v>
      </c>
      <c r="AA13" s="62" t="s">
        <v>502</v>
      </c>
      <c r="AB13" s="62">
        <v>9.6999999999999993</v>
      </c>
      <c r="AC13" s="62" t="s">
        <v>506</v>
      </c>
      <c r="AD13" s="62">
        <v>66</v>
      </c>
    </row>
    <row r="14" spans="1:30" ht="14.4" thickBot="1" x14ac:dyDescent="0.3">
      <c r="A14" s="62">
        <v>9</v>
      </c>
      <c r="B14" s="63">
        <f>[125]Sheet2!C10</f>
        <v>8.1000000000000003E-2</v>
      </c>
      <c r="C14" s="63">
        <f>[125]Sheet2!D10</f>
        <v>3.78E-2</v>
      </c>
      <c r="D14" s="63">
        <f>[125]Sheet2!E10</f>
        <v>6.0600000000000001E-2</v>
      </c>
      <c r="F14" s="62" t="s">
        <v>490</v>
      </c>
      <c r="G14" s="64">
        <v>43604</v>
      </c>
      <c r="H14" s="62">
        <v>1.04</v>
      </c>
      <c r="W14" s="62">
        <v>30</v>
      </c>
      <c r="X14" s="62">
        <v>4134</v>
      </c>
      <c r="Y14" s="65">
        <v>42395</v>
      </c>
      <c r="Z14" s="62" t="s">
        <v>528</v>
      </c>
      <c r="AA14" s="62" t="s">
        <v>500</v>
      </c>
      <c r="AB14" s="62">
        <v>9.6999999999999993</v>
      </c>
      <c r="AC14" s="62" t="s">
        <v>506</v>
      </c>
      <c r="AD14" s="62">
        <v>65</v>
      </c>
    </row>
    <row r="15" spans="1:30" ht="14.4" thickBot="1" x14ac:dyDescent="0.3">
      <c r="A15" s="62">
        <v>10</v>
      </c>
      <c r="B15" s="63">
        <f>[125]Sheet2!C11</f>
        <v>7.22E-2</v>
      </c>
      <c r="C15" s="63">
        <f>[125]Sheet2!D11</f>
        <v>4.19E-2</v>
      </c>
      <c r="D15" s="63">
        <f>[125]Sheet2!E11</f>
        <v>5.79E-2</v>
      </c>
      <c r="F15" s="62" t="s">
        <v>491</v>
      </c>
      <c r="G15" s="64">
        <v>44087</v>
      </c>
      <c r="H15" s="62">
        <v>1.05</v>
      </c>
      <c r="W15" s="62">
        <v>35</v>
      </c>
      <c r="X15" s="62">
        <v>4130</v>
      </c>
      <c r="Y15" s="65">
        <v>42507</v>
      </c>
      <c r="Z15" s="62" t="s">
        <v>537</v>
      </c>
      <c r="AA15" s="62" t="s">
        <v>500</v>
      </c>
      <c r="AB15" s="62">
        <v>9.6999999999999993</v>
      </c>
      <c r="AC15" s="62" t="s">
        <v>505</v>
      </c>
      <c r="AD15" s="62">
        <v>77</v>
      </c>
    </row>
    <row r="16" spans="1:30" ht="14.4" thickBot="1" x14ac:dyDescent="0.3">
      <c r="A16" s="62">
        <v>11</v>
      </c>
      <c r="B16" s="63">
        <f>[125]Sheet2!C12</f>
        <v>6.4899999999999999E-2</v>
      </c>
      <c r="C16" s="63">
        <f>[125]Sheet2!D12</f>
        <v>4.9799999999999997E-2</v>
      </c>
      <c r="D16" s="63">
        <f>[125]Sheet2!E12</f>
        <v>5.7799999999999997E-2</v>
      </c>
      <c r="F16" s="62" t="s">
        <v>492</v>
      </c>
      <c r="G16" s="64">
        <v>42979</v>
      </c>
      <c r="H16" s="62">
        <v>1.02</v>
      </c>
      <c r="W16" s="62">
        <v>40</v>
      </c>
      <c r="X16" s="62">
        <v>4109</v>
      </c>
      <c r="Y16" s="65">
        <v>42408</v>
      </c>
      <c r="Z16" s="62" t="s">
        <v>528</v>
      </c>
      <c r="AA16" s="62" t="s">
        <v>499</v>
      </c>
      <c r="AB16" s="62">
        <v>9.6</v>
      </c>
      <c r="AC16" s="62" t="s">
        <v>506</v>
      </c>
      <c r="AD16" s="62">
        <v>68</v>
      </c>
    </row>
    <row r="17" spans="1:30" ht="14.4" thickBot="1" x14ac:dyDescent="0.3">
      <c r="A17" s="62">
        <v>12</v>
      </c>
      <c r="B17" s="63">
        <f>[125]Sheet2!C13</f>
        <v>6.1199999999999997E-2</v>
      </c>
      <c r="C17" s="63">
        <f>[125]Sheet2!D13</f>
        <v>5.6399999999999999E-2</v>
      </c>
      <c r="D17" s="63">
        <f>[125]Sheet2!E13</f>
        <v>5.8900000000000001E-2</v>
      </c>
      <c r="W17" s="62">
        <v>45</v>
      </c>
      <c r="X17" s="62">
        <v>4086</v>
      </c>
      <c r="Y17" s="65">
        <v>42438</v>
      </c>
      <c r="Z17" s="62" t="s">
        <v>539</v>
      </c>
      <c r="AA17" s="62" t="s">
        <v>501</v>
      </c>
      <c r="AB17" s="62">
        <v>9.6</v>
      </c>
      <c r="AC17" s="62" t="s">
        <v>505</v>
      </c>
      <c r="AD17" s="62">
        <v>84</v>
      </c>
    </row>
    <row r="18" spans="1:30" ht="14.4" thickBot="1" x14ac:dyDescent="0.3">
      <c r="A18" s="62">
        <v>13</v>
      </c>
      <c r="B18" s="63">
        <f>[125]Sheet2!C14</f>
        <v>5.6899999999999999E-2</v>
      </c>
      <c r="C18" s="63">
        <f>[125]Sheet2!D14</f>
        <v>6.08E-2</v>
      </c>
      <c r="D18" s="63">
        <f>[125]Sheet2!E14</f>
        <v>5.8700000000000002E-2</v>
      </c>
      <c r="W18" s="62">
        <v>50</v>
      </c>
      <c r="X18" s="62">
        <v>4079</v>
      </c>
      <c r="Y18" s="65">
        <v>42443</v>
      </c>
      <c r="Z18" s="62" t="s">
        <v>528</v>
      </c>
      <c r="AA18" s="62" t="s">
        <v>499</v>
      </c>
      <c r="AB18" s="62">
        <v>9.6</v>
      </c>
      <c r="AC18" s="62" t="s">
        <v>506</v>
      </c>
      <c r="AD18" s="62">
        <v>67</v>
      </c>
    </row>
    <row r="19" spans="1:30" ht="17.25" customHeight="1" thickBot="1" x14ac:dyDescent="0.3">
      <c r="A19" s="62">
        <v>14</v>
      </c>
      <c r="B19" s="63">
        <f>[125]Sheet2!C15</f>
        <v>5.3600000000000002E-2</v>
      </c>
      <c r="C19" s="63">
        <f>[125]Sheet2!D15</f>
        <v>6.9099999999999995E-2</v>
      </c>
      <c r="D19" s="63">
        <f>[125]Sheet2!E15</f>
        <v>6.0900000000000003E-2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4031</v>
      </c>
      <c r="Y19" s="65">
        <v>42422</v>
      </c>
      <c r="Z19" s="62" t="s">
        <v>537</v>
      </c>
      <c r="AA19" s="62" t="s">
        <v>499</v>
      </c>
      <c r="AB19" s="62">
        <v>9.5</v>
      </c>
      <c r="AC19" s="62" t="s">
        <v>505</v>
      </c>
      <c r="AD19" s="62">
        <v>78</v>
      </c>
    </row>
    <row r="20" spans="1:30" ht="17.25" customHeight="1" thickBot="1" x14ac:dyDescent="0.3">
      <c r="A20" s="62">
        <v>15</v>
      </c>
      <c r="B20" s="63">
        <f>[125]Sheet2!C16</f>
        <v>5.16E-2</v>
      </c>
      <c r="C20" s="63">
        <f>[125]Sheet2!D16</f>
        <v>8.2699999999999996E-2</v>
      </c>
      <c r="D20" s="63">
        <f>[125]Sheet2!E16</f>
        <v>6.6299999999999998E-2</v>
      </c>
      <c r="F20" s="62" t="s">
        <v>495</v>
      </c>
      <c r="G20" s="64">
        <v>28271</v>
      </c>
      <c r="H20" s="62">
        <v>0.67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4003</v>
      </c>
      <c r="Y20" s="65">
        <v>42479</v>
      </c>
      <c r="Z20" s="62" t="s">
        <v>539</v>
      </c>
      <c r="AA20" s="62" t="s">
        <v>500</v>
      </c>
      <c r="AB20" s="62">
        <v>9.4</v>
      </c>
      <c r="AC20" s="62" t="s">
        <v>505</v>
      </c>
      <c r="AD20" s="62">
        <v>84</v>
      </c>
    </row>
    <row r="21" spans="1:30" ht="17.25" customHeight="1" thickBot="1" x14ac:dyDescent="0.3">
      <c r="A21" s="62">
        <v>16</v>
      </c>
      <c r="B21" s="63">
        <f>[125]Sheet2!C17</f>
        <v>4.9599999999999998E-2</v>
      </c>
      <c r="C21" s="63">
        <f>[125]Sheet2!D17</f>
        <v>0.1002</v>
      </c>
      <c r="D21" s="63">
        <f>[125]Sheet2!E17</f>
        <v>7.3499999999999996E-2</v>
      </c>
      <c r="F21" s="62" t="s">
        <v>499</v>
      </c>
      <c r="G21" s="64">
        <v>44963</v>
      </c>
      <c r="H21" s="62">
        <v>1.07</v>
      </c>
      <c r="J21" s="48">
        <v>5</v>
      </c>
      <c r="K21" s="48">
        <f>X6</f>
        <v>4240</v>
      </c>
      <c r="L21" s="54"/>
      <c r="M21" s="48"/>
      <c r="N21" s="59">
        <f>K21/$F$2</f>
        <v>0.10095238095238095</v>
      </c>
      <c r="W21" s="62">
        <v>125</v>
      </c>
      <c r="X21" s="62">
        <v>3968</v>
      </c>
      <c r="Y21" s="65">
        <v>42474</v>
      </c>
      <c r="Z21" s="62" t="s">
        <v>537</v>
      </c>
      <c r="AA21" s="62" t="s">
        <v>502</v>
      </c>
      <c r="AB21" s="62">
        <v>9.3000000000000007</v>
      </c>
      <c r="AC21" s="62" t="s">
        <v>505</v>
      </c>
      <c r="AD21" s="62">
        <v>77</v>
      </c>
    </row>
    <row r="22" spans="1:30" ht="17.25" customHeight="1" thickBot="1" x14ac:dyDescent="0.3">
      <c r="A22" s="62">
        <v>17</v>
      </c>
      <c r="B22" s="63">
        <f>[125]Sheet2!C18</f>
        <v>5.1900000000000002E-2</v>
      </c>
      <c r="C22" s="63">
        <f>[125]Sheet2!D18</f>
        <v>0.1086</v>
      </c>
      <c r="D22" s="63">
        <f>[125]Sheet2!E18</f>
        <v>7.8700000000000006E-2</v>
      </c>
      <c r="F22" s="62" t="s">
        <v>500</v>
      </c>
      <c r="G22" s="64">
        <v>45116</v>
      </c>
      <c r="H22" s="62">
        <v>1.07</v>
      </c>
      <c r="J22" s="48">
        <v>10</v>
      </c>
      <c r="K22" s="48">
        <f>X11</f>
        <v>4202</v>
      </c>
      <c r="L22" s="54"/>
      <c r="M22" s="48"/>
      <c r="N22" s="59">
        <f t="shared" ref="N22:N28" si="0">K22/$F$2</f>
        <v>0.10004761904761905</v>
      </c>
      <c r="W22" s="62">
        <v>150</v>
      </c>
      <c r="X22" s="62">
        <v>3941</v>
      </c>
      <c r="Y22" s="65">
        <v>42467</v>
      </c>
      <c r="Z22" s="62" t="s">
        <v>539</v>
      </c>
      <c r="AA22" s="62" t="s">
        <v>502</v>
      </c>
      <c r="AB22" s="62">
        <v>9.3000000000000007</v>
      </c>
      <c r="AC22" s="62" t="s">
        <v>505</v>
      </c>
      <c r="AD22" s="62">
        <v>84</v>
      </c>
    </row>
    <row r="23" spans="1:30" ht="17.25" customHeight="1" thickBot="1" x14ac:dyDescent="0.3">
      <c r="A23" s="62">
        <v>18</v>
      </c>
      <c r="B23" s="63">
        <f>[125]Sheet2!C19</f>
        <v>4.4699999999999997E-2</v>
      </c>
      <c r="C23" s="63">
        <f>[125]Sheet2!D19</f>
        <v>8.3699999999999997E-2</v>
      </c>
      <c r="D23" s="63">
        <f>[125]Sheet2!E19</f>
        <v>6.3100000000000003E-2</v>
      </c>
      <c r="F23" s="62" t="s">
        <v>501</v>
      </c>
      <c r="G23" s="64">
        <v>47302</v>
      </c>
      <c r="H23" s="62">
        <v>1.1200000000000001</v>
      </c>
      <c r="J23" s="48">
        <v>20</v>
      </c>
      <c r="K23" s="48">
        <f>X12</f>
        <v>4161</v>
      </c>
      <c r="L23" s="54"/>
      <c r="M23" s="48"/>
      <c r="N23" s="59">
        <f t="shared" si="0"/>
        <v>9.9071428571428574E-2</v>
      </c>
      <c r="W23" s="62">
        <v>175</v>
      </c>
      <c r="X23" s="62">
        <v>3912</v>
      </c>
      <c r="Y23" s="65">
        <v>42494</v>
      </c>
      <c r="Z23" s="62" t="s">
        <v>528</v>
      </c>
      <c r="AA23" s="62" t="s">
        <v>501</v>
      </c>
      <c r="AB23" s="62">
        <v>9.1999999999999993</v>
      </c>
      <c r="AC23" s="62" t="s">
        <v>506</v>
      </c>
      <c r="AD23" s="62">
        <v>70</v>
      </c>
    </row>
    <row r="24" spans="1:30" ht="17.25" customHeight="1" thickBot="1" x14ac:dyDescent="0.3">
      <c r="A24" s="62">
        <v>19</v>
      </c>
      <c r="B24" s="63">
        <f>[125]Sheet2!C20</f>
        <v>3.09E-2</v>
      </c>
      <c r="C24" s="63">
        <f>[125]Sheet2!D20</f>
        <v>6.0400000000000002E-2</v>
      </c>
      <c r="D24" s="63">
        <f>[125]Sheet2!E20</f>
        <v>4.4900000000000002E-2</v>
      </c>
      <c r="F24" s="62" t="s">
        <v>502</v>
      </c>
      <c r="G24" s="64">
        <v>47279</v>
      </c>
      <c r="H24" s="62">
        <v>1.1200000000000001</v>
      </c>
      <c r="J24" s="48">
        <v>30</v>
      </c>
      <c r="K24" s="48">
        <f>X14</f>
        <v>4134</v>
      </c>
      <c r="L24" s="54"/>
      <c r="M24" s="48"/>
      <c r="N24" s="59">
        <f t="shared" si="0"/>
        <v>9.8428571428571435E-2</v>
      </c>
      <c r="W24" s="62">
        <v>200</v>
      </c>
      <c r="X24" s="62">
        <v>3885</v>
      </c>
      <c r="Y24" s="65">
        <v>42451</v>
      </c>
      <c r="Z24" s="62" t="s">
        <v>529</v>
      </c>
      <c r="AA24" s="62" t="s">
        <v>500</v>
      </c>
      <c r="AB24" s="62">
        <v>9.1</v>
      </c>
      <c r="AC24" s="62" t="s">
        <v>506</v>
      </c>
      <c r="AD24" s="62">
        <v>65</v>
      </c>
    </row>
    <row r="25" spans="1:30" ht="17.25" customHeight="1" thickBot="1" x14ac:dyDescent="0.3">
      <c r="A25" s="62">
        <v>20</v>
      </c>
      <c r="B25" s="63">
        <f>[125]Sheet2!C21</f>
        <v>2.3099999999999999E-2</v>
      </c>
      <c r="C25" s="63">
        <f>[125]Sheet2!D21</f>
        <v>4.8800000000000003E-2</v>
      </c>
      <c r="D25" s="63">
        <f>[125]Sheet2!E21</f>
        <v>3.5200000000000002E-2</v>
      </c>
      <c r="F25" s="62" t="s">
        <v>503</v>
      </c>
      <c r="G25" s="64">
        <v>48070</v>
      </c>
      <c r="H25" s="62">
        <v>1.1399999999999999</v>
      </c>
      <c r="J25" s="48">
        <v>50</v>
      </c>
      <c r="K25" s="48">
        <f>X18</f>
        <v>4079</v>
      </c>
      <c r="L25" s="54"/>
      <c r="M25" s="48"/>
      <c r="N25" s="59">
        <f t="shared" si="0"/>
        <v>9.7119047619047619E-2</v>
      </c>
      <c r="W25" s="62">
        <v>200</v>
      </c>
      <c r="X25" s="62">
        <v>1695</v>
      </c>
      <c r="Y25" s="65">
        <v>43091</v>
      </c>
      <c r="Z25" s="62" t="s">
        <v>530</v>
      </c>
      <c r="AA25" s="62" t="s">
        <v>503</v>
      </c>
      <c r="AB25" s="62">
        <v>9.6999999999999993</v>
      </c>
      <c r="AC25" s="62" t="s">
        <v>505</v>
      </c>
      <c r="AD25" s="62">
        <v>57</v>
      </c>
    </row>
    <row r="26" spans="1:30" ht="17.25" customHeight="1" thickBot="1" x14ac:dyDescent="0.3">
      <c r="A26" s="62">
        <v>21</v>
      </c>
      <c r="B26" s="63">
        <f>[125]Sheet2!C22</f>
        <v>1.9300000000000001E-2</v>
      </c>
      <c r="C26" s="63">
        <f>[125]Sheet2!D22</f>
        <v>3.95E-2</v>
      </c>
      <c r="D26" s="63">
        <f>[125]Sheet2!E22</f>
        <v>2.8799999999999999E-2</v>
      </c>
      <c r="F26" s="62" t="s">
        <v>504</v>
      </c>
      <c r="G26" s="64">
        <v>36065</v>
      </c>
      <c r="H26" s="62">
        <v>0.86</v>
      </c>
      <c r="J26" s="48">
        <v>100</v>
      </c>
      <c r="K26" s="48">
        <f>X20</f>
        <v>4003</v>
      </c>
      <c r="L26" s="54"/>
      <c r="M26" s="48"/>
      <c r="N26" s="59">
        <f t="shared" si="0"/>
        <v>9.5309523809523816E-2</v>
      </c>
    </row>
    <row r="27" spans="1:30" ht="17.25" customHeight="1" thickBot="1" x14ac:dyDescent="0.3">
      <c r="A27" s="62">
        <v>22</v>
      </c>
      <c r="B27" s="63">
        <f>[125]Sheet2!C23</f>
        <v>1.54E-2</v>
      </c>
      <c r="C27" s="63">
        <f>[125]Sheet2!D23</f>
        <v>3.1199999999999999E-2</v>
      </c>
      <c r="D27" s="63">
        <f>[125]Sheet2!E23</f>
        <v>2.29E-2</v>
      </c>
      <c r="J27" s="48">
        <v>150</v>
      </c>
      <c r="K27" s="48">
        <f>X22</f>
        <v>3941</v>
      </c>
      <c r="L27" s="54"/>
      <c r="M27" s="48"/>
      <c r="N27" s="59">
        <f t="shared" si="0"/>
        <v>9.3833333333333338E-2</v>
      </c>
    </row>
    <row r="28" spans="1:30" ht="17.25" customHeight="1" thickBot="1" x14ac:dyDescent="0.3">
      <c r="A28" s="62">
        <v>23</v>
      </c>
      <c r="B28" s="63">
        <f>[125]Sheet2!C24</f>
        <v>1.03E-2</v>
      </c>
      <c r="C28" s="63">
        <f>[125]Sheet2!D24</f>
        <v>2.06E-2</v>
      </c>
      <c r="D28" s="63">
        <f>[125]Sheet2!E24</f>
        <v>1.5100000000000001E-2</v>
      </c>
      <c r="J28" s="48">
        <v>200</v>
      </c>
      <c r="K28" s="48">
        <f>X24</f>
        <v>3885</v>
      </c>
      <c r="L28" s="54"/>
      <c r="M28" s="48"/>
      <c r="N28" s="59">
        <f t="shared" si="0"/>
        <v>9.2499999999999999E-2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activeCell="I10" sqref="I10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7" width="0" hidden="1" customWidth="1"/>
    <col min="28" max="28" width="8.69921875" hidden="1" customWidth="1"/>
    <col min="29" max="30" width="0" hidden="1" customWidth="1"/>
  </cols>
  <sheetData>
    <row r="1" spans="1:30" ht="24" thickBot="1" x14ac:dyDescent="0.5">
      <c r="A1" s="87" t="s">
        <v>552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30" ht="21.6" thickBot="1" x14ac:dyDescent="0.45">
      <c r="D2" s="41" t="s">
        <v>547</v>
      </c>
      <c r="F2" s="42">
        <v>51600</v>
      </c>
      <c r="H2" s="43" t="s">
        <v>469</v>
      </c>
      <c r="W2" s="62">
        <v>1</v>
      </c>
      <c r="X2" s="62">
        <v>4714</v>
      </c>
      <c r="Y2" s="65">
        <v>42769</v>
      </c>
      <c r="Z2" s="62" t="s">
        <v>531</v>
      </c>
      <c r="AA2" s="62" t="s">
        <v>503</v>
      </c>
      <c r="AB2" s="62">
        <v>9.1</v>
      </c>
    </row>
    <row r="3" spans="1:30" ht="14.4" thickBot="1" x14ac:dyDescent="0.3">
      <c r="W3" s="62">
        <v>2</v>
      </c>
      <c r="X3" s="62">
        <v>4709</v>
      </c>
      <c r="Y3" s="65">
        <v>43089</v>
      </c>
      <c r="Z3" s="62" t="s">
        <v>533</v>
      </c>
      <c r="AA3" s="62" t="s">
        <v>501</v>
      </c>
      <c r="AB3" s="62">
        <v>9.1</v>
      </c>
    </row>
    <row r="4" spans="1:30" ht="14.4" thickBot="1" x14ac:dyDescent="0.3">
      <c r="A4" s="44" t="s">
        <v>470</v>
      </c>
      <c r="B4" s="45" t="s">
        <v>471</v>
      </c>
      <c r="C4" s="60" t="s">
        <v>472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4695</v>
      </c>
      <c r="Y4" s="65">
        <v>43088</v>
      </c>
      <c r="Z4" s="62" t="s">
        <v>533</v>
      </c>
      <c r="AA4" s="62" t="s">
        <v>500</v>
      </c>
      <c r="AB4" s="62">
        <v>9.1</v>
      </c>
      <c r="AC4" s="47" t="s">
        <v>526</v>
      </c>
      <c r="AD4" s="47" t="s">
        <v>527</v>
      </c>
    </row>
    <row r="5" spans="1:30" ht="15" customHeight="1" thickBot="1" x14ac:dyDescent="0.3">
      <c r="A5" s="62">
        <v>0</v>
      </c>
      <c r="B5" s="63">
        <v>7.9000000000000008E-3</v>
      </c>
      <c r="C5" s="63">
        <v>7.4000000000000003E-3</v>
      </c>
      <c r="D5" s="63">
        <v>7.7000000000000002E-3</v>
      </c>
      <c r="F5" s="62" t="s">
        <v>478</v>
      </c>
      <c r="G5" s="64">
        <v>53318</v>
      </c>
      <c r="H5" s="62">
        <v>1.03</v>
      </c>
      <c r="J5" s="91" t="s">
        <v>479</v>
      </c>
      <c r="K5" s="92"/>
      <c r="L5" s="92"/>
      <c r="M5" s="92"/>
      <c r="N5" s="93"/>
      <c r="W5" s="62">
        <v>4</v>
      </c>
      <c r="X5" s="62">
        <v>4694</v>
      </c>
      <c r="Y5" s="65">
        <v>43090</v>
      </c>
      <c r="Z5" s="62" t="s">
        <v>531</v>
      </c>
      <c r="AA5" s="62" t="s">
        <v>502</v>
      </c>
      <c r="AB5" s="62">
        <v>9.1</v>
      </c>
      <c r="AC5" s="48" t="s">
        <v>471</v>
      </c>
      <c r="AD5" s="48">
        <v>54</v>
      </c>
    </row>
    <row r="6" spans="1:30" ht="14.4" thickBot="1" x14ac:dyDescent="0.3">
      <c r="A6" s="62">
        <v>1</v>
      </c>
      <c r="B6" s="63">
        <v>4.7999999999999996E-3</v>
      </c>
      <c r="C6" s="63">
        <v>4.5999999999999999E-3</v>
      </c>
      <c r="D6" s="63">
        <v>4.7000000000000002E-3</v>
      </c>
      <c r="F6" s="62" t="s">
        <v>480</v>
      </c>
      <c r="G6" s="64">
        <v>55068</v>
      </c>
      <c r="H6" s="62">
        <v>1.06</v>
      </c>
      <c r="J6" s="49" t="s">
        <v>481</v>
      </c>
      <c r="K6" s="50">
        <f>LARGE((K8,K9),1)</f>
        <v>0.55160744500846015</v>
      </c>
      <c r="N6" s="50" t="s">
        <v>506</v>
      </c>
      <c r="W6" s="62">
        <v>5</v>
      </c>
      <c r="X6" s="62">
        <v>4689</v>
      </c>
      <c r="Y6" s="65">
        <v>43082</v>
      </c>
      <c r="Z6" s="62" t="s">
        <v>532</v>
      </c>
      <c r="AA6" s="62" t="s">
        <v>501</v>
      </c>
      <c r="AB6" s="62">
        <v>9.1</v>
      </c>
      <c r="AC6" s="48" t="s">
        <v>471</v>
      </c>
      <c r="AD6" s="48">
        <v>52</v>
      </c>
    </row>
    <row r="7" spans="1:30" ht="14.4" thickBot="1" x14ac:dyDescent="0.3">
      <c r="A7" s="62">
        <v>2</v>
      </c>
      <c r="B7" s="63">
        <v>3.8999999999999998E-3</v>
      </c>
      <c r="C7" s="63">
        <v>3.8999999999999998E-3</v>
      </c>
      <c r="D7" s="63">
        <v>3.8999999999999998E-3</v>
      </c>
      <c r="F7" s="62" t="s">
        <v>482</v>
      </c>
      <c r="G7" s="64">
        <v>56284</v>
      </c>
      <c r="H7" s="62">
        <v>1.0900000000000001</v>
      </c>
      <c r="J7" s="51" t="s">
        <v>483</v>
      </c>
      <c r="K7" s="50">
        <f>LARGE((K10,K11),1)</f>
        <v>0.50713800135961928</v>
      </c>
      <c r="N7" s="50" t="s">
        <v>505</v>
      </c>
      <c r="W7" s="62">
        <v>6</v>
      </c>
      <c r="X7" s="62">
        <v>4682</v>
      </c>
      <c r="Y7" s="65">
        <v>43061</v>
      </c>
      <c r="Z7" s="62" t="s">
        <v>531</v>
      </c>
      <c r="AA7" s="62" t="s">
        <v>501</v>
      </c>
      <c r="AB7" s="62">
        <v>9.1</v>
      </c>
      <c r="AC7" s="48" t="s">
        <v>471</v>
      </c>
      <c r="AD7" s="48">
        <v>54</v>
      </c>
    </row>
    <row r="8" spans="1:30" ht="15" thickBot="1" x14ac:dyDescent="0.35">
      <c r="A8" s="62">
        <v>3</v>
      </c>
      <c r="B8" s="63">
        <v>2.8E-3</v>
      </c>
      <c r="C8" s="63">
        <v>3.3E-3</v>
      </c>
      <c r="D8" s="63">
        <v>3.0000000000000001E-3</v>
      </c>
      <c r="F8" s="62" t="s">
        <v>484</v>
      </c>
      <c r="G8" s="64">
        <v>51521</v>
      </c>
      <c r="H8" s="62">
        <v>0.99</v>
      </c>
      <c r="K8" s="52">
        <f>LARGE(B11:C11,1)/(B11+C11)</f>
        <v>0.55160744500846015</v>
      </c>
      <c r="W8" s="62">
        <v>7</v>
      </c>
      <c r="X8" s="62">
        <v>4666</v>
      </c>
      <c r="Y8" s="65">
        <v>43088</v>
      </c>
      <c r="Z8" s="62" t="s">
        <v>531</v>
      </c>
      <c r="AA8" s="62" t="s">
        <v>500</v>
      </c>
      <c r="AB8" s="62">
        <v>9</v>
      </c>
      <c r="AC8" s="48" t="s">
        <v>471</v>
      </c>
      <c r="AD8" s="48">
        <v>52</v>
      </c>
    </row>
    <row r="9" spans="1:30" ht="15" thickBot="1" x14ac:dyDescent="0.35">
      <c r="A9" s="62">
        <v>4</v>
      </c>
      <c r="B9" s="63">
        <v>3.8999999999999998E-3</v>
      </c>
      <c r="C9" s="63">
        <v>4.7000000000000002E-3</v>
      </c>
      <c r="D9" s="63">
        <v>4.1999999999999997E-3</v>
      </c>
      <c r="F9" s="62" t="s">
        <v>485</v>
      </c>
      <c r="G9" s="64">
        <v>50756</v>
      </c>
      <c r="H9" s="62">
        <v>0.98</v>
      </c>
      <c r="K9" s="52">
        <f>LARGE(B12:C12,1)/(B12+C12)</f>
        <v>0.51016260162601623</v>
      </c>
      <c r="W9" s="62">
        <v>8</v>
      </c>
      <c r="X9" s="62">
        <v>4665</v>
      </c>
      <c r="Y9" s="65">
        <v>43056</v>
      </c>
      <c r="Z9" s="62" t="s">
        <v>531</v>
      </c>
      <c r="AA9" s="62" t="s">
        <v>503</v>
      </c>
      <c r="AB9" s="62">
        <v>9</v>
      </c>
      <c r="AC9" s="48" t="s">
        <v>471</v>
      </c>
      <c r="AD9" s="48">
        <v>54</v>
      </c>
    </row>
    <row r="10" spans="1:30" ht="15" thickBot="1" x14ac:dyDescent="0.35">
      <c r="A10" s="62">
        <v>5</v>
      </c>
      <c r="B10" s="63">
        <v>8.8999999999999999E-3</v>
      </c>
      <c r="C10" s="63">
        <v>1.1900000000000001E-2</v>
      </c>
      <c r="D10" s="63">
        <v>1.03E-2</v>
      </c>
      <c r="F10" s="62" t="s">
        <v>486</v>
      </c>
      <c r="G10" s="64">
        <v>50248</v>
      </c>
      <c r="H10" s="62">
        <v>0.97</v>
      </c>
      <c r="K10" s="52">
        <f>LARGE(B20:C20,1)/(B20+C20)</f>
        <v>0.5043478260869565</v>
      </c>
      <c r="W10" s="62">
        <v>9</v>
      </c>
      <c r="X10" s="62">
        <v>4663</v>
      </c>
      <c r="Y10" s="65">
        <v>42818</v>
      </c>
      <c r="Z10" s="62" t="s">
        <v>531</v>
      </c>
      <c r="AA10" s="62" t="s">
        <v>503</v>
      </c>
      <c r="AB10" s="62">
        <v>9</v>
      </c>
      <c r="AC10" s="48" t="s">
        <v>471</v>
      </c>
      <c r="AD10" s="48">
        <v>53</v>
      </c>
    </row>
    <row r="11" spans="1:30" ht="15" thickBot="1" x14ac:dyDescent="0.35">
      <c r="A11" s="62">
        <v>6</v>
      </c>
      <c r="B11" s="63">
        <v>2.6499999999999999E-2</v>
      </c>
      <c r="C11" s="63">
        <v>3.2599999999999997E-2</v>
      </c>
      <c r="D11" s="63">
        <v>2.92E-2</v>
      </c>
      <c r="F11" s="62" t="s">
        <v>487</v>
      </c>
      <c r="G11" s="64">
        <v>48201</v>
      </c>
      <c r="H11" s="62">
        <v>0.93</v>
      </c>
      <c r="K11" s="52">
        <f>LARGE(B21:C21,1)/(B21+C21)</f>
        <v>0.50713800135961928</v>
      </c>
      <c r="W11" s="62">
        <v>10</v>
      </c>
      <c r="X11" s="62">
        <v>4661</v>
      </c>
      <c r="Y11" s="65">
        <v>43091</v>
      </c>
      <c r="Z11" s="62" t="s">
        <v>535</v>
      </c>
      <c r="AA11" s="62" t="s">
        <v>503</v>
      </c>
      <c r="AB11" s="62">
        <v>9</v>
      </c>
      <c r="AC11" s="48" t="s">
        <v>471</v>
      </c>
      <c r="AD11" s="48">
        <v>52</v>
      </c>
    </row>
    <row r="12" spans="1:30" ht="14.4" thickBot="1" x14ac:dyDescent="0.3">
      <c r="A12" s="62">
        <v>7</v>
      </c>
      <c r="B12" s="63">
        <v>4.82E-2</v>
      </c>
      <c r="C12" s="63">
        <v>5.0200000000000002E-2</v>
      </c>
      <c r="D12" s="63">
        <v>4.9099999999999998E-2</v>
      </c>
      <c r="F12" s="62" t="s">
        <v>488</v>
      </c>
      <c r="G12" s="64">
        <v>50512</v>
      </c>
      <c r="H12" s="62">
        <v>0.97</v>
      </c>
      <c r="W12" s="62">
        <v>20</v>
      </c>
      <c r="X12" s="62">
        <v>4621</v>
      </c>
      <c r="Y12" s="65">
        <v>42738</v>
      </c>
      <c r="Z12" s="62" t="s">
        <v>528</v>
      </c>
      <c r="AA12" s="62" t="s">
        <v>500</v>
      </c>
      <c r="AB12" s="62">
        <v>9</v>
      </c>
      <c r="AC12" s="48" t="s">
        <v>471</v>
      </c>
      <c r="AD12" s="48">
        <v>52</v>
      </c>
    </row>
    <row r="13" spans="1:30" ht="14.4" thickBot="1" x14ac:dyDescent="0.3">
      <c r="A13" s="62">
        <v>8</v>
      </c>
      <c r="B13" s="63">
        <v>5.1799999999999999E-2</v>
      </c>
      <c r="C13" s="63">
        <v>5.1200000000000002E-2</v>
      </c>
      <c r="D13" s="63">
        <v>5.16E-2</v>
      </c>
      <c r="F13" s="62" t="s">
        <v>489</v>
      </c>
      <c r="G13" s="64">
        <v>43711</v>
      </c>
      <c r="H13" s="62">
        <v>0.84</v>
      </c>
      <c r="W13" s="62">
        <v>25</v>
      </c>
      <c r="X13" s="62">
        <v>4610</v>
      </c>
      <c r="Y13" s="65">
        <v>43089</v>
      </c>
      <c r="Z13" s="62" t="s">
        <v>530</v>
      </c>
      <c r="AA13" s="62" t="s">
        <v>501</v>
      </c>
      <c r="AB13" s="62">
        <v>8.9</v>
      </c>
      <c r="AC13" s="48" t="s">
        <v>471</v>
      </c>
      <c r="AD13" s="48">
        <v>54</v>
      </c>
    </row>
    <row r="14" spans="1:30" ht="14.4" thickBot="1" x14ac:dyDescent="0.3">
      <c r="A14" s="62">
        <v>9</v>
      </c>
      <c r="B14" s="63">
        <v>5.2600000000000001E-2</v>
      </c>
      <c r="C14" s="63">
        <v>5.1200000000000002E-2</v>
      </c>
      <c r="D14" s="63">
        <v>5.1999999999999998E-2</v>
      </c>
      <c r="F14" s="62" t="s">
        <v>490</v>
      </c>
      <c r="G14" s="64">
        <v>53597</v>
      </c>
      <c r="H14" s="62">
        <v>1.03</v>
      </c>
      <c r="W14" s="62">
        <v>30</v>
      </c>
      <c r="X14" s="62">
        <v>4597</v>
      </c>
      <c r="Y14" s="65">
        <v>43077</v>
      </c>
      <c r="Z14" s="62" t="s">
        <v>533</v>
      </c>
      <c r="AA14" s="62" t="s">
        <v>503</v>
      </c>
      <c r="AB14" s="62">
        <v>8.9</v>
      </c>
      <c r="AC14" s="48" t="s">
        <v>471</v>
      </c>
      <c r="AD14" s="48">
        <v>55</v>
      </c>
    </row>
    <row r="15" spans="1:30" ht="14.4" thickBot="1" x14ac:dyDescent="0.3">
      <c r="A15" s="62">
        <v>10</v>
      </c>
      <c r="B15" s="63">
        <v>6.0400000000000002E-2</v>
      </c>
      <c r="C15" s="63">
        <v>5.8299999999999998E-2</v>
      </c>
      <c r="D15" s="63">
        <v>5.9400000000000001E-2</v>
      </c>
      <c r="F15" s="62" t="s">
        <v>491</v>
      </c>
      <c r="G15" s="64">
        <v>53438</v>
      </c>
      <c r="H15" s="62">
        <v>1.03</v>
      </c>
      <c r="W15" s="62">
        <v>35</v>
      </c>
      <c r="X15" s="62">
        <v>4580</v>
      </c>
      <c r="Y15" s="65">
        <v>42825</v>
      </c>
      <c r="Z15" s="62" t="s">
        <v>531</v>
      </c>
      <c r="AA15" s="62" t="s">
        <v>503</v>
      </c>
      <c r="AB15" s="62">
        <v>8.9</v>
      </c>
      <c r="AC15" s="48" t="s">
        <v>471</v>
      </c>
      <c r="AD15" s="48">
        <v>54</v>
      </c>
    </row>
    <row r="16" spans="1:30" ht="14.4" thickBot="1" x14ac:dyDescent="0.3">
      <c r="A16" s="62">
        <v>11</v>
      </c>
      <c r="B16" s="63">
        <v>6.9699999999999998E-2</v>
      </c>
      <c r="C16" s="63">
        <v>6.9099999999999995E-2</v>
      </c>
      <c r="D16" s="63">
        <v>6.9500000000000006E-2</v>
      </c>
      <c r="F16" s="62" t="s">
        <v>492</v>
      </c>
      <c r="G16" s="64">
        <v>53907</v>
      </c>
      <c r="H16" s="62">
        <v>1.04</v>
      </c>
      <c r="W16" s="62">
        <v>40</v>
      </c>
      <c r="X16" s="62">
        <v>4572</v>
      </c>
      <c r="Y16" s="65">
        <v>42776</v>
      </c>
      <c r="Z16" s="62" t="s">
        <v>531</v>
      </c>
      <c r="AA16" s="62" t="s">
        <v>503</v>
      </c>
      <c r="AB16" s="62">
        <v>8.9</v>
      </c>
      <c r="AC16" s="48" t="s">
        <v>471</v>
      </c>
      <c r="AD16" s="48">
        <v>54</v>
      </c>
    </row>
    <row r="17" spans="1:30" ht="14.4" thickBot="1" x14ac:dyDescent="0.3">
      <c r="A17" s="62">
        <v>12</v>
      </c>
      <c r="B17" s="63">
        <v>7.7200000000000005E-2</v>
      </c>
      <c r="C17" s="63">
        <v>7.8E-2</v>
      </c>
      <c r="D17" s="63">
        <v>7.7600000000000002E-2</v>
      </c>
      <c r="W17" s="62">
        <v>45</v>
      </c>
      <c r="X17" s="62">
        <v>4563</v>
      </c>
      <c r="Y17" s="65">
        <v>42762</v>
      </c>
      <c r="Z17" s="62" t="s">
        <v>533</v>
      </c>
      <c r="AA17" s="62" t="s">
        <v>503</v>
      </c>
      <c r="AB17" s="62">
        <v>8.8000000000000007</v>
      </c>
      <c r="AC17" s="48" t="s">
        <v>471</v>
      </c>
      <c r="AD17" s="48">
        <v>54</v>
      </c>
    </row>
    <row r="18" spans="1:30" ht="14.4" thickBot="1" x14ac:dyDescent="0.3">
      <c r="A18" s="62">
        <v>13</v>
      </c>
      <c r="B18" s="63">
        <v>7.7399999999999997E-2</v>
      </c>
      <c r="C18" s="63">
        <v>7.6200000000000004E-2</v>
      </c>
      <c r="D18" s="63">
        <v>7.6899999999999996E-2</v>
      </c>
      <c r="W18" s="62">
        <v>50</v>
      </c>
      <c r="X18" s="62">
        <v>4555</v>
      </c>
      <c r="Y18" s="65">
        <v>42770</v>
      </c>
      <c r="Z18" s="62" t="s">
        <v>531</v>
      </c>
      <c r="AA18" s="62" t="s">
        <v>504</v>
      </c>
      <c r="AB18" s="62">
        <v>8.8000000000000007</v>
      </c>
      <c r="AC18" s="48" t="s">
        <v>471</v>
      </c>
      <c r="AD18" s="48">
        <v>55</v>
      </c>
    </row>
    <row r="19" spans="1:30" ht="14.4" thickBot="1" x14ac:dyDescent="0.3">
      <c r="A19" s="62">
        <v>14</v>
      </c>
      <c r="B19" s="63">
        <v>7.6399999999999996E-2</v>
      </c>
      <c r="C19" s="63">
        <v>7.4399999999999994E-2</v>
      </c>
      <c r="D19" s="63">
        <v>7.5499999999999998E-2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4525</v>
      </c>
      <c r="Y19" s="65">
        <v>43082</v>
      </c>
      <c r="Z19" s="62" t="s">
        <v>531</v>
      </c>
      <c r="AA19" s="62" t="s">
        <v>501</v>
      </c>
      <c r="AB19" s="62">
        <v>8.8000000000000007</v>
      </c>
      <c r="AC19" s="48" t="s">
        <v>471</v>
      </c>
      <c r="AD19" s="48">
        <v>51</v>
      </c>
    </row>
    <row r="20" spans="1:30" ht="14.4" thickBot="1" x14ac:dyDescent="0.3">
      <c r="A20" s="62">
        <v>15</v>
      </c>
      <c r="B20" s="63">
        <v>7.5399999999999995E-2</v>
      </c>
      <c r="C20" s="63">
        <v>7.4099999999999999E-2</v>
      </c>
      <c r="D20" s="63">
        <v>7.4800000000000005E-2</v>
      </c>
      <c r="F20" s="62" t="s">
        <v>495</v>
      </c>
      <c r="G20" s="64">
        <v>35825</v>
      </c>
      <c r="H20" s="62">
        <v>0.69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4503</v>
      </c>
      <c r="Y20" s="65">
        <v>42804</v>
      </c>
      <c r="Z20" s="62" t="s">
        <v>533</v>
      </c>
      <c r="AA20" s="62" t="s">
        <v>503</v>
      </c>
      <c r="AB20" s="62">
        <v>8.6999999999999993</v>
      </c>
      <c r="AC20" s="48" t="s">
        <v>471</v>
      </c>
      <c r="AD20" s="48">
        <v>54</v>
      </c>
    </row>
    <row r="21" spans="1:30" ht="14.4" thickBot="1" x14ac:dyDescent="0.3">
      <c r="A21" s="62">
        <v>16</v>
      </c>
      <c r="B21" s="63">
        <v>7.46E-2</v>
      </c>
      <c r="C21" s="63">
        <v>7.2499999999999995E-2</v>
      </c>
      <c r="D21" s="63">
        <v>7.3599999999999999E-2</v>
      </c>
      <c r="F21" s="62" t="s">
        <v>499</v>
      </c>
      <c r="G21" s="64">
        <v>52339</v>
      </c>
      <c r="H21" s="62">
        <v>1.01</v>
      </c>
      <c r="J21" s="48">
        <v>5</v>
      </c>
      <c r="K21" s="48">
        <f>X6</f>
        <v>4689</v>
      </c>
      <c r="L21" s="54"/>
      <c r="M21" s="48"/>
      <c r="N21" s="59">
        <f>K21/$F$2</f>
        <v>9.0872093023255815E-2</v>
      </c>
      <c r="W21" s="62">
        <v>125</v>
      </c>
      <c r="X21" s="62">
        <v>4477</v>
      </c>
      <c r="Y21" s="65">
        <v>42762</v>
      </c>
      <c r="Z21" s="62" t="s">
        <v>528</v>
      </c>
      <c r="AA21" s="62" t="s">
        <v>503</v>
      </c>
      <c r="AB21" s="62">
        <v>8.6999999999999993</v>
      </c>
      <c r="AC21" s="48" t="s">
        <v>471</v>
      </c>
      <c r="AD21" s="48">
        <v>55</v>
      </c>
    </row>
    <row r="22" spans="1:30" ht="14.4" thickBot="1" x14ac:dyDescent="0.3">
      <c r="A22" s="62">
        <v>17</v>
      </c>
      <c r="B22" s="63">
        <v>7.3800000000000004E-2</v>
      </c>
      <c r="C22" s="63">
        <v>7.1499999999999994E-2</v>
      </c>
      <c r="D22" s="63">
        <v>7.2800000000000004E-2</v>
      </c>
      <c r="F22" s="62" t="s">
        <v>500</v>
      </c>
      <c r="G22" s="64">
        <v>55381</v>
      </c>
      <c r="H22" s="62">
        <v>1.07</v>
      </c>
      <c r="J22" s="48">
        <v>10</v>
      </c>
      <c r="K22" s="48">
        <f>X11</f>
        <v>4661</v>
      </c>
      <c r="L22" s="54"/>
      <c r="M22" s="48"/>
      <c r="N22" s="59">
        <f t="shared" ref="N22:N28" si="0">K22/$F$2</f>
        <v>9.0329457364341087E-2</v>
      </c>
      <c r="W22" s="62">
        <v>150</v>
      </c>
      <c r="X22" s="62">
        <v>4457</v>
      </c>
      <c r="Y22" s="65">
        <v>42770</v>
      </c>
      <c r="Z22" s="62" t="s">
        <v>533</v>
      </c>
      <c r="AA22" s="62" t="s">
        <v>504</v>
      </c>
      <c r="AB22" s="62">
        <v>8.6</v>
      </c>
      <c r="AC22" s="48" t="s">
        <v>471</v>
      </c>
      <c r="AD22" s="48">
        <v>55</v>
      </c>
    </row>
    <row r="23" spans="1:30" ht="14.4" thickBot="1" x14ac:dyDescent="0.3">
      <c r="A23" s="62">
        <v>18</v>
      </c>
      <c r="B23" s="63">
        <v>5.9799999999999999E-2</v>
      </c>
      <c r="C23" s="63">
        <v>5.8000000000000003E-2</v>
      </c>
      <c r="D23" s="63">
        <v>5.8999999999999997E-2</v>
      </c>
      <c r="F23" s="62" t="s">
        <v>501</v>
      </c>
      <c r="G23" s="64">
        <v>56032</v>
      </c>
      <c r="H23" s="62">
        <v>1.08</v>
      </c>
      <c r="J23" s="48">
        <v>20</v>
      </c>
      <c r="K23" s="48">
        <f>X12</f>
        <v>4621</v>
      </c>
      <c r="L23" s="54"/>
      <c r="M23" s="48"/>
      <c r="N23" s="59">
        <f t="shared" si="0"/>
        <v>8.9554263565891468E-2</v>
      </c>
      <c r="W23" s="62">
        <v>175</v>
      </c>
      <c r="X23" s="62">
        <v>4441</v>
      </c>
      <c r="Y23" s="65">
        <v>43052</v>
      </c>
      <c r="Z23" s="62" t="s">
        <v>528</v>
      </c>
      <c r="AA23" s="62" t="s">
        <v>499</v>
      </c>
      <c r="AB23" s="62">
        <v>8.6</v>
      </c>
      <c r="AC23" s="48" t="s">
        <v>471</v>
      </c>
      <c r="AD23" s="48">
        <v>52</v>
      </c>
    </row>
    <row r="24" spans="1:30" ht="14.4" thickBot="1" x14ac:dyDescent="0.3">
      <c r="A24" s="62">
        <v>19</v>
      </c>
      <c r="B24" s="63">
        <v>4.5699999999999998E-2</v>
      </c>
      <c r="C24" s="63">
        <v>4.5999999999999999E-2</v>
      </c>
      <c r="D24" s="63">
        <v>4.58E-2</v>
      </c>
      <c r="F24" s="62" t="s">
        <v>502</v>
      </c>
      <c r="G24" s="64">
        <v>55642</v>
      </c>
      <c r="H24" s="62">
        <v>1.07</v>
      </c>
      <c r="J24" s="48">
        <v>30</v>
      </c>
      <c r="K24" s="48">
        <f>X14</f>
        <v>4597</v>
      </c>
      <c r="L24" s="54"/>
      <c r="M24" s="48"/>
      <c r="N24" s="59">
        <f t="shared" si="0"/>
        <v>8.9089147286821699E-2</v>
      </c>
      <c r="W24" s="62">
        <v>200</v>
      </c>
      <c r="X24" s="62">
        <v>4426</v>
      </c>
      <c r="Y24" s="65">
        <v>43014</v>
      </c>
      <c r="Z24" s="62" t="s">
        <v>529</v>
      </c>
      <c r="AA24" s="62" t="s">
        <v>503</v>
      </c>
      <c r="AB24" s="62">
        <v>8.6</v>
      </c>
      <c r="AC24" s="48" t="s">
        <v>471</v>
      </c>
      <c r="AD24" s="48">
        <v>54</v>
      </c>
    </row>
    <row r="25" spans="1:30" ht="14.4" thickBot="1" x14ac:dyDescent="0.3">
      <c r="A25" s="62">
        <v>20</v>
      </c>
      <c r="B25" s="63">
        <v>3.5999999999999997E-2</v>
      </c>
      <c r="C25" s="63">
        <v>3.6999999999999998E-2</v>
      </c>
      <c r="D25" s="63">
        <v>3.6499999999999998E-2</v>
      </c>
      <c r="F25" s="62" t="s">
        <v>503</v>
      </c>
      <c r="G25" s="64">
        <v>58665</v>
      </c>
      <c r="H25" s="62">
        <v>1.1299999999999999</v>
      </c>
      <c r="J25" s="48">
        <v>50</v>
      </c>
      <c r="K25" s="48">
        <f>X18</f>
        <v>4555</v>
      </c>
      <c r="L25" s="54"/>
      <c r="M25" s="48"/>
      <c r="N25" s="59">
        <f t="shared" si="0"/>
        <v>8.8275193798449614E-2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48" t="s">
        <v>471</v>
      </c>
      <c r="AD25" s="48">
        <v>56</v>
      </c>
    </row>
    <row r="26" spans="1:30" ht="14.4" thickBot="1" x14ac:dyDescent="0.3">
      <c r="A26" s="62">
        <v>21</v>
      </c>
      <c r="B26" s="63">
        <v>2.8500000000000001E-2</v>
      </c>
      <c r="C26" s="63">
        <v>3.04E-2</v>
      </c>
      <c r="D26" s="63">
        <v>2.9399999999999999E-2</v>
      </c>
      <c r="F26" s="62" t="s">
        <v>504</v>
      </c>
      <c r="G26" s="64">
        <v>48242</v>
      </c>
      <c r="H26" s="62">
        <v>0.93</v>
      </c>
      <c r="J26" s="48">
        <v>100</v>
      </c>
      <c r="K26" s="48">
        <f>X20</f>
        <v>4503</v>
      </c>
      <c r="L26" s="54"/>
      <c r="M26" s="48"/>
      <c r="N26" s="59">
        <f t="shared" si="0"/>
        <v>8.7267441860465117E-2</v>
      </c>
      <c r="AC26" s="48" t="s">
        <v>471</v>
      </c>
      <c r="AD26" s="48">
        <v>55</v>
      </c>
    </row>
    <row r="27" spans="1:30" ht="14.4" thickBot="1" x14ac:dyDescent="0.3">
      <c r="A27" s="62">
        <v>22</v>
      </c>
      <c r="B27" s="63">
        <v>2.0500000000000001E-2</v>
      </c>
      <c r="C27" s="63">
        <v>2.0899999999999998E-2</v>
      </c>
      <c r="D27" s="63">
        <v>2.07E-2</v>
      </c>
      <c r="J27" s="48">
        <v>150</v>
      </c>
      <c r="K27" s="48">
        <f>X22</f>
        <v>4457</v>
      </c>
      <c r="L27" s="54"/>
      <c r="M27" s="48"/>
      <c r="N27" s="59">
        <f t="shared" si="0"/>
        <v>8.6375968992248059E-2</v>
      </c>
      <c r="AC27" s="48" t="s">
        <v>471</v>
      </c>
      <c r="AD27" s="48">
        <v>54</v>
      </c>
    </row>
    <row r="28" spans="1:30" ht="14.4" thickBot="1" x14ac:dyDescent="0.3">
      <c r="A28" s="62">
        <v>23</v>
      </c>
      <c r="B28" s="63">
        <v>1.32E-2</v>
      </c>
      <c r="C28" s="63">
        <v>1.2800000000000001E-2</v>
      </c>
      <c r="D28" s="63">
        <v>1.2999999999999999E-2</v>
      </c>
      <c r="J28" s="48">
        <v>200</v>
      </c>
      <c r="K28" s="48">
        <f>X24</f>
        <v>4426</v>
      </c>
      <c r="L28" s="54"/>
      <c r="M28" s="48"/>
      <c r="N28" s="59">
        <f t="shared" si="0"/>
        <v>8.5775193798449612E-2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sqref="A1:U1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7" width="0" hidden="1" customWidth="1"/>
    <col min="28" max="28" width="8.69921875" hidden="1" customWidth="1"/>
    <col min="29" max="30" width="0" hidden="1" customWidth="1"/>
  </cols>
  <sheetData>
    <row r="1" spans="1:30" ht="24" thickBot="1" x14ac:dyDescent="0.5">
      <c r="A1" s="87" t="s">
        <v>553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W1" s="47" t="s">
        <v>496</v>
      </c>
      <c r="X1" s="47" t="s">
        <v>497</v>
      </c>
      <c r="Y1" s="47" t="s">
        <v>498</v>
      </c>
      <c r="Z1" s="47" t="s">
        <v>523</v>
      </c>
      <c r="AA1" s="47" t="s">
        <v>524</v>
      </c>
      <c r="AB1" s="47" t="s">
        <v>525</v>
      </c>
    </row>
    <row r="2" spans="1:30" ht="21.6" thickBot="1" x14ac:dyDescent="0.45">
      <c r="D2" s="41" t="s">
        <v>547</v>
      </c>
      <c r="F2" s="42">
        <v>44800</v>
      </c>
      <c r="H2" s="43" t="s">
        <v>469</v>
      </c>
      <c r="W2" s="62">
        <v>1</v>
      </c>
      <c r="X2" s="62">
        <v>5166</v>
      </c>
      <c r="Y2" s="65">
        <v>42810</v>
      </c>
      <c r="Z2" s="62" t="s">
        <v>528</v>
      </c>
      <c r="AA2" s="62" t="s">
        <v>502</v>
      </c>
      <c r="AB2" s="62">
        <v>11.5</v>
      </c>
    </row>
    <row r="3" spans="1:30" ht="14.4" thickBot="1" x14ac:dyDescent="0.3">
      <c r="W3" s="62">
        <v>2</v>
      </c>
      <c r="X3" s="62">
        <v>5035</v>
      </c>
      <c r="Y3" s="65">
        <v>42809</v>
      </c>
      <c r="Z3" s="62" t="s">
        <v>528</v>
      </c>
      <c r="AA3" s="62" t="s">
        <v>501</v>
      </c>
      <c r="AB3" s="62">
        <v>11.2</v>
      </c>
    </row>
    <row r="4" spans="1:30" ht="14.4" thickBot="1" x14ac:dyDescent="0.3">
      <c r="A4" s="44" t="s">
        <v>470</v>
      </c>
      <c r="B4" s="45" t="s">
        <v>505</v>
      </c>
      <c r="C4" s="60" t="s">
        <v>506</v>
      </c>
      <c r="D4" s="46" t="s">
        <v>473</v>
      </c>
      <c r="F4" s="47" t="s">
        <v>474</v>
      </c>
      <c r="G4" s="47" t="s">
        <v>475</v>
      </c>
      <c r="H4" s="47" t="s">
        <v>476</v>
      </c>
      <c r="J4" s="88" t="s">
        <v>477</v>
      </c>
      <c r="K4" s="89"/>
      <c r="L4" s="89"/>
      <c r="M4" s="89"/>
      <c r="N4" s="90"/>
      <c r="W4" s="62">
        <v>3</v>
      </c>
      <c r="X4" s="62">
        <v>5007</v>
      </c>
      <c r="Y4" s="65">
        <v>42794</v>
      </c>
      <c r="Z4" s="62" t="s">
        <v>528</v>
      </c>
      <c r="AA4" s="62" t="s">
        <v>500</v>
      </c>
      <c r="AB4" s="62">
        <v>11.2</v>
      </c>
      <c r="AC4" s="47" t="s">
        <v>526</v>
      </c>
      <c r="AD4" s="47" t="s">
        <v>527</v>
      </c>
    </row>
    <row r="5" spans="1:30" ht="18.75" customHeight="1" thickBot="1" x14ac:dyDescent="0.3">
      <c r="A5" s="62">
        <v>0</v>
      </c>
      <c r="B5" s="63">
        <v>6.7000000000000002E-3</v>
      </c>
      <c r="C5" s="63">
        <v>1.14E-2</v>
      </c>
      <c r="D5" s="63">
        <v>8.9999999999999993E-3</v>
      </c>
      <c r="F5" s="62" t="s">
        <v>478</v>
      </c>
      <c r="G5" s="64">
        <v>46028</v>
      </c>
      <c r="H5" s="62">
        <v>1.02</v>
      </c>
      <c r="J5" s="91" t="s">
        <v>479</v>
      </c>
      <c r="K5" s="92"/>
      <c r="L5" s="92"/>
      <c r="M5" s="92"/>
      <c r="N5" s="93"/>
      <c r="W5" s="62">
        <v>4</v>
      </c>
      <c r="X5" s="62">
        <v>5001</v>
      </c>
      <c r="Y5" s="65">
        <v>42815</v>
      </c>
      <c r="Z5" s="62" t="s">
        <v>528</v>
      </c>
      <c r="AA5" s="62" t="s">
        <v>500</v>
      </c>
      <c r="AB5" s="62">
        <v>11.2</v>
      </c>
      <c r="AC5" s="48" t="s">
        <v>506</v>
      </c>
      <c r="AD5" s="48">
        <v>51</v>
      </c>
    </row>
    <row r="6" spans="1:30" ht="17.25" customHeight="1" thickBot="1" x14ac:dyDescent="0.3">
      <c r="A6" s="62">
        <v>1</v>
      </c>
      <c r="B6" s="63">
        <v>4.7000000000000002E-3</v>
      </c>
      <c r="C6" s="63">
        <v>7.3000000000000001E-3</v>
      </c>
      <c r="D6" s="63">
        <v>6.0000000000000001E-3</v>
      </c>
      <c r="F6" s="62" t="s">
        <v>480</v>
      </c>
      <c r="G6" s="64">
        <v>50115</v>
      </c>
      <c r="H6" s="62">
        <v>1.1100000000000001</v>
      </c>
      <c r="J6" s="49" t="s">
        <v>481</v>
      </c>
      <c r="K6" s="50">
        <f>LARGE((K8,K9),1)</f>
        <v>0.53454231433506039</v>
      </c>
      <c r="N6" s="50" t="s">
        <v>506</v>
      </c>
      <c r="W6" s="62">
        <v>5</v>
      </c>
      <c r="X6" s="62">
        <v>4978</v>
      </c>
      <c r="Y6" s="65">
        <v>42808</v>
      </c>
      <c r="Z6" s="62" t="s">
        <v>528</v>
      </c>
      <c r="AA6" s="62" t="s">
        <v>500</v>
      </c>
      <c r="AB6" s="62">
        <v>11.1</v>
      </c>
      <c r="AC6" s="48" t="s">
        <v>505</v>
      </c>
      <c r="AD6" s="48">
        <v>55</v>
      </c>
    </row>
    <row r="7" spans="1:30" ht="17.25" customHeight="1" thickBot="1" x14ac:dyDescent="0.3">
      <c r="A7" s="62">
        <v>2</v>
      </c>
      <c r="B7" s="63">
        <v>3.3E-3</v>
      </c>
      <c r="C7" s="63">
        <v>5.1000000000000004E-3</v>
      </c>
      <c r="D7" s="63">
        <v>4.1999999999999997E-3</v>
      </c>
      <c r="F7" s="62" t="s">
        <v>482</v>
      </c>
      <c r="G7" s="64">
        <v>51938</v>
      </c>
      <c r="H7" s="62">
        <v>1.1499999999999999</v>
      </c>
      <c r="J7" s="51" t="s">
        <v>483</v>
      </c>
      <c r="K7" s="50">
        <f>LARGE((K10,K11),1)</f>
        <v>0.51385927505330498</v>
      </c>
      <c r="N7" s="50" t="s">
        <v>505</v>
      </c>
      <c r="W7" s="62">
        <v>6</v>
      </c>
      <c r="X7" s="62">
        <v>4958</v>
      </c>
      <c r="Y7" s="65">
        <v>42796</v>
      </c>
      <c r="Z7" s="62" t="s">
        <v>528</v>
      </c>
      <c r="AA7" s="62" t="s">
        <v>502</v>
      </c>
      <c r="AB7" s="62">
        <v>11.1</v>
      </c>
      <c r="AC7" s="48" t="s">
        <v>505</v>
      </c>
      <c r="AD7" s="48">
        <v>51</v>
      </c>
    </row>
    <row r="8" spans="1:30" ht="17.25" customHeight="1" thickBot="1" x14ac:dyDescent="0.35">
      <c r="A8" s="62">
        <v>3</v>
      </c>
      <c r="B8" s="63">
        <v>4.0000000000000001E-3</v>
      </c>
      <c r="C8" s="63">
        <v>3.3999999999999998E-3</v>
      </c>
      <c r="D8" s="63">
        <v>3.7000000000000002E-3</v>
      </c>
      <c r="F8" s="62" t="s">
        <v>484</v>
      </c>
      <c r="G8" s="64">
        <v>48030</v>
      </c>
      <c r="H8" s="62">
        <v>1.06</v>
      </c>
      <c r="K8" s="52">
        <f>LARGE(B11:C11,1)/(B11+C11)</f>
        <v>0.52904820766378247</v>
      </c>
      <c r="W8" s="62">
        <v>7</v>
      </c>
      <c r="X8" s="62">
        <v>4877</v>
      </c>
      <c r="Y8" s="65">
        <v>42817</v>
      </c>
      <c r="Z8" s="62" t="s">
        <v>528</v>
      </c>
      <c r="AA8" s="62" t="s">
        <v>502</v>
      </c>
      <c r="AB8" s="62">
        <v>10.9</v>
      </c>
      <c r="AC8" s="48" t="s">
        <v>506</v>
      </c>
      <c r="AD8" s="48">
        <v>51</v>
      </c>
    </row>
    <row r="9" spans="1:30" ht="17.25" customHeight="1" thickBot="1" x14ac:dyDescent="0.35">
      <c r="A9" s="62">
        <v>4</v>
      </c>
      <c r="B9" s="63">
        <v>8.2000000000000007E-3</v>
      </c>
      <c r="C9" s="63">
        <v>5.0000000000000001E-3</v>
      </c>
      <c r="D9" s="63">
        <v>6.6E-3</v>
      </c>
      <c r="F9" s="62" t="s">
        <v>485</v>
      </c>
      <c r="G9" s="64">
        <v>43613</v>
      </c>
      <c r="H9" s="62">
        <v>0.96</v>
      </c>
      <c r="K9" s="52">
        <f>LARGE(B12:C12,1)/(B12+C12)</f>
        <v>0.53454231433506039</v>
      </c>
      <c r="W9" s="62">
        <v>8</v>
      </c>
      <c r="X9" s="62">
        <v>4866</v>
      </c>
      <c r="Y9" s="65">
        <v>43075</v>
      </c>
      <c r="Z9" s="62" t="s">
        <v>528</v>
      </c>
      <c r="AA9" s="62" t="s">
        <v>501</v>
      </c>
      <c r="AB9" s="62">
        <v>10.9</v>
      </c>
      <c r="AC9" s="48" t="s">
        <v>505</v>
      </c>
      <c r="AD9" s="48">
        <v>54</v>
      </c>
    </row>
    <row r="10" spans="1:30" ht="17.25" customHeight="1" thickBot="1" x14ac:dyDescent="0.35">
      <c r="A10" s="62">
        <v>5</v>
      </c>
      <c r="B10" s="63">
        <v>1.6299999999999999E-2</v>
      </c>
      <c r="C10" s="63">
        <v>1.54E-2</v>
      </c>
      <c r="D10" s="63">
        <v>1.5900000000000001E-2</v>
      </c>
      <c r="F10" s="62" t="s">
        <v>486</v>
      </c>
      <c r="G10" s="64">
        <v>41723</v>
      </c>
      <c r="H10" s="62">
        <v>0.92</v>
      </c>
      <c r="K10" s="52">
        <f>LARGE(B20:C20,1)/(B20+C20)</f>
        <v>0.51385927505330498</v>
      </c>
      <c r="W10" s="62">
        <v>9</v>
      </c>
      <c r="X10" s="62">
        <v>4858</v>
      </c>
      <c r="Y10" s="65">
        <v>42816</v>
      </c>
      <c r="Z10" s="62" t="s">
        <v>528</v>
      </c>
      <c r="AA10" s="62" t="s">
        <v>501</v>
      </c>
      <c r="AB10" s="62">
        <v>10.8</v>
      </c>
      <c r="AC10" s="48" t="s">
        <v>505</v>
      </c>
      <c r="AD10" s="48">
        <v>55</v>
      </c>
    </row>
    <row r="11" spans="1:30" ht="17.25" customHeight="1" thickBot="1" x14ac:dyDescent="0.35">
      <c r="A11" s="62">
        <v>6</v>
      </c>
      <c r="B11" s="63">
        <v>3.8100000000000002E-2</v>
      </c>
      <c r="C11" s="63">
        <v>4.2799999999999998E-2</v>
      </c>
      <c r="D11" s="63">
        <v>4.0399999999999998E-2</v>
      </c>
      <c r="F11" s="62" t="s">
        <v>487</v>
      </c>
      <c r="G11" s="64">
        <v>37455</v>
      </c>
      <c r="H11" s="62">
        <v>0.83</v>
      </c>
      <c r="K11" s="52">
        <f>LARGE(B21:C21,1)/(B21+C21)</f>
        <v>0.50260416666666663</v>
      </c>
      <c r="W11" s="62">
        <v>10</v>
      </c>
      <c r="X11" s="62">
        <v>4852</v>
      </c>
      <c r="Y11" s="65">
        <v>42824</v>
      </c>
      <c r="Z11" s="62" t="s">
        <v>528</v>
      </c>
      <c r="AA11" s="62" t="s">
        <v>502</v>
      </c>
      <c r="AB11" s="62">
        <v>10.8</v>
      </c>
      <c r="AC11" s="48" t="s">
        <v>505</v>
      </c>
      <c r="AD11" s="48">
        <v>54</v>
      </c>
    </row>
    <row r="12" spans="1:30" ht="17.25" customHeight="1" thickBot="1" x14ac:dyDescent="0.3">
      <c r="A12" s="62">
        <v>7</v>
      </c>
      <c r="B12" s="63">
        <v>6.1899999999999997E-2</v>
      </c>
      <c r="C12" s="63">
        <v>5.3900000000000003E-2</v>
      </c>
      <c r="D12" s="63">
        <v>5.8000000000000003E-2</v>
      </c>
      <c r="F12" s="62" t="s">
        <v>488</v>
      </c>
      <c r="G12" s="64">
        <v>42294</v>
      </c>
      <c r="H12" s="62">
        <v>0.93</v>
      </c>
      <c r="W12" s="62">
        <v>20</v>
      </c>
      <c r="X12" s="62">
        <v>4745</v>
      </c>
      <c r="Y12" s="65">
        <v>43076</v>
      </c>
      <c r="Z12" s="62" t="s">
        <v>528</v>
      </c>
      <c r="AA12" s="62" t="s">
        <v>502</v>
      </c>
      <c r="AB12" s="62">
        <v>10.6</v>
      </c>
      <c r="AC12" s="48" t="s">
        <v>505</v>
      </c>
      <c r="AD12" s="48">
        <v>53</v>
      </c>
    </row>
    <row r="13" spans="1:30" ht="17.25" customHeight="1" thickBot="1" x14ac:dyDescent="0.3">
      <c r="A13" s="62">
        <v>8</v>
      </c>
      <c r="B13" s="63">
        <v>6.2399999999999997E-2</v>
      </c>
      <c r="C13" s="63">
        <v>5.0500000000000003E-2</v>
      </c>
      <c r="D13" s="63">
        <v>5.6599999999999998E-2</v>
      </c>
      <c r="F13" s="62" t="s">
        <v>489</v>
      </c>
      <c r="G13" s="64">
        <v>35787</v>
      </c>
      <c r="H13" s="62">
        <v>0.79</v>
      </c>
      <c r="W13" s="62">
        <v>25</v>
      </c>
      <c r="X13" s="62">
        <v>4719</v>
      </c>
      <c r="Y13" s="65">
        <v>42831</v>
      </c>
      <c r="Z13" s="62" t="s">
        <v>528</v>
      </c>
      <c r="AA13" s="62" t="s">
        <v>502</v>
      </c>
      <c r="AB13" s="62">
        <v>10.5</v>
      </c>
      <c r="AC13" s="48" t="s">
        <v>505</v>
      </c>
      <c r="AD13" s="48">
        <v>56</v>
      </c>
    </row>
    <row r="14" spans="1:30" ht="14.4" thickBot="1" x14ac:dyDescent="0.3">
      <c r="A14" s="62">
        <v>9</v>
      </c>
      <c r="B14" s="63">
        <v>5.9200000000000003E-2</v>
      </c>
      <c r="C14" s="63">
        <v>4.2900000000000001E-2</v>
      </c>
      <c r="D14" s="63">
        <v>5.1200000000000002E-2</v>
      </c>
      <c r="F14" s="62" t="s">
        <v>490</v>
      </c>
      <c r="G14" s="64">
        <v>47022</v>
      </c>
      <c r="H14" s="62">
        <v>1.04</v>
      </c>
      <c r="W14" s="62">
        <v>30</v>
      </c>
      <c r="X14" s="62">
        <v>4697</v>
      </c>
      <c r="Y14" s="65">
        <v>42845</v>
      </c>
      <c r="Z14" s="62" t="s">
        <v>528</v>
      </c>
      <c r="AA14" s="62" t="s">
        <v>502</v>
      </c>
      <c r="AB14" s="62">
        <v>10.5</v>
      </c>
      <c r="AC14" s="48" t="s">
        <v>505</v>
      </c>
      <c r="AD14" s="48">
        <v>55</v>
      </c>
    </row>
    <row r="15" spans="1:30" ht="14.4" thickBot="1" x14ac:dyDescent="0.3">
      <c r="A15" s="62">
        <v>10</v>
      </c>
      <c r="B15" s="63">
        <v>6.1600000000000002E-2</v>
      </c>
      <c r="C15" s="63">
        <v>4.8300000000000003E-2</v>
      </c>
      <c r="D15" s="63">
        <v>5.5100000000000003E-2</v>
      </c>
      <c r="F15" s="62" t="s">
        <v>491</v>
      </c>
      <c r="G15" s="64">
        <v>47356</v>
      </c>
      <c r="H15" s="62">
        <v>1.04</v>
      </c>
      <c r="W15" s="62">
        <v>35</v>
      </c>
      <c r="X15" s="62">
        <v>4681</v>
      </c>
      <c r="Y15" s="65">
        <v>42795</v>
      </c>
      <c r="Z15" s="62" t="s">
        <v>528</v>
      </c>
      <c r="AA15" s="62" t="s">
        <v>501</v>
      </c>
      <c r="AB15" s="62">
        <v>10.4</v>
      </c>
      <c r="AC15" s="48" t="s">
        <v>505</v>
      </c>
      <c r="AD15" s="48">
        <v>53</v>
      </c>
    </row>
    <row r="16" spans="1:30" ht="14.4" thickBot="1" x14ac:dyDescent="0.3">
      <c r="A16" s="62">
        <v>11</v>
      </c>
      <c r="B16" s="63">
        <v>6.7299999999999999E-2</v>
      </c>
      <c r="C16" s="63">
        <v>5.5399999999999998E-2</v>
      </c>
      <c r="D16" s="63">
        <v>6.1499999999999999E-2</v>
      </c>
      <c r="F16" s="62" t="s">
        <v>492</v>
      </c>
      <c r="G16" s="64">
        <v>46176</v>
      </c>
      <c r="H16" s="62">
        <v>1.02</v>
      </c>
      <c r="W16" s="62">
        <v>40</v>
      </c>
      <c r="X16" s="62">
        <v>4673</v>
      </c>
      <c r="Y16" s="65">
        <v>42844</v>
      </c>
      <c r="Z16" s="62" t="s">
        <v>528</v>
      </c>
      <c r="AA16" s="62" t="s">
        <v>501</v>
      </c>
      <c r="AB16" s="62">
        <v>10.4</v>
      </c>
      <c r="AC16" s="48" t="s">
        <v>505</v>
      </c>
      <c r="AD16" s="48">
        <v>54</v>
      </c>
    </row>
    <row r="17" spans="1:30" ht="14.4" thickBot="1" x14ac:dyDescent="0.3">
      <c r="A17" s="62">
        <v>12</v>
      </c>
      <c r="B17" s="63">
        <v>6.83E-2</v>
      </c>
      <c r="C17" s="63">
        <v>6.3500000000000001E-2</v>
      </c>
      <c r="D17" s="63">
        <v>6.6000000000000003E-2</v>
      </c>
      <c r="W17" s="62">
        <v>45</v>
      </c>
      <c r="X17" s="62">
        <v>4652</v>
      </c>
      <c r="Y17" s="65">
        <v>42768</v>
      </c>
      <c r="Z17" s="62" t="s">
        <v>528</v>
      </c>
      <c r="AA17" s="62" t="s">
        <v>502</v>
      </c>
      <c r="AB17" s="62">
        <v>10.4</v>
      </c>
      <c r="AC17" s="48" t="s">
        <v>505</v>
      </c>
      <c r="AD17" s="48">
        <v>52</v>
      </c>
    </row>
    <row r="18" spans="1:30" ht="14.4" thickBot="1" x14ac:dyDescent="0.3">
      <c r="A18" s="62">
        <v>13</v>
      </c>
      <c r="B18" s="63">
        <v>6.3E-2</v>
      </c>
      <c r="C18" s="63">
        <v>6.6100000000000006E-2</v>
      </c>
      <c r="D18" s="63">
        <v>6.4500000000000002E-2</v>
      </c>
      <c r="W18" s="62">
        <v>50</v>
      </c>
      <c r="X18" s="62">
        <v>4637</v>
      </c>
      <c r="Y18" s="65">
        <v>42851</v>
      </c>
      <c r="Z18" s="62" t="s">
        <v>528</v>
      </c>
      <c r="AA18" s="62" t="s">
        <v>501</v>
      </c>
      <c r="AB18" s="62">
        <v>10.4</v>
      </c>
      <c r="AC18" s="48" t="s">
        <v>505</v>
      </c>
      <c r="AD18" s="48">
        <v>51</v>
      </c>
    </row>
    <row r="19" spans="1:30" ht="17.25" customHeight="1" thickBot="1" x14ac:dyDescent="0.3">
      <c r="A19" s="62">
        <v>14</v>
      </c>
      <c r="B19" s="63">
        <v>6.1600000000000002E-2</v>
      </c>
      <c r="C19" s="63">
        <v>6.7000000000000004E-2</v>
      </c>
      <c r="D19" s="63">
        <v>6.4299999999999996E-2</v>
      </c>
      <c r="F19" s="47" t="s">
        <v>493</v>
      </c>
      <c r="G19" s="47" t="s">
        <v>475</v>
      </c>
      <c r="H19" s="47" t="s">
        <v>476</v>
      </c>
      <c r="J19" s="94" t="s">
        <v>494</v>
      </c>
      <c r="K19" s="95"/>
      <c r="L19" s="95"/>
      <c r="M19" s="95"/>
      <c r="N19" s="96"/>
      <c r="W19" s="62">
        <v>75</v>
      </c>
      <c r="X19" s="62">
        <v>4548</v>
      </c>
      <c r="Y19" s="65">
        <v>43083</v>
      </c>
      <c r="Z19" s="62" t="s">
        <v>528</v>
      </c>
      <c r="AA19" s="62" t="s">
        <v>502</v>
      </c>
      <c r="AB19" s="62">
        <v>10.199999999999999</v>
      </c>
      <c r="AC19" s="48" t="s">
        <v>505</v>
      </c>
      <c r="AD19" s="48">
        <v>53</v>
      </c>
    </row>
    <row r="20" spans="1:30" ht="17.25" customHeight="1" thickBot="1" x14ac:dyDescent="0.3">
      <c r="A20" s="62">
        <v>15</v>
      </c>
      <c r="B20" s="63">
        <v>6.8400000000000002E-2</v>
      </c>
      <c r="C20" s="63">
        <v>7.2300000000000003E-2</v>
      </c>
      <c r="D20" s="63">
        <v>7.0300000000000001E-2</v>
      </c>
      <c r="F20" s="62" t="s">
        <v>495</v>
      </c>
      <c r="G20" s="64">
        <v>31053</v>
      </c>
      <c r="H20" s="62">
        <v>0.68</v>
      </c>
      <c r="J20" s="53" t="s">
        <v>496</v>
      </c>
      <c r="K20" s="53" t="s">
        <v>497</v>
      </c>
      <c r="L20" s="53" t="s">
        <v>498</v>
      </c>
      <c r="M20" s="53" t="s">
        <v>470</v>
      </c>
      <c r="N20" s="53" t="s">
        <v>479</v>
      </c>
      <c r="W20" s="62">
        <v>100</v>
      </c>
      <c r="X20" s="62">
        <v>4469</v>
      </c>
      <c r="Y20" s="65">
        <v>43005</v>
      </c>
      <c r="Z20" s="62" t="s">
        <v>528</v>
      </c>
      <c r="AA20" s="62" t="s">
        <v>501</v>
      </c>
      <c r="AB20" s="62">
        <v>10</v>
      </c>
      <c r="AC20" s="48" t="s">
        <v>505</v>
      </c>
      <c r="AD20" s="48">
        <v>52</v>
      </c>
    </row>
    <row r="21" spans="1:30" ht="17.25" customHeight="1" thickBot="1" x14ac:dyDescent="0.3">
      <c r="A21" s="62">
        <v>16</v>
      </c>
      <c r="B21" s="63">
        <v>7.7200000000000005E-2</v>
      </c>
      <c r="C21" s="63">
        <v>7.6399999999999996E-2</v>
      </c>
      <c r="D21" s="63">
        <v>7.6799999999999993E-2</v>
      </c>
      <c r="F21" s="62" t="s">
        <v>499</v>
      </c>
      <c r="G21" s="64">
        <v>45949</v>
      </c>
      <c r="H21" s="62">
        <v>1.01</v>
      </c>
      <c r="J21" s="48">
        <v>5</v>
      </c>
      <c r="K21" s="48">
        <f>X6</f>
        <v>4978</v>
      </c>
      <c r="L21" s="54"/>
      <c r="M21" s="48"/>
      <c r="N21" s="59">
        <f>K21/$F$2</f>
        <v>0.11111607142857143</v>
      </c>
      <c r="W21" s="62">
        <v>125</v>
      </c>
      <c r="X21" s="62">
        <v>4409</v>
      </c>
      <c r="Y21" s="65">
        <v>43021</v>
      </c>
      <c r="Z21" s="62" t="s">
        <v>528</v>
      </c>
      <c r="AA21" s="62" t="s">
        <v>503</v>
      </c>
      <c r="AB21" s="62">
        <v>9.8000000000000007</v>
      </c>
      <c r="AC21" s="48" t="s">
        <v>505</v>
      </c>
      <c r="AD21" s="48">
        <v>53</v>
      </c>
    </row>
    <row r="22" spans="1:30" ht="17.25" customHeight="1" thickBot="1" x14ac:dyDescent="0.3">
      <c r="A22" s="62">
        <v>17</v>
      </c>
      <c r="B22" s="63">
        <v>8.3099999999999993E-2</v>
      </c>
      <c r="C22" s="63">
        <v>7.85E-2</v>
      </c>
      <c r="D22" s="63">
        <v>8.0799999999999997E-2</v>
      </c>
      <c r="F22" s="62" t="s">
        <v>500</v>
      </c>
      <c r="G22" s="64">
        <v>49175</v>
      </c>
      <c r="H22" s="62">
        <v>1.08</v>
      </c>
      <c r="J22" s="48">
        <v>10</v>
      </c>
      <c r="K22" s="48">
        <f>X11</f>
        <v>4852</v>
      </c>
      <c r="L22" s="54"/>
      <c r="M22" s="48"/>
      <c r="N22" s="59">
        <f t="shared" ref="N22:N28" si="0">K22/$F$2</f>
        <v>0.10830357142857143</v>
      </c>
      <c r="W22" s="62">
        <v>150</v>
      </c>
      <c r="X22" s="62">
        <v>4350</v>
      </c>
      <c r="Y22" s="65">
        <v>42801</v>
      </c>
      <c r="Z22" s="62" t="s">
        <v>528</v>
      </c>
      <c r="AA22" s="62" t="s">
        <v>500</v>
      </c>
      <c r="AB22" s="62">
        <v>9.6999999999999993</v>
      </c>
      <c r="AC22" s="48" t="s">
        <v>505</v>
      </c>
      <c r="AD22" s="48">
        <v>55</v>
      </c>
    </row>
    <row r="23" spans="1:30" ht="17.25" customHeight="1" thickBot="1" x14ac:dyDescent="0.3">
      <c r="A23" s="62">
        <v>18</v>
      </c>
      <c r="B23" s="63">
        <v>6.1600000000000002E-2</v>
      </c>
      <c r="C23" s="63">
        <v>6.2E-2</v>
      </c>
      <c r="D23" s="63">
        <v>6.1800000000000001E-2</v>
      </c>
      <c r="F23" s="62" t="s">
        <v>501</v>
      </c>
      <c r="G23" s="64">
        <v>50034</v>
      </c>
      <c r="H23" s="62">
        <v>1.1000000000000001</v>
      </c>
      <c r="J23" s="48">
        <v>20</v>
      </c>
      <c r="K23" s="48">
        <f>X12</f>
        <v>4745</v>
      </c>
      <c r="L23" s="54"/>
      <c r="M23" s="48"/>
      <c r="N23" s="59">
        <f t="shared" si="0"/>
        <v>0.10591517857142857</v>
      </c>
      <c r="W23" s="62">
        <v>175</v>
      </c>
      <c r="X23" s="62">
        <v>4283</v>
      </c>
      <c r="Y23" s="65">
        <v>43069</v>
      </c>
      <c r="Z23" s="62" t="s">
        <v>529</v>
      </c>
      <c r="AA23" s="62" t="s">
        <v>502</v>
      </c>
      <c r="AB23" s="62">
        <v>9.6</v>
      </c>
      <c r="AC23" s="48" t="s">
        <v>505</v>
      </c>
      <c r="AD23" s="48">
        <v>54</v>
      </c>
    </row>
    <row r="24" spans="1:30" ht="17.25" customHeight="1" thickBot="1" x14ac:dyDescent="0.3">
      <c r="A24" s="62">
        <v>19</v>
      </c>
      <c r="B24" s="63">
        <v>4.2200000000000001E-2</v>
      </c>
      <c r="C24" s="63">
        <v>0.05</v>
      </c>
      <c r="D24" s="63">
        <v>4.5999999999999999E-2</v>
      </c>
      <c r="F24" s="62" t="s">
        <v>502</v>
      </c>
      <c r="G24" s="64">
        <v>50538</v>
      </c>
      <c r="H24" s="62">
        <v>1.1100000000000001</v>
      </c>
      <c r="J24" s="48">
        <v>30</v>
      </c>
      <c r="K24" s="48">
        <f>X14</f>
        <v>4697</v>
      </c>
      <c r="L24" s="54"/>
      <c r="M24" s="48"/>
      <c r="N24" s="59">
        <f t="shared" si="0"/>
        <v>0.10484375</v>
      </c>
      <c r="W24" s="62">
        <v>200</v>
      </c>
      <c r="X24" s="62">
        <v>4231</v>
      </c>
      <c r="Y24" s="65">
        <v>43052</v>
      </c>
      <c r="Z24" s="62" t="s">
        <v>529</v>
      </c>
      <c r="AA24" s="62" t="s">
        <v>499</v>
      </c>
      <c r="AB24" s="62">
        <v>9.4</v>
      </c>
      <c r="AC24" s="48" t="s">
        <v>505</v>
      </c>
      <c r="AD24" s="48">
        <v>54</v>
      </c>
    </row>
    <row r="25" spans="1:30" ht="17.25" customHeight="1" thickBot="1" x14ac:dyDescent="0.3">
      <c r="A25" s="62">
        <v>20</v>
      </c>
      <c r="B25" s="63">
        <v>3.04E-2</v>
      </c>
      <c r="C25" s="63">
        <v>4.2500000000000003E-2</v>
      </c>
      <c r="D25" s="63">
        <v>3.6299999999999999E-2</v>
      </c>
      <c r="F25" s="62" t="s">
        <v>503</v>
      </c>
      <c r="G25" s="64">
        <v>51635</v>
      </c>
      <c r="H25" s="62">
        <v>1.1399999999999999</v>
      </c>
      <c r="J25" s="48">
        <v>50</v>
      </c>
      <c r="K25" s="48">
        <f>X18</f>
        <v>4637</v>
      </c>
      <c r="L25" s="54"/>
      <c r="M25" s="48"/>
      <c r="N25" s="59">
        <f t="shared" si="0"/>
        <v>0.10350446428571429</v>
      </c>
      <c r="W25" s="62">
        <v>200</v>
      </c>
      <c r="X25" s="62">
        <v>1124</v>
      </c>
      <c r="Y25" s="65">
        <v>42781</v>
      </c>
      <c r="Z25" s="62" t="s">
        <v>531</v>
      </c>
      <c r="AA25" s="62" t="s">
        <v>501</v>
      </c>
      <c r="AB25" s="62">
        <v>9.8000000000000007</v>
      </c>
      <c r="AC25" s="48" t="s">
        <v>505</v>
      </c>
      <c r="AD25" s="48">
        <v>50</v>
      </c>
    </row>
    <row r="26" spans="1:30" ht="17.25" customHeight="1" thickBot="1" x14ac:dyDescent="0.3">
      <c r="A26" s="62">
        <v>21</v>
      </c>
      <c r="B26" s="63">
        <v>2.2499999999999999E-2</v>
      </c>
      <c r="C26" s="63">
        <v>3.6200000000000003E-2</v>
      </c>
      <c r="D26" s="63">
        <v>2.92E-2</v>
      </c>
      <c r="F26" s="62" t="s">
        <v>504</v>
      </c>
      <c r="G26" s="64">
        <v>39058</v>
      </c>
      <c r="H26" s="62">
        <v>0.86</v>
      </c>
      <c r="J26" s="48">
        <v>100</v>
      </c>
      <c r="K26" s="48">
        <f>X20</f>
        <v>4469</v>
      </c>
      <c r="L26" s="54"/>
      <c r="M26" s="48"/>
      <c r="N26" s="59">
        <f t="shared" si="0"/>
        <v>9.9754464285714287E-2</v>
      </c>
      <c r="AC26" s="48" t="s">
        <v>505</v>
      </c>
      <c r="AD26" s="48">
        <v>53</v>
      </c>
    </row>
    <row r="27" spans="1:30" ht="17.25" customHeight="1" thickBot="1" x14ac:dyDescent="0.3">
      <c r="A27" s="62">
        <v>22</v>
      </c>
      <c r="B27" s="63">
        <v>1.6799999999999999E-2</v>
      </c>
      <c r="C27" s="63">
        <v>2.6499999999999999E-2</v>
      </c>
      <c r="D27" s="63">
        <v>2.1499999999999998E-2</v>
      </c>
      <c r="J27" s="48">
        <v>150</v>
      </c>
      <c r="K27" s="48">
        <f>X22</f>
        <v>4350</v>
      </c>
      <c r="L27" s="54"/>
      <c r="M27" s="48"/>
      <c r="N27" s="59">
        <f t="shared" si="0"/>
        <v>9.7098214285714288E-2</v>
      </c>
      <c r="AC27" s="48" t="s">
        <v>505</v>
      </c>
      <c r="AD27" s="48">
        <v>52</v>
      </c>
    </row>
    <row r="28" spans="1:30" ht="17.25" customHeight="1" thickBot="1" x14ac:dyDescent="0.3">
      <c r="A28" s="62">
        <v>23</v>
      </c>
      <c r="B28" s="63">
        <v>1.11E-2</v>
      </c>
      <c r="C28" s="63">
        <v>1.77E-2</v>
      </c>
      <c r="D28" s="63">
        <v>1.43E-2</v>
      </c>
      <c r="J28" s="48">
        <v>200</v>
      </c>
      <c r="K28" s="48">
        <f>X24</f>
        <v>4231</v>
      </c>
      <c r="L28" s="54"/>
      <c r="M28" s="48"/>
      <c r="N28" s="59">
        <f t="shared" si="0"/>
        <v>9.4441964285714289E-2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6A33163-D9BC-4A87-A95C-8F601A792CCF}"/>
</file>

<file path=customXml/itemProps2.xml><?xml version="1.0" encoding="utf-8"?>
<ds:datastoreItem xmlns:ds="http://schemas.openxmlformats.org/officeDocument/2006/customXml" ds:itemID="{CC29B300-22C0-4EC0-87FB-2B7F1FA93F21}"/>
</file>

<file path=customXml/itemProps3.xml><?xml version="1.0" encoding="utf-8"?>
<ds:datastoreItem xmlns:ds="http://schemas.openxmlformats.org/officeDocument/2006/customXml" ds:itemID="{FEA752E3-1DF3-4D52-A4D0-7835DD4716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2</vt:i4>
      </vt:variant>
    </vt:vector>
  </HeadingPairs>
  <TitlesOfParts>
    <vt:vector size="75" baseType="lpstr">
      <vt:lpstr>Summary</vt:lpstr>
      <vt:lpstr>PCS 1</vt:lpstr>
      <vt:lpstr>PCS 3</vt:lpstr>
      <vt:lpstr>PCS 5</vt:lpstr>
      <vt:lpstr>PCS 6</vt:lpstr>
      <vt:lpstr>PCS 7</vt:lpstr>
      <vt:lpstr>PCS 8</vt:lpstr>
      <vt:lpstr>PCS 9</vt:lpstr>
      <vt:lpstr>PCS 10</vt:lpstr>
      <vt:lpstr>PCS 11</vt:lpstr>
      <vt:lpstr>PCS 12</vt:lpstr>
      <vt:lpstr>PCS 13</vt:lpstr>
      <vt:lpstr>PCS 14</vt:lpstr>
      <vt:lpstr>PCS 15</vt:lpstr>
      <vt:lpstr>PCS 16</vt:lpstr>
      <vt:lpstr>PCS 17</vt:lpstr>
      <vt:lpstr>PCS 18</vt:lpstr>
      <vt:lpstr>PCS 19</vt:lpstr>
      <vt:lpstr>PCS 20</vt:lpstr>
      <vt:lpstr>PCS 21</vt:lpstr>
      <vt:lpstr>PCS 22</vt:lpstr>
      <vt:lpstr>PCS 23</vt:lpstr>
      <vt:lpstr>PCS 25</vt:lpstr>
      <vt:lpstr>PCS 27</vt:lpstr>
      <vt:lpstr>PCS 28</vt:lpstr>
      <vt:lpstr>PCS 29</vt:lpstr>
      <vt:lpstr>PCS 30</vt:lpstr>
      <vt:lpstr>PCS 34</vt:lpstr>
      <vt:lpstr>PCS 35</vt:lpstr>
      <vt:lpstr>PCS 36</vt:lpstr>
      <vt:lpstr>PCS 37</vt:lpstr>
      <vt:lpstr>PCS 38</vt:lpstr>
      <vt:lpstr>PCS 39</vt:lpstr>
      <vt:lpstr>PCS 40</vt:lpstr>
      <vt:lpstr>PCS 42</vt:lpstr>
      <vt:lpstr>PCS 43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54</vt:lpstr>
      <vt:lpstr>PCS 55</vt:lpstr>
      <vt:lpstr>PCS 57</vt:lpstr>
      <vt:lpstr>PCS 61</vt:lpstr>
      <vt:lpstr>PCS 62</vt:lpstr>
      <vt:lpstr>PCS 63</vt:lpstr>
      <vt:lpstr>PCS 64</vt:lpstr>
      <vt:lpstr>PCS 66</vt:lpstr>
      <vt:lpstr>PCS 68</vt:lpstr>
      <vt:lpstr>PCS 69</vt:lpstr>
      <vt:lpstr>PCS 70</vt:lpstr>
      <vt:lpstr>PCS 71</vt:lpstr>
      <vt:lpstr>PCS 72</vt:lpstr>
      <vt:lpstr>PCS 73</vt:lpstr>
      <vt:lpstr>PCS 74</vt:lpstr>
      <vt:lpstr>PCS 76</vt:lpstr>
      <vt:lpstr>PCS 81</vt:lpstr>
      <vt:lpstr>PCS 82</vt:lpstr>
      <vt:lpstr>PCS 84</vt:lpstr>
      <vt:lpstr>PCS 93</vt:lpstr>
      <vt:lpstr>PCS 94</vt:lpstr>
      <vt:lpstr>PCS 96</vt:lpstr>
      <vt:lpstr>PCS 97</vt:lpstr>
      <vt:lpstr>PCS 98</vt:lpstr>
      <vt:lpstr>PCS 103</vt:lpstr>
      <vt:lpstr>PCS 104</vt:lpstr>
      <vt:lpstr>PCS 108</vt:lpstr>
      <vt:lpstr>PCS 120</vt:lpstr>
      <vt:lpstr>PCS 122</vt:lpstr>
      <vt:lpstr>Summary!Print_Area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 Count Spreadsheet</dc:title>
  <dc:creator>jansensm</dc:creator>
  <cp:lastModifiedBy>jansensm</cp:lastModifiedBy>
  <cp:lastPrinted>2015-03-03T19:32:26Z</cp:lastPrinted>
  <dcterms:created xsi:type="dcterms:W3CDTF">2009-03-04T16:42:48Z</dcterms:created>
  <dcterms:modified xsi:type="dcterms:W3CDTF">2018-04-18T18:11:48Z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