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3C0F47DF-C9DE-4076-AB24-0CBF394AF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6" i="1" s="1"/>
  <c r="D31" i="1"/>
  <c r="D36" i="1" s="1"/>
  <c r="E31" i="1"/>
  <c r="E34" i="1" s="1"/>
  <c r="E36" i="1" s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F7" i="1"/>
  <c r="E6" i="1"/>
  <c r="E20" i="1" s="1"/>
  <c r="E22" i="1" s="1"/>
  <c r="D20" i="1"/>
  <c r="D22" i="1" s="1"/>
  <c r="F31" i="1" l="1"/>
  <c r="C22" i="1"/>
  <c r="F3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<sst xmlns="http://schemas.openxmlformats.org/spreadsheetml/2006/main" count="61" uniqueCount="60">
  <si>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</si>
  <si>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</si>
  <si>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</si>
  <si>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</si>
  <si>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</si>
  <si>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</si>
  <si>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</si>
  <si>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</si>
  <si>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</si>
  <si>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</si>
  <si>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</si>
  <si>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</si>
  <si>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</si>
  <si>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</si>
  <si>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</si>
  <si>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</si>
  <si>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</si>
  <si>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</si>
  <si>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</si>
  <si>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</si>
  <si>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</si>
  <si>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</si>
  <si>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</si>
  <si>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</si>
  <si>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</si>
  <si>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</si>
  <si>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</si>
  <si>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</si>
  <si>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</si>
  <si>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</si>
  <si>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</si>
  <si>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</si>
  <si>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</si>
  <si>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</si>
  <si>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</si>
  <si>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</si>
  <si>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</si>
  <si>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</si>
  <si>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</si>
  <si>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</si>
  <si>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</si>
  <si>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</si>
  <si>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</si>
  <si>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</si>
  <si>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</si>
  <si>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</si>
  <si>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</si>
  <si>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</si>
  <si>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</si>
  <si>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</si>
  <si>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</si>
  <si>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</si>
  <si>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</si>
  <si>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</si>
  <si>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</si>
  <si>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</si>
  <si>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</si>
  <si>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</si>
  <si>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Animals remaining in shelter- 305</t>
  </si>
  <si>
    <t>Hoarding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</si>
</sst>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" zoomScale="175" zoomScaleNormal="175" workbookViewId="0">
      <selection activeCell="G22" sqref="G22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45955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328</v>
      </c>
      <c r="D6" s="8">
        <v>500</v>
      </c>
      <c r="E6" s="8">
        <f>SUM(E7,E8, E9,E10,E11,E12,E13)</f>
        <v>11</v>
      </c>
      <c r="F6" s="9">
        <v>839</v>
      </c>
    </row>
    <row r="7" spans="1:8" x14ac:dyDescent="0.25">
      <c r="A7" s="11" t="s">
        <v>10</v>
      </c>
      <c r="B7" s="12" t="s">
        <v>11</v>
      </c>
      <c r="C7" s="13">
        <v>28</v>
      </c>
      <c r="D7" s="13">
        <v>3</v>
      </c>
      <c r="E7" s="13">
        <v>1</v>
      </c>
      <c r="F7" s="14">
        <f t="shared" ref="F7:F13" si="0">SUM(C7:E7)</f>
        <v>32</v>
      </c>
    </row>
    <row r="8" spans="1:8" x14ac:dyDescent="0.25">
      <c r="A8" s="11" t="s">
        <v>12</v>
      </c>
      <c r="B8" s="12" t="s">
        <v>56</v>
      </c>
      <c r="C8" s="13">
        <v>16</v>
      </c>
      <c r="D8" s="13">
        <v>107</v>
      </c>
      <c r="E8" s="13">
        <v>0</v>
      </c>
      <c r="F8" s="14">
        <f t="shared" si="0"/>
        <v>123</v>
      </c>
    </row>
    <row r="9" spans="1:8" x14ac:dyDescent="0.25">
      <c r="A9" s="11" t="s">
        <v>13</v>
      </c>
      <c r="B9" s="12" t="s">
        <v>14</v>
      </c>
      <c r="C9" s="13">
        <v>8</v>
      </c>
      <c r="D9" s="13">
        <v>0</v>
      </c>
      <c r="E9" s="13">
        <v>0</v>
      </c>
      <c r="F9" s="14">
        <f t="shared" si="0"/>
        <v>8</v>
      </c>
    </row>
    <row r="10" spans="1:8" x14ac:dyDescent="0.25">
      <c r="A10" s="11" t="s">
        <v>15</v>
      </c>
      <c r="B10" s="12" t="s">
        <v>16</v>
      </c>
      <c r="C10" s="13">
        <v>0</v>
      </c>
      <c r="D10" s="13">
        <v>8</v>
      </c>
      <c r="E10" s="13">
        <v>0</v>
      </c>
      <c r="F10" s="14">
        <f t="shared" si="0"/>
        <v>8</v>
      </c>
    </row>
    <row r="11" spans="1:8" x14ac:dyDescent="0.25">
      <c r="A11" s="11" t="s">
        <v>17</v>
      </c>
      <c r="B11" s="12" t="s">
        <v>18</v>
      </c>
      <c r="C11" s="13">
        <v>48</v>
      </c>
      <c r="D11" s="13">
        <v>18</v>
      </c>
      <c r="E11" s="13">
        <v>1</v>
      </c>
      <c r="F11" s="14">
        <f t="shared" si="0"/>
        <v>67</v>
      </c>
    </row>
    <row r="12" spans="1:8" x14ac:dyDescent="0.25">
      <c r="A12" s="11" t="s">
        <v>19</v>
      </c>
      <c r="B12" s="12" t="s">
        <v>55</v>
      </c>
      <c r="C12" s="13">
        <v>228</v>
      </c>
      <c r="D12" s="13">
        <v>360</v>
      </c>
      <c r="E12" s="13">
        <v>9</v>
      </c>
      <c r="F12" s="14">
        <v>597</v>
      </c>
    </row>
    <row r="13" spans="1:8" x14ac:dyDescent="0.25">
      <c r="A13" s="11" t="s">
        <v>20</v>
      </c>
      <c r="B13" s="12" t="s">
        <v>59</v>
      </c>
      <c r="C13" s="13">
        <v>0</v>
      </c>
      <c r="D13" s="13">
        <v>4</v>
      </c>
      <c r="E13" s="13">
        <v>0</v>
      </c>
      <c r="F13" s="14">
        <f t="shared" si="0"/>
        <v>4</v>
      </c>
    </row>
    <row r="14" spans="1:8" x14ac:dyDescent="0.25">
      <c r="A14" s="11" t="s">
        <v>21</v>
      </c>
      <c r="B14" s="12" t="s">
        <v>22</v>
      </c>
      <c r="C14" s="13">
        <v>9</v>
      </c>
      <c r="D14" s="13">
        <v>18</v>
      </c>
      <c r="E14" s="13">
        <v>1</v>
      </c>
      <c r="F14" s="14">
        <v>28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3</v>
      </c>
      <c r="E16" s="13">
        <v>0</v>
      </c>
      <c r="F16" s="16">
        <f>SUM(C16:E16)</f>
        <v>3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28</v>
      </c>
      <c r="D18" s="13">
        <v>11</v>
      </c>
      <c r="E18" s="13">
        <v>0</v>
      </c>
      <c r="F18" s="16">
        <v>39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356</v>
      </c>
      <c r="D20" s="8">
        <f>SUM(D6,D16, D17, D18)</f>
        <v>514</v>
      </c>
      <c r="E20" s="8">
        <f>SUM(E18,E17,E16,E6)</f>
        <v>11</v>
      </c>
      <c r="F20" s="8">
        <v>881</v>
      </c>
    </row>
    <row r="21" spans="1:6" x14ac:dyDescent="0.25">
      <c r="A21" s="11" t="s">
        <v>31</v>
      </c>
      <c r="B21" s="15" t="s">
        <v>32</v>
      </c>
      <c r="C21" s="13">
        <v>20</v>
      </c>
      <c r="D21" s="13">
        <v>9</v>
      </c>
      <c r="E21" s="13">
        <v>2</v>
      </c>
      <c r="F21" s="16">
        <f>SUM(C21:E21)</f>
        <v>31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336</v>
      </c>
      <c r="D22" s="8">
        <f>SUM(D20-D21)</f>
        <v>505</v>
      </c>
      <c r="E22" s="8">
        <f>SUM(E20-E21)</f>
        <v>9</v>
      </c>
      <c r="F22" s="8">
        <v>850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103</v>
      </c>
      <c r="D25" s="21">
        <v>88</v>
      </c>
      <c r="E25" s="21">
        <v>0</v>
      </c>
      <c r="F25" s="22">
        <f t="shared" ref="F25:F30" si="1">SUM(C25:E25)</f>
        <v>191</v>
      </c>
    </row>
    <row r="26" spans="1:6" x14ac:dyDescent="0.25">
      <c r="A26" s="11" t="s">
        <v>38</v>
      </c>
      <c r="B26" s="15" t="s">
        <v>57</v>
      </c>
      <c r="C26" s="13">
        <v>56</v>
      </c>
      <c r="D26" s="13">
        <v>166</v>
      </c>
      <c r="E26" s="13">
        <v>3</v>
      </c>
      <c r="F26" s="16">
        <f t="shared" si="1"/>
        <v>225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9</v>
      </c>
      <c r="E27" s="13">
        <v>0</v>
      </c>
      <c r="F27" s="16">
        <f t="shared" si="1"/>
        <v>9</v>
      </c>
    </row>
    <row r="28" spans="1:6" x14ac:dyDescent="0.25">
      <c r="A28" s="11" t="s">
        <v>41</v>
      </c>
      <c r="B28" s="15" t="s">
        <v>42</v>
      </c>
      <c r="C28" s="13">
        <v>96</v>
      </c>
      <c r="D28" s="13">
        <v>6</v>
      </c>
      <c r="E28" s="13">
        <v>0</v>
      </c>
      <c r="F28" s="16">
        <f t="shared" si="1"/>
        <v>102</v>
      </c>
    </row>
    <row r="29" spans="1:6" x14ac:dyDescent="0.25">
      <c r="A29" s="11" t="s">
        <v>43</v>
      </c>
      <c r="B29" s="15" t="s">
        <v>44</v>
      </c>
      <c r="C29" s="13">
        <v>72</v>
      </c>
      <c r="D29" s="13">
        <v>153</v>
      </c>
      <c r="E29" s="13">
        <v>4</v>
      </c>
      <c r="F29" s="16">
        <f t="shared" si="1"/>
        <v>229</v>
      </c>
    </row>
    <row r="30" spans="1:6" x14ac:dyDescent="0.25">
      <c r="A30" s="11" t="s">
        <v>45</v>
      </c>
      <c r="B30" s="15" t="s">
        <v>32</v>
      </c>
      <c r="C30" s="23">
        <v>24</v>
      </c>
      <c r="D30" s="23">
        <v>12</v>
      </c>
      <c r="E30" s="23">
        <v>2</v>
      </c>
      <c r="F30" s="16">
        <f t="shared" si="1"/>
        <v>38</v>
      </c>
    </row>
    <row r="31" spans="1:6" s="10" customFormat="1" x14ac:dyDescent="0.25">
      <c r="A31" s="7" t="s">
        <v>46</v>
      </c>
      <c r="B31" s="24" t="s">
        <v>47</v>
      </c>
      <c r="C31" s="25">
        <f>SUM(C29-C30)</f>
        <v>48</v>
      </c>
      <c r="D31" s="25">
        <f>SUM(D29-D30)</f>
        <v>141</v>
      </c>
      <c r="E31" s="25">
        <f>SUM(E29-E30)</f>
        <v>2</v>
      </c>
      <c r="F31" s="26">
        <f>SUM(F29-F30)</f>
        <v>191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335</v>
      </c>
      <c r="D34" s="8">
        <v>447</v>
      </c>
      <c r="E34" s="8">
        <f>SUM(E25+E26+E27+E28+E31)</f>
        <v>5</v>
      </c>
      <c r="F34" s="8">
        <f>SUM(C34:E34)</f>
        <v>787</v>
      </c>
    </row>
    <row r="35" spans="1:6" x14ac:dyDescent="0.25">
      <c r="A35" s="11" t="s">
        <v>51</v>
      </c>
      <c r="B35" s="15" t="s">
        <v>52</v>
      </c>
      <c r="C35" s="13">
        <v>1</v>
      </c>
      <c r="D35" s="13">
        <v>3</v>
      </c>
      <c r="E35" s="13">
        <v>0</v>
      </c>
      <c r="F35" s="16">
        <f>SUM(C35:E35)</f>
        <v>4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336</v>
      </c>
      <c r="D36" s="8">
        <f>SUM(D34:D35)</f>
        <v>450</v>
      </c>
      <c r="E36" s="8">
        <f>SUM(E34:E35)</f>
        <v>5</v>
      </c>
      <c r="F36" s="8">
        <f>SUM(C36:E36)</f>
        <v>791</v>
      </c>
    </row>
    <row r="37" spans="1:6" x14ac:dyDescent="0.25">
      <c r="A37" s="27"/>
      <c r="B37" s="28" t="s">
        <v>58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50ACF0-CDDE-4F4C-A188-CF3E04E8E6B1}"/>
</file>

<file path=customXml/itemProps2.xml><?xml version="1.0" encoding="utf-8"?>
<ds:datastoreItem xmlns:ds="http://schemas.openxmlformats.org/officeDocument/2006/customXml" ds:itemID="{DFBD8C16-E569-4757-A630-FB5FA0C0972A}"/>
</file>

<file path=customXml/itemProps3.xml><?xml version="1.0" encoding="utf-8"?>
<ds:datastoreItem xmlns:ds="http://schemas.openxmlformats.org/officeDocument/2006/customXml" ds:itemID="{F588D988-593D-4ED2-8E16-E30A326C1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2025-11-04T16:29:10Z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