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Procurement Management\WORKAREA\CHRISTY\BID\B200121CJV Gateway Blvd &amp; Commerce Lakes Dr Intersection Improvements\6 - Addendum\Addendum 4\"/>
    </mc:Choice>
  </mc:AlternateContent>
  <bookViews>
    <workbookView xWindow="0" yWindow="0" windowWidth="28800" windowHeight="12555" tabRatio="601"/>
  </bookViews>
  <sheets>
    <sheet name="BID-PROPOSAL FORM" sheetId="4" r:id="rId1"/>
  </sheets>
  <definedNames>
    <definedName name="_xlnm.Print_Area" localSheetId="0">'BID-PROPOSAL FORM'!$A$1:$F$149</definedName>
  </definedNames>
  <calcPr calcId="162913" calcOnSave="0"/>
</workbook>
</file>

<file path=xl/calcChain.xml><?xml version="1.0" encoding="utf-8"?>
<calcChain xmlns="http://schemas.openxmlformats.org/spreadsheetml/2006/main">
  <c r="F56" i="4" l="1"/>
  <c r="F140" i="4" l="1"/>
  <c r="F139" i="4"/>
  <c r="F138" i="4"/>
  <c r="F137" i="4"/>
  <c r="F136" i="4"/>
  <c r="F135" i="4"/>
  <c r="F134" i="4"/>
  <c r="F133" i="4"/>
  <c r="F132" i="4"/>
  <c r="F131" i="4"/>
  <c r="F130" i="4"/>
  <c r="F129" i="4"/>
  <c r="F128" i="4"/>
  <c r="F125" i="4"/>
  <c r="F124" i="4"/>
  <c r="F123" i="4"/>
  <c r="F122" i="4"/>
  <c r="F121" i="4"/>
  <c r="F120" i="4"/>
  <c r="F119" i="4"/>
  <c r="F118" i="4"/>
  <c r="F117" i="4"/>
  <c r="F116" i="4"/>
  <c r="F113" i="4"/>
  <c r="F112" i="4"/>
  <c r="F111" i="4"/>
  <c r="F110" i="4"/>
  <c r="F109" i="4"/>
  <c r="F108" i="4"/>
  <c r="F107" i="4"/>
  <c r="F104" i="4"/>
  <c r="F103" i="4"/>
  <c r="F102" i="4"/>
  <c r="F101" i="4"/>
  <c r="F141" i="4" l="1"/>
  <c r="F105" i="4"/>
  <c r="F114" i="4"/>
  <c r="F126" i="4"/>
  <c r="E143" i="4" l="1"/>
  <c r="F89" i="4" l="1"/>
  <c r="F77" i="4"/>
  <c r="F67" i="4"/>
  <c r="F74" i="4" l="1"/>
  <c r="F62" i="4"/>
  <c r="F92" i="4" l="1"/>
  <c r="F91" i="4"/>
  <c r="F90" i="4"/>
  <c r="F88" i="4"/>
  <c r="F87" i="4"/>
  <c r="F86" i="4"/>
  <c r="F85" i="4"/>
  <c r="F84" i="4"/>
  <c r="F83" i="4"/>
  <c r="F63" i="4"/>
  <c r="F64" i="4"/>
  <c r="F65" i="4"/>
  <c r="F66" i="4"/>
  <c r="F68" i="4"/>
  <c r="F69" i="4"/>
  <c r="F70" i="4"/>
  <c r="F71" i="4"/>
  <c r="F72" i="4"/>
  <c r="F19" i="4"/>
  <c r="F20" i="4"/>
  <c r="F21" i="4"/>
  <c r="F22" i="4"/>
  <c r="F25" i="4"/>
  <c r="F29" i="4"/>
  <c r="F30" i="4"/>
  <c r="F34" i="4"/>
  <c r="F35" i="4"/>
  <c r="F36" i="4"/>
  <c r="F37" i="4"/>
  <c r="F38" i="4"/>
  <c r="F39" i="4"/>
  <c r="F40" i="4"/>
  <c r="F41" i="4"/>
  <c r="F42" i="4"/>
  <c r="F43" i="4"/>
  <c r="F44" i="4"/>
  <c r="F45" i="4"/>
  <c r="F46" i="4"/>
  <c r="F47" i="4"/>
  <c r="F55" i="4"/>
  <c r="D52" i="4"/>
  <c r="F52" i="4" s="1"/>
  <c r="D49" i="4"/>
  <c r="F49" i="4" s="1"/>
  <c r="D48" i="4"/>
  <c r="F48" i="4" s="1"/>
  <c r="D33" i="4"/>
  <c r="F33" i="4" s="1"/>
  <c r="D32" i="4"/>
  <c r="F32" i="4" s="1"/>
  <c r="D31" i="4"/>
  <c r="F31" i="4" s="1"/>
  <c r="F28" i="4"/>
  <c r="F27" i="4"/>
  <c r="D26" i="4"/>
  <c r="F26" i="4" s="1"/>
  <c r="D24" i="4"/>
  <c r="F24" i="4" s="1"/>
  <c r="D23" i="4"/>
  <c r="F23" i="4" s="1"/>
  <c r="F18" i="4"/>
  <c r="F50" i="4"/>
  <c r="F51" i="4"/>
  <c r="F53" i="4"/>
  <c r="F93" i="4" l="1"/>
  <c r="F54" i="4"/>
  <c r="F58" i="4" s="1"/>
  <c r="F73" i="4" l="1"/>
  <c r="F75" i="4"/>
  <c r="F76" i="4"/>
  <c r="F78" i="4"/>
  <c r="F79" i="4"/>
  <c r="F61" i="4"/>
  <c r="F80" i="4" l="1"/>
  <c r="E95" i="4" s="1"/>
  <c r="E146" i="4" s="1"/>
</calcChain>
</file>

<file path=xl/sharedStrings.xml><?xml version="1.0" encoding="utf-8"?>
<sst xmlns="http://schemas.openxmlformats.org/spreadsheetml/2006/main" count="363" uniqueCount="251">
  <si>
    <t>COMPANY NAME:</t>
  </si>
  <si>
    <t>SOLICITATION:</t>
  </si>
  <si>
    <t>Item</t>
  </si>
  <si>
    <t>Description</t>
  </si>
  <si>
    <t>Unit Price</t>
  </si>
  <si>
    <t>PROJECT TOTAL</t>
  </si>
  <si>
    <t>BID SUMMARY</t>
  </si>
  <si>
    <t>**Quantities are not guaranteed.  Final payment will be based on actual quantities.</t>
  </si>
  <si>
    <t>(Use Words to Write Total)</t>
  </si>
  <si>
    <t>Estimated
Quantity</t>
  </si>
  <si>
    <t>PROJECT TOTAL:</t>
  </si>
  <si>
    <t>Having carefully examined the Contract Documents, Contractor/Vendor proposes to furnish the following which meeting these specifications.</t>
  </si>
  <si>
    <r>
      <rPr>
        <b/>
        <sz val="11"/>
        <rFont val="Arial"/>
        <family val="2"/>
      </rPr>
      <t>PRICING</t>
    </r>
    <r>
      <rPr>
        <sz val="11"/>
        <rFont val="Arial"/>
        <family val="2"/>
      </rPr>
      <t xml:space="preserve">                                                                                                                                                                                                                                                                                                                                                                                                                                                         
Pricing shall be inclusive of all labor, equipment, supplies, overhead, profit, material, and any other incidental costs required to perform and complete all work as specified in the Contract Documents.   All Unit Prices will be bid at the nearest whole penny.  The Excel document contains formulas for convenience, however it is the Contractor’s/Vendor's responsibility to verify all pricing and calculations are CORRECT.  Lee County is not responsible for errors in formulas or calculations contained within Excel document(s).  
In the event there is a discrepancy between a subtotal or total amount and the unit prices and extended amounts, the unit prices will prevail and the corrected extension(s) and total(s) will be considered the price.
The County will only accept bids submitted on bid forms provided by the County.  Bids submitted on other forms, other than those provided by the County, will be deemed non-responsive and ineligible for award.
</t>
    </r>
    <r>
      <rPr>
        <b/>
        <sz val="11"/>
        <rFont val="Arial"/>
        <family val="2"/>
      </rPr>
      <t xml:space="preserve">
PLEASE ENSURE you have provided a printed copy of the Bid Schedule with your hard copy submission packages and provided the excel version with your digital submission package.</t>
    </r>
  </si>
  <si>
    <t xml:space="preserve">Unit of
Measure </t>
  </si>
  <si>
    <t>Extended
Amount</t>
  </si>
  <si>
    <t xml:space="preserve"> 0101-1</t>
  </si>
  <si>
    <t xml:space="preserve"> 0102-1</t>
  </si>
  <si>
    <t xml:space="preserve"> 0104- 10-  3</t>
  </si>
  <si>
    <t xml:space="preserve"> 0107- 1</t>
  </si>
  <si>
    <t xml:space="preserve"> 0107- 2</t>
  </si>
  <si>
    <t xml:space="preserve"> 0110- 2- 2</t>
  </si>
  <si>
    <t xml:space="preserve"> 0110 4</t>
  </si>
  <si>
    <t xml:space="preserve"> 0120 1</t>
  </si>
  <si>
    <t xml:space="preserve"> 0120 6</t>
  </si>
  <si>
    <t xml:space="preserve"> 0160-4</t>
  </si>
  <si>
    <t xml:space="preserve"> 0285-709</t>
  </si>
  <si>
    <t xml:space="preserve"> 0327-70-1</t>
  </si>
  <si>
    <t xml:space="preserve"> 0334-1-13</t>
  </si>
  <si>
    <t xml:space="preserve"> 0337-7-82</t>
  </si>
  <si>
    <t xml:space="preserve"> 0350-30-13</t>
  </si>
  <si>
    <t xml:space="preserve"> 0400-0-11</t>
  </si>
  <si>
    <t xml:space="preserve"> 0425-1-351</t>
  </si>
  <si>
    <t xml:space="preserve"> 0425-1-361</t>
  </si>
  <si>
    <t xml:space="preserve"> 0425-1-521</t>
  </si>
  <si>
    <t xml:space="preserve"> 0425-1-561</t>
  </si>
  <si>
    <t xml:space="preserve"> 0425-1-711</t>
  </si>
  <si>
    <t xml:space="preserve"> 0425-2-61</t>
  </si>
  <si>
    <t xml:space="preserve"> 0430-175-115</t>
  </si>
  <si>
    <t xml:space="preserve"> 0430-175-118</t>
  </si>
  <si>
    <t xml:space="preserve"> 0430-175-130</t>
  </si>
  <si>
    <t xml:space="preserve"> 0430-175-215</t>
  </si>
  <si>
    <t xml:space="preserve"> 0430-175-218</t>
  </si>
  <si>
    <t xml:space="preserve"> 515-2-311</t>
  </si>
  <si>
    <t xml:space="preserve"> 0520-  1-  7</t>
  </si>
  <si>
    <t xml:space="preserve"> 0520-  1- 10</t>
  </si>
  <si>
    <t xml:space="preserve"> 0520-2-4</t>
  </si>
  <si>
    <t xml:space="preserve"> 0520-2-8</t>
  </si>
  <si>
    <t xml:space="preserve"> 0522-2</t>
  </si>
  <si>
    <t xml:space="preserve"> 0524-1-29</t>
  </si>
  <si>
    <t xml:space="preserve"> 0527-2</t>
  </si>
  <si>
    <t xml:space="preserve"> 0570-1-2</t>
  </si>
  <si>
    <t xml:space="preserve"> 0919-528</t>
  </si>
  <si>
    <t>LS</t>
  </si>
  <si>
    <t>LF</t>
  </si>
  <si>
    <t>EA</t>
  </si>
  <si>
    <t>AC</t>
  </si>
  <si>
    <t>SY</t>
  </si>
  <si>
    <t>CY</t>
  </si>
  <si>
    <t>TN</t>
  </si>
  <si>
    <t>SF</t>
  </si>
  <si>
    <t>SUBTOTAL:  ROADWAY</t>
  </si>
  <si>
    <t>654-2-21</t>
  </si>
  <si>
    <t>AS</t>
  </si>
  <si>
    <t>700-1-11</t>
  </si>
  <si>
    <t>700-1-60</t>
  </si>
  <si>
    <t>700-2-11</t>
  </si>
  <si>
    <t>706-3</t>
  </si>
  <si>
    <t>710-90</t>
  </si>
  <si>
    <t>711-11-124</t>
  </si>
  <si>
    <t>711-11-141</t>
  </si>
  <si>
    <t>GM</t>
  </si>
  <si>
    <t>711-11-144</t>
  </si>
  <si>
    <t>711-11-224</t>
  </si>
  <si>
    <t>711-11-241</t>
  </si>
  <si>
    <t>711-14-123</t>
  </si>
  <si>
    <t>711-14-125</t>
  </si>
  <si>
    <t>711-14-160</t>
  </si>
  <si>
    <t>711-14-170</t>
  </si>
  <si>
    <t>711-16-101</t>
  </si>
  <si>
    <t>711-16-102</t>
  </si>
  <si>
    <t>711-16-131</t>
  </si>
  <si>
    <t>711-16-201</t>
  </si>
  <si>
    <t>SUBTOTAL:  SIGNING AND PAVEMENT MARKINGS</t>
  </si>
  <si>
    <t>630-2-11</t>
  </si>
  <si>
    <t>630-2-12</t>
  </si>
  <si>
    <t>635-2-11</t>
  </si>
  <si>
    <t>639-1-122</t>
  </si>
  <si>
    <t>641-2-12</t>
  </si>
  <si>
    <t>715-1-12</t>
  </si>
  <si>
    <t>715-1-60</t>
  </si>
  <si>
    <t>715-4-12</t>
  </si>
  <si>
    <t>715-4-70</t>
  </si>
  <si>
    <t>715-7-11</t>
  </si>
  <si>
    <t>SUBTOTAL:  LIGHTING</t>
  </si>
  <si>
    <t xml:space="preserve"> 0104- 15</t>
  </si>
  <si>
    <t xml:space="preserve"> 0104- 18</t>
  </si>
  <si>
    <t>Subtotal of Sections 1-3 for Gateway Blvd at Commerce Lakes Roadway</t>
  </si>
  <si>
    <t>1A</t>
  </si>
  <si>
    <t>Mobilization</t>
  </si>
  <si>
    <t>1B</t>
  </si>
  <si>
    <t>Maintenance of Traffic</t>
  </si>
  <si>
    <t>1C</t>
  </si>
  <si>
    <t>Surveying, Layout, and Field Staking</t>
  </si>
  <si>
    <t>1D</t>
  </si>
  <si>
    <t>Final Record Drawings and Final Submittals</t>
  </si>
  <si>
    <t>2A</t>
  </si>
  <si>
    <t>16-Inch DI Potable Water Main</t>
  </si>
  <si>
    <t>2B</t>
  </si>
  <si>
    <t>16-Inch DI Potable Water Main W/30-Inch ASTM A139 Grade "B" Steel Casing</t>
  </si>
  <si>
    <t>2C</t>
  </si>
  <si>
    <t>16-Inch  Gate Valve</t>
  </si>
  <si>
    <t>2D</t>
  </si>
  <si>
    <t>Hot Tap Connect New 16-Inch to Existing 16-Inch DI Potable Water Main</t>
  </si>
  <si>
    <t>2E</t>
  </si>
  <si>
    <t>16-Inch Potable Water Main Line Stop</t>
  </si>
  <si>
    <t>2F</t>
  </si>
  <si>
    <t>Pressure Test and Disinfect Potable Water Mains</t>
  </si>
  <si>
    <t>2G</t>
  </si>
  <si>
    <t>Grouting Existing 16-Inch Water Mains</t>
  </si>
  <si>
    <t>3A</t>
  </si>
  <si>
    <t>10-Inch PVC Irrigation Main</t>
  </si>
  <si>
    <t>3B</t>
  </si>
  <si>
    <t>12-Inch PVC Irrigation Main</t>
  </si>
  <si>
    <t>3C</t>
  </si>
  <si>
    <t>12-Inch PVC Irrigation Main W/24-Inch ASTM A139 Grade "B" Steel Casing</t>
  </si>
  <si>
    <t>3D</t>
  </si>
  <si>
    <t>12-Inch  Gate Valve</t>
  </si>
  <si>
    <t>3E</t>
  </si>
  <si>
    <t>Connect New 10-Inch to Existing 10-Inch PVC Irrigation Main</t>
  </si>
  <si>
    <t>3F</t>
  </si>
  <si>
    <t>Connect New 12-Inch to Existing 12-Inch PVC Irrigation Main</t>
  </si>
  <si>
    <t>3G</t>
  </si>
  <si>
    <t>2-Inch Irrigation Service W/4-Inch PVC Casing</t>
  </si>
  <si>
    <t>3H</t>
  </si>
  <si>
    <t>Pressure Test and Flush Irrigation Mains</t>
  </si>
  <si>
    <t>3I</t>
  </si>
  <si>
    <t>Grouting Existing 10-Inch PVC Irrigation Mains</t>
  </si>
  <si>
    <t>3J</t>
  </si>
  <si>
    <t>Grouting Existing 12-Inch PVC Irrigation Mains</t>
  </si>
  <si>
    <t>4A</t>
  </si>
  <si>
    <t>6-Inch PVC Sewer  Force Main</t>
  </si>
  <si>
    <t>4B</t>
  </si>
  <si>
    <t>12-Inch PVC Sewer Force Main</t>
  </si>
  <si>
    <t>4C</t>
  </si>
  <si>
    <t>12-Inch PVC Sewer Force Main W/24-Inch ASTM A139 Grade "B" Steel Casing</t>
  </si>
  <si>
    <t>4D</t>
  </si>
  <si>
    <t>6-Inch Plug Valve</t>
  </si>
  <si>
    <t>4E</t>
  </si>
  <si>
    <t>12-Inch Plug Valve</t>
  </si>
  <si>
    <t>4F</t>
  </si>
  <si>
    <t>6-Inch Insertion Valve</t>
  </si>
  <si>
    <t>4G</t>
  </si>
  <si>
    <t>12-Inch Insertion Valve</t>
  </si>
  <si>
    <t>4H</t>
  </si>
  <si>
    <t>Connect New 6-Inch to Existing 6-Inch PVC Sewer Force Main</t>
  </si>
  <si>
    <t>4I</t>
  </si>
  <si>
    <t>Connect New 12-Inch to Existing 6-Inch PVC Sewer Force Main</t>
  </si>
  <si>
    <t>4J</t>
  </si>
  <si>
    <t>Connect New 12-Inch to Existing 12-Inch PVC Sewer Force Main</t>
  </si>
  <si>
    <t>4K</t>
  </si>
  <si>
    <t>Pressure Test and Flush Sewer Force Mains</t>
  </si>
  <si>
    <t>4L</t>
  </si>
  <si>
    <t>Grouting Existing 6-Inch PVC Sewer Force Mains</t>
  </si>
  <si>
    <t>4M</t>
  </si>
  <si>
    <t>Grouting Existing 12-Inch PVC Sewer Force Mains</t>
  </si>
  <si>
    <t>SECTION 3:  LIGHTING</t>
  </si>
  <si>
    <t>SECTION 2:  SIGNING AND PAVEMENT MARKINGS</t>
  </si>
  <si>
    <t>SECTION 1:  ROADWAY</t>
  </si>
  <si>
    <t>SECTION I: GENERAL REQUIREMENTS</t>
  </si>
  <si>
    <t>SECTION 2:  POTABLE WATER SYSTEM</t>
  </si>
  <si>
    <t>SECTION 3:  IRRIGATION SYSTEM</t>
  </si>
  <si>
    <t>SECTION 4:  SEWER FORCE MAIN SYSTEM</t>
  </si>
  <si>
    <t>SUBTOTAL: GENERAL REQUIREMENTS</t>
  </si>
  <si>
    <t>SUBTOTAL:  POTABLE WATER SYSTEM</t>
  </si>
  <si>
    <t>SUBTOTAL:  SEWER FORCE MAIN SYSTEM</t>
  </si>
  <si>
    <t>SUBTOTAL:  IRRIGATION SYSTEM</t>
  </si>
  <si>
    <t>Subtotal of Sections 1-4 for Gateway Blvd at Commerce Lakes Dr Utility Relocation</t>
  </si>
  <si>
    <t>***</t>
  </si>
  <si>
    <t>Maintenance Of Traffic</t>
  </si>
  <si>
    <t>Sediment Barrier</t>
  </si>
  <si>
    <t>Soil Tracking Prevention Device</t>
  </si>
  <si>
    <t>Inlet Protection System</t>
  </si>
  <si>
    <t>Litter Removal</t>
  </si>
  <si>
    <t>Mowing</t>
  </si>
  <si>
    <t>Removal Of Existing Concrete Pavement</t>
  </si>
  <si>
    <t>Regular Excavation</t>
  </si>
  <si>
    <t>Embankment</t>
  </si>
  <si>
    <t>Type B Stabilization</t>
  </si>
  <si>
    <t>Optional Base Group 9</t>
  </si>
  <si>
    <t>Milling Exist Asph Pavt, 1" Avg Depth</t>
  </si>
  <si>
    <t>Superpave Asphalt Conc, Traffic Level C (2.5")</t>
  </si>
  <si>
    <t>Asphalt Concrete Friction Course, Traffic C, Fc-9.5, Pg76-22</t>
  </si>
  <si>
    <t>Concrete Pavement For Roundabout Apron, 12" Depth</t>
  </si>
  <si>
    <t>Concrete Class Ns, Gravity Wall</t>
  </si>
  <si>
    <t>Inlets, Curb, Type P-5, &lt; 10'</t>
  </si>
  <si>
    <t>Inlets, Curb, Type P-6, &lt; 10'</t>
  </si>
  <si>
    <t>Inlets, Ditch Bottom, Type C, &lt;10'</t>
  </si>
  <si>
    <t>Inlets, Ditch Bottom, Type F, &lt;10'</t>
  </si>
  <si>
    <t>Inlets, Gutter, Type V, &lt;10'</t>
  </si>
  <si>
    <t>Manholes, P-8, &lt;10'</t>
  </si>
  <si>
    <t>Pipe Culvert, Concrete, Round 15'' S/Cd</t>
  </si>
  <si>
    <t>Pipe Culvert, Concrete, Round 18'' S/Cd</t>
  </si>
  <si>
    <t>Pipe Culvert, Concrete, Round 30'' S/Cd</t>
  </si>
  <si>
    <t>Pipe Culvert, Concrete, Elliptical, 12'' X 18'' Id</t>
  </si>
  <si>
    <t>Pipe Culvert, Concrete, Elliptical, 14'' X 23'' Id</t>
  </si>
  <si>
    <t>Pedestrian/Bicycle Railing, 42", Aluminum</t>
  </si>
  <si>
    <t>Concrete Curb &amp; Gutter, Type E</t>
  </si>
  <si>
    <t>Concrete Curb &amp; Gutter, Type F</t>
  </si>
  <si>
    <t>Concrete Curb, Type D</t>
  </si>
  <si>
    <t>Concrete Curb, Type Ra</t>
  </si>
  <si>
    <t>Concrete Sidewalk And Driveways, 6" Thick</t>
  </si>
  <si>
    <t>Concrete Ditch Pavement - Reinforced (4")</t>
  </si>
  <si>
    <t>Detectable Warnings</t>
  </si>
  <si>
    <t>Performance Turf, Sod</t>
  </si>
  <si>
    <t>Directional Indicators</t>
  </si>
  <si>
    <t>Rectangular Rapid Flashing Beacon, F&amp;I-Solar Powered, Complete Sign Assembly- Single Direction</t>
  </si>
  <si>
    <t>Single Post Sign, F&amp;I Ground Mount, Up To 12 Sf</t>
  </si>
  <si>
    <t>Single Post Sign, Remove</t>
  </si>
  <si>
    <t>Multi-Post Sign, F&amp;I Ground Mount, Up To 12 Sf</t>
  </si>
  <si>
    <t>Retroreflective Pavement Markers (Rpms)</t>
  </si>
  <si>
    <t>Painted Pavement Markings, Final Surface</t>
  </si>
  <si>
    <t>Thermoplastic, Standard, White, Solid, 18" For Diagonals And Chevrons</t>
  </si>
  <si>
    <t>Thermoplastic, Standard, White, 2-4 Dotted Guideline, 6"</t>
  </si>
  <si>
    <t>Thermoplastic, Standard, White, 2-2 Dotted Guideline, 12" For Roundabout</t>
  </si>
  <si>
    <t>Thermoplastic, Standard, Yellow, Solid, 18" For Diagonal Or Chevron</t>
  </si>
  <si>
    <t xml:space="preserve">Thermoplastic, Standard, Yellow, 6-10 Dotted Extension Line, 6" </t>
  </si>
  <si>
    <t>Thermoplastic, Preformed, White, Solid,  12" For Crosswalk</t>
  </si>
  <si>
    <t>Thermoplastic, Preformed, White, Solid,  24" For Crosswalk</t>
  </si>
  <si>
    <t>Thermoplastic, Preformed, White, Message</t>
  </si>
  <si>
    <t>Thermoplastic, Preformed, White, Arrow</t>
  </si>
  <si>
    <t>Thermoplastic, Standard, Other Surfaces, White, Solid, 6"</t>
  </si>
  <si>
    <t>Thermoplastic, Standard, Other Surfaces, White, Solid, 8"</t>
  </si>
  <si>
    <t>Thermoplastic, Other Surfaces, White, Skip, 6", 10-30 Skip</t>
  </si>
  <si>
    <t>Thermoplastic, Standard, Other Surfaces, Yellow, Solid, 6"</t>
  </si>
  <si>
    <t>Conduit, Furnish &amp; Install, Open Trench</t>
  </si>
  <si>
    <t>Conduit, Furnish &amp; Install, Directional Bore</t>
  </si>
  <si>
    <t>Pull &amp; Splice Box, F&amp;I</t>
  </si>
  <si>
    <t>Electrical Power Service, F&amp;I, Underground, Meter Purchased By Contractor</t>
  </si>
  <si>
    <t>Prestressed Concrete Pole, F&amp;I, Type P-Ii Service Pole (12')</t>
  </si>
  <si>
    <t>Lighting Conductors, F&amp;I, Insulated, No 8 To No 6</t>
  </si>
  <si>
    <t>Lighting Conductors, Remove &amp; Dispose, Contractor Owns</t>
  </si>
  <si>
    <t>Light Pole Complete, Furnish &amp; Install Standard Pole Standard Foundation, 35' Mounting Height</t>
  </si>
  <si>
    <t>Light Pole Complete, Remove Pole And Foundation</t>
  </si>
  <si>
    <t>Load Center, Rework, Secondary Voltage</t>
  </si>
  <si>
    <t>BID ALTERNATE 1: UTILITIES</t>
  </si>
  <si>
    <t>GATEWAY BLVD AT COMMERCE LAKES DR INTERSECTION IMPROVEMENTS</t>
  </si>
  <si>
    <t>GATEWAY BLVD. AT COMMERCE LAKES DR. UTILITY RELOCATION</t>
  </si>
  <si>
    <t>Selective Clearing And Grubbing (Including ***Root Barrier)</t>
  </si>
  <si>
    <t>Root Barrier (Include in Pay Item 110-2-2 above.)</t>
  </si>
  <si>
    <t>B200121CJV- Gateway Blvd. &amp; Commerce Lakes Dr. Intersection Improvements</t>
  </si>
  <si>
    <r>
      <t>PROCUREMENT MANAGEMENT DEPARTMENT</t>
    </r>
    <r>
      <rPr>
        <b/>
        <sz val="20"/>
        <color rgb="FFFF0000"/>
        <rFont val="Arial"/>
        <family val="2"/>
      </rPr>
      <t xml:space="preserve">
ADDENDUM 4 - REVISED BID PROPOSAL FORM
This form must be used when submitting your bid.
Failure to do so will deem your bid non-responsive.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</si>
</sst>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164" formatCode="&quot;$&quot;#,##0.00"/>
    <numFmt numFmtId="165" formatCode="0.0"/>
    <numFmt numFmtId="166" formatCode="0.000"/>
    <numFmt numFmtId="167" formatCode="#,##0.000"/>
  </numFmts>
  <fonts count="32">
    <font>
      <sz val="10"/>
      <name val="Arial"/>
    </font>
    <font>
      <sz val="11"/>
      <color theme="1"/>
      <name val="Calibri"/>
      <family val="2"/>
      <scheme val="minor"/>
    </font>
    <font>
      <sz val="10"/>
      <name val="Arial"/>
      <family val="2"/>
    </font>
    <font>
      <sz val="12"/>
      <name val="Arial"/>
      <family val="2"/>
    </font>
    <font>
      <b/>
      <sz val="12"/>
      <name val="Arial"/>
      <family val="2"/>
    </font>
    <font>
      <sz val="10"/>
      <name val="Arial"/>
      <family val="2"/>
    </font>
    <font>
      <b/>
      <sz val="10"/>
      <name val="Arial"/>
      <family val="2"/>
    </font>
    <font>
      <sz val="16"/>
      <name val="Arial"/>
      <family val="2"/>
    </font>
    <font>
      <sz val="18"/>
      <name val="Arial"/>
      <family val="2"/>
    </font>
    <font>
      <sz val="9"/>
      <name val="Arial"/>
      <family val="2"/>
    </font>
    <font>
      <sz val="14"/>
      <name val="FDOT"/>
    </font>
    <font>
      <b/>
      <sz val="16"/>
      <name val="Arial"/>
      <family val="2"/>
    </font>
    <font>
      <sz val="14"/>
      <name val="Arial"/>
      <family val="2"/>
    </font>
    <font>
      <sz val="11"/>
      <color theme="1"/>
      <name val="Arial"/>
      <family val="2"/>
    </font>
    <font>
      <b/>
      <i/>
      <sz val="14"/>
      <color rgb="FF0070C0"/>
      <name val="Arial"/>
      <family val="2"/>
    </font>
    <font>
      <sz val="14"/>
      <color rgb="FF0070C0"/>
      <name val="Arial"/>
      <family val="2"/>
    </font>
    <font>
      <b/>
      <sz val="14"/>
      <name val="Arial"/>
      <family val="2"/>
    </font>
    <font>
      <b/>
      <sz val="14"/>
      <name val="FDOT"/>
    </font>
    <font>
      <b/>
      <i/>
      <sz val="16"/>
      <color theme="1"/>
      <name val="Arial"/>
      <family val="2"/>
    </font>
    <font>
      <b/>
      <sz val="14"/>
      <color theme="1"/>
      <name val="Arial"/>
      <family val="2"/>
    </font>
    <font>
      <b/>
      <sz val="18"/>
      <name val="Arial"/>
      <family val="2"/>
    </font>
    <font>
      <sz val="10"/>
      <color theme="1"/>
      <name val="Arial"/>
      <family val="2"/>
    </font>
    <font>
      <sz val="11"/>
      <name val="Arial"/>
      <family val="2"/>
    </font>
    <font>
      <b/>
      <sz val="11"/>
      <name val="Arial"/>
      <family val="2"/>
    </font>
    <font>
      <sz val="14"/>
      <color indexed="8"/>
      <name val="FDOT"/>
    </font>
    <font>
      <b/>
      <i/>
      <sz val="16"/>
      <color rgb="FF0070C0"/>
      <name val="FDOT"/>
    </font>
    <font>
      <b/>
      <i/>
      <sz val="14"/>
      <color theme="4" tint="-0.249977111117893"/>
      <name val="Arial"/>
      <family val="2"/>
    </font>
    <font>
      <b/>
      <i/>
      <sz val="16"/>
      <color rgb="FF0070C0"/>
      <name val="Arial"/>
      <family val="2"/>
    </font>
    <font>
      <sz val="14"/>
      <color rgb="FF000000"/>
      <name val="Fdot"/>
    </font>
    <font>
      <b/>
      <sz val="18"/>
      <color rgb="FF000000"/>
      <name val="Arial"/>
      <family val="2"/>
    </font>
    <font>
      <i/>
      <sz val="14"/>
      <color rgb="FF0070C0"/>
      <name val="Arial"/>
      <family val="2"/>
    </font>
    <font>
      <b/>
      <sz val="20"/>
      <color rgb="FFFF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1"/>
        <bgColor indexed="64"/>
      </patternFill>
    </fill>
    <fill>
      <patternFill patternType="solid">
        <fgColor theme="3" tint="0.59999389629810485"/>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auto="1"/>
      </left>
      <right style="thin">
        <color auto="1"/>
      </right>
      <top/>
      <bottom style="thin">
        <color indexed="64"/>
      </bottom>
      <diagonal/>
    </border>
    <border>
      <left style="double">
        <color auto="1"/>
      </left>
      <right style="thin">
        <color indexed="64"/>
      </right>
      <top style="thin">
        <color indexed="64"/>
      </top>
      <bottom style="thin">
        <color indexed="64"/>
      </bottom>
      <diagonal/>
    </border>
    <border>
      <left style="double">
        <color auto="1"/>
      </left>
      <right/>
      <top/>
      <bottom style="thin">
        <color indexed="64"/>
      </bottom>
      <diagonal/>
    </border>
    <border>
      <left style="double">
        <color auto="1"/>
      </left>
      <right/>
      <top style="thin">
        <color indexed="64"/>
      </top>
      <bottom style="thin">
        <color indexed="64"/>
      </bottom>
      <diagonal/>
    </border>
  </borders>
  <cellStyleXfs count="5">
    <xf numFmtId="0" fontId="0" fillId="0" borderId="0"/>
    <xf numFmtId="0" fontId="5" fillId="0" borderId="0"/>
    <xf numFmtId="0" fontId="5" fillId="0" borderId="0"/>
    <xf numFmtId="0" fontId="1" fillId="0" borderId="0"/>
    <xf numFmtId="0" fontId="2" fillId="0" borderId="0"/>
  </cellStyleXfs>
  <cellXfs count="129">
    <xf numFmtId="0" fontId="0" fillId="0" borderId="0" xfId="0"/>
    <xf numFmtId="0" fontId="3" fillId="0" borderId="0" xfId="0" applyFont="1" applyFill="1"/>
    <xf numFmtId="0" fontId="0" fillId="0" borderId="0" xfId="0" applyFill="1"/>
    <xf numFmtId="0" fontId="0" fillId="0" borderId="0" xfId="0" applyFill="1" applyBorder="1"/>
    <xf numFmtId="0" fontId="0" fillId="0" borderId="0" xfId="0" applyFill="1" applyBorder="1" applyAlignment="1">
      <alignment vertical="center"/>
    </xf>
    <xf numFmtId="0" fontId="0" fillId="0" borderId="0" xfId="0" applyFill="1" applyAlignment="1">
      <alignment vertical="center"/>
    </xf>
    <xf numFmtId="44" fontId="0" fillId="0" borderId="0" xfId="0" applyNumberFormat="1" applyFill="1" applyBorder="1" applyAlignment="1">
      <alignment horizontal="center" vertical="center"/>
    </xf>
    <xf numFmtId="44" fontId="3" fillId="0" borderId="0" xfId="0" applyNumberFormat="1" applyFont="1" applyFill="1"/>
    <xf numFmtId="44" fontId="3" fillId="0" borderId="0" xfId="0" applyNumberFormat="1" applyFont="1" applyFill="1" applyAlignment="1">
      <alignment horizontal="left"/>
    </xf>
    <xf numFmtId="44" fontId="10" fillId="0" borderId="1" xfId="0" applyNumberFormat="1" applyFont="1" applyFill="1" applyBorder="1" applyAlignment="1">
      <alignment horizontal="right" vertical="center"/>
    </xf>
    <xf numFmtId="0" fontId="7" fillId="0" borderId="0" xfId="0" applyFont="1" applyFill="1" applyBorder="1" applyAlignment="1">
      <alignment horizontal="center" wrapText="1"/>
    </xf>
    <xf numFmtId="44" fontId="7" fillId="0" borderId="0" xfId="0" applyNumberFormat="1" applyFont="1" applyFill="1" applyBorder="1" applyAlignment="1">
      <alignment horizontal="center" wrapText="1"/>
    </xf>
    <xf numFmtId="0" fontId="0" fillId="0" borderId="0" xfId="0" applyFill="1" applyBorder="1" applyAlignment="1">
      <alignment horizontal="center"/>
    </xf>
    <xf numFmtId="0" fontId="12" fillId="0" borderId="0" xfId="0" applyFont="1" applyFill="1" applyBorder="1"/>
    <xf numFmtId="0" fontId="12" fillId="0" borderId="0" xfId="0" applyFont="1" applyFill="1"/>
    <xf numFmtId="0" fontId="13" fillId="0" borderId="0" xfId="0" applyFont="1" applyProtection="1"/>
    <xf numFmtId="0" fontId="0" fillId="0" borderId="7" xfId="0" applyFill="1" applyBorder="1"/>
    <xf numFmtId="0" fontId="0" fillId="0" borderId="10" xfId="0" applyFill="1" applyBorder="1"/>
    <xf numFmtId="44" fontId="5" fillId="0" borderId="11" xfId="0" applyNumberFormat="1" applyFont="1" applyFill="1" applyBorder="1" applyAlignment="1">
      <alignment horizontal="center" wrapText="1"/>
    </xf>
    <xf numFmtId="44" fontId="5" fillId="0" borderId="11" xfId="0" applyNumberFormat="1" applyFont="1" applyFill="1" applyBorder="1" applyAlignment="1">
      <alignment horizontal="center" vertical="center"/>
    </xf>
    <xf numFmtId="0" fontId="6" fillId="0" borderId="10" xfId="0" applyFont="1" applyFill="1" applyBorder="1"/>
    <xf numFmtId="44" fontId="17" fillId="3" borderId="1" xfId="0" applyNumberFormat="1" applyFont="1" applyFill="1" applyBorder="1" applyAlignment="1">
      <alignment horizontal="right" vertical="center"/>
    </xf>
    <xf numFmtId="0" fontId="2" fillId="7" borderId="1" xfId="0" applyFont="1" applyFill="1" applyBorder="1" applyAlignment="1">
      <alignment vertical="center" wrapText="1"/>
    </xf>
    <xf numFmtId="0" fontId="2" fillId="7" borderId="1" xfId="0" applyFont="1" applyFill="1" applyBorder="1" applyAlignment="1">
      <alignment horizontal="center" vertical="center" wrapText="1"/>
    </xf>
    <xf numFmtId="164" fontId="2" fillId="7" borderId="1" xfId="0" applyNumberFormat="1" applyFont="1" applyFill="1" applyBorder="1" applyAlignment="1">
      <alignment horizontal="center" vertical="center" wrapText="1"/>
    </xf>
    <xf numFmtId="0" fontId="0" fillId="0" borderId="1" xfId="0" applyBorder="1"/>
    <xf numFmtId="0" fontId="13" fillId="0" borderId="0" xfId="0" applyFont="1" applyBorder="1" applyProtection="1"/>
    <xf numFmtId="0" fontId="0" fillId="0" borderId="0" xfId="0" applyBorder="1"/>
    <xf numFmtId="0" fontId="16" fillId="6" borderId="1" xfId="0" applyFont="1" applyFill="1" applyBorder="1" applyAlignment="1">
      <alignment horizontal="center" vertical="center"/>
    </xf>
    <xf numFmtId="44" fontId="16" fillId="6" borderId="1" xfId="0" applyNumberFormat="1" applyFont="1" applyFill="1" applyBorder="1" applyAlignment="1">
      <alignment horizontal="center" vertical="center"/>
    </xf>
    <xf numFmtId="0" fontId="16" fillId="6" borderId="1" xfId="0" applyFont="1" applyFill="1" applyBorder="1" applyAlignment="1">
      <alignment horizontal="center" vertical="center" wrapText="1"/>
    </xf>
    <xf numFmtId="44" fontId="16" fillId="6" borderId="1" xfId="0" applyNumberFormat="1" applyFont="1" applyFill="1" applyBorder="1" applyAlignment="1">
      <alignment horizontal="center" vertical="center" wrapText="1"/>
    </xf>
    <xf numFmtId="0" fontId="10" fillId="0" borderId="15" xfId="0" applyFont="1" applyFill="1" applyBorder="1" applyAlignment="1">
      <alignment horizontal="left" vertical="center"/>
    </xf>
    <xf numFmtId="1" fontId="10" fillId="0" borderId="14" xfId="0" applyNumberFormat="1" applyFont="1" applyBorder="1" applyAlignment="1">
      <alignment horizontal="center" vertical="center"/>
    </xf>
    <xf numFmtId="0" fontId="10" fillId="0" borderId="16" xfId="0" applyFont="1" applyFill="1" applyBorder="1" applyAlignment="1">
      <alignment horizontal="left" vertical="center"/>
    </xf>
    <xf numFmtId="1" fontId="10" fillId="9" borderId="1" xfId="0" applyNumberFormat="1" applyFont="1" applyFill="1" applyBorder="1" applyAlignment="1">
      <alignment horizontal="center" vertical="center"/>
    </xf>
    <xf numFmtId="0" fontId="24" fillId="9" borderId="16" xfId="0" applyFont="1" applyFill="1" applyBorder="1" applyAlignment="1">
      <alignment vertical="center" wrapText="1"/>
    </xf>
    <xf numFmtId="1" fontId="10" fillId="0" borderId="1" xfId="0" applyNumberFormat="1" applyFont="1" applyFill="1" applyBorder="1" applyAlignment="1">
      <alignment horizontal="center" vertical="center"/>
    </xf>
    <xf numFmtId="2" fontId="10" fillId="0" borderId="1" xfId="0" applyNumberFormat="1" applyFont="1" applyFill="1" applyBorder="1" applyAlignment="1">
      <alignment horizontal="center" vertical="center"/>
    </xf>
    <xf numFmtId="0" fontId="10" fillId="0" borderId="16" xfId="0" applyFont="1" applyFill="1" applyBorder="1" applyAlignment="1">
      <alignment vertical="center"/>
    </xf>
    <xf numFmtId="165" fontId="10" fillId="0" borderId="1" xfId="0" applyNumberFormat="1" applyFont="1" applyFill="1" applyBorder="1" applyAlignment="1">
      <alignment horizontal="center" vertical="center"/>
    </xf>
    <xf numFmtId="0" fontId="10" fillId="9" borderId="16" xfId="0" applyFont="1" applyFill="1" applyBorder="1" applyAlignment="1">
      <alignment vertical="center"/>
    </xf>
    <xf numFmtId="0" fontId="10" fillId="9" borderId="2" xfId="0" applyNumberFormat="1" applyFont="1" applyFill="1" applyBorder="1" applyAlignment="1">
      <alignment horizontal="center" vertical="center"/>
    </xf>
    <xf numFmtId="44" fontId="10" fillId="9" borderId="14" xfId="0" applyNumberFormat="1" applyFont="1" applyFill="1" applyBorder="1" applyAlignment="1">
      <alignment vertical="center"/>
    </xf>
    <xf numFmtId="166" fontId="10" fillId="9" borderId="1" xfId="0" applyNumberFormat="1" applyFont="1" applyFill="1" applyBorder="1" applyAlignment="1">
      <alignment horizontal="center" vertical="center"/>
    </xf>
    <xf numFmtId="0" fontId="16" fillId="6" borderId="12" xfId="4" applyFont="1" applyFill="1" applyBorder="1" applyAlignment="1">
      <alignment horizontal="center" vertical="center"/>
    </xf>
    <xf numFmtId="0" fontId="16" fillId="6" borderId="1" xfId="4" applyFont="1" applyFill="1" applyBorder="1" applyAlignment="1">
      <alignment horizontal="center" vertical="center"/>
    </xf>
    <xf numFmtId="0" fontId="16" fillId="6" borderId="1" xfId="4" applyFont="1" applyFill="1" applyBorder="1" applyAlignment="1">
      <alignment horizontal="center" vertical="center" wrapText="1"/>
    </xf>
    <xf numFmtId="44" fontId="16" fillId="6" borderId="1" xfId="4" applyNumberFormat="1" applyFont="1" applyFill="1" applyBorder="1" applyAlignment="1">
      <alignment horizontal="center" vertical="center"/>
    </xf>
    <xf numFmtId="44" fontId="16" fillId="6" borderId="1" xfId="4" applyNumberFormat="1" applyFont="1" applyFill="1" applyBorder="1" applyAlignment="1">
      <alignment horizontal="center" vertical="center" wrapText="1"/>
    </xf>
    <xf numFmtId="0" fontId="10" fillId="0" borderId="1" xfId="4" applyFont="1" applyBorder="1" applyAlignment="1">
      <alignment horizontal="center" vertical="center"/>
    </xf>
    <xf numFmtId="167" fontId="10" fillId="0" borderId="1" xfId="2" applyNumberFormat="1" applyFont="1" applyBorder="1" applyAlignment="1">
      <alignment horizontal="right" vertical="center"/>
    </xf>
    <xf numFmtId="44" fontId="10" fillId="0" borderId="1" xfId="4" applyNumberFormat="1" applyFont="1" applyBorder="1" applyAlignment="1">
      <alignment horizontal="right" vertical="center"/>
    </xf>
    <xf numFmtId="0" fontId="2" fillId="0" borderId="0" xfId="4"/>
    <xf numFmtId="0" fontId="10" fillId="0" borderId="2" xfId="4" applyFont="1" applyBorder="1" applyAlignment="1">
      <alignment horizontal="left" vertical="center"/>
    </xf>
    <xf numFmtId="0" fontId="2" fillId="0" borderId="1" xfId="4" applyBorder="1"/>
    <xf numFmtId="0" fontId="2" fillId="0" borderId="3" xfId="4" applyBorder="1"/>
    <xf numFmtId="44" fontId="10" fillId="3" borderId="1" xfId="4" applyNumberFormat="1" applyFont="1" applyFill="1" applyBorder="1" applyAlignment="1">
      <alignment horizontal="right" vertical="center"/>
    </xf>
    <xf numFmtId="44" fontId="10" fillId="3" borderId="1" xfId="4" applyNumberFormat="1" applyFont="1" applyFill="1" applyBorder="1"/>
    <xf numFmtId="0" fontId="10" fillId="0" borderId="6" xfId="0" applyNumberFormat="1" applyFont="1" applyFill="1" applyBorder="1" applyAlignment="1">
      <alignment horizontal="center" vertical="center"/>
    </xf>
    <xf numFmtId="0" fontId="10" fillId="0" borderId="2" xfId="0" applyNumberFormat="1" applyFont="1" applyFill="1" applyBorder="1" applyAlignment="1">
      <alignment horizontal="center" vertical="center"/>
    </xf>
    <xf numFmtId="0" fontId="24" fillId="9" borderId="2" xfId="0" applyFont="1" applyFill="1" applyBorder="1" applyAlignment="1">
      <alignment horizontal="center" vertical="center" wrapText="1"/>
    </xf>
    <xf numFmtId="0" fontId="10" fillId="0" borderId="1" xfId="0" applyFont="1" applyBorder="1" applyAlignment="1">
      <alignment vertical="center"/>
    </xf>
    <xf numFmtId="0" fontId="10" fillId="0" borderId="17" xfId="0" applyFont="1" applyFill="1" applyBorder="1" applyAlignment="1">
      <alignment horizontal="left" vertical="center"/>
    </xf>
    <xf numFmtId="0" fontId="24" fillId="9" borderId="18" xfId="0" applyFont="1" applyFill="1" applyBorder="1" applyAlignment="1">
      <alignment vertical="center" wrapText="1"/>
    </xf>
    <xf numFmtId="0" fontId="10" fillId="9" borderId="18" xfId="0" applyFont="1" applyFill="1" applyBorder="1" applyAlignment="1">
      <alignment vertical="center"/>
    </xf>
    <xf numFmtId="0" fontId="10" fillId="0" borderId="1" xfId="0" applyFont="1" applyBorder="1" applyAlignment="1">
      <alignment vertical="center" wrapText="1"/>
    </xf>
    <xf numFmtId="0" fontId="28" fillId="0" borderId="1" xfId="0" applyFont="1" applyBorder="1" applyAlignment="1">
      <alignment vertical="center" wrapText="1"/>
    </xf>
    <xf numFmtId="44" fontId="10" fillId="7" borderId="14" xfId="0" applyNumberFormat="1" applyFont="1" applyFill="1" applyBorder="1" applyAlignment="1">
      <alignment vertical="center"/>
    </xf>
    <xf numFmtId="44" fontId="10" fillId="7" borderId="1" xfId="0" applyNumberFormat="1" applyFont="1" applyFill="1" applyBorder="1" applyAlignment="1">
      <alignment horizontal="right" vertical="center"/>
    </xf>
    <xf numFmtId="0" fontId="11" fillId="2" borderId="3" xfId="4" applyFont="1" applyFill="1" applyBorder="1" applyAlignment="1">
      <alignment horizontal="right" vertical="center" wrapText="1"/>
    </xf>
    <xf numFmtId="0" fontId="11" fillId="2" borderId="13" xfId="4" applyFont="1" applyFill="1" applyBorder="1" applyAlignment="1">
      <alignment horizontal="right" vertical="center" wrapText="1"/>
    </xf>
    <xf numFmtId="0" fontId="11" fillId="2" borderId="2" xfId="4" applyFont="1" applyFill="1" applyBorder="1" applyAlignment="1">
      <alignment horizontal="right" vertical="center" wrapText="1"/>
    </xf>
    <xf numFmtId="164" fontId="11" fillId="2" borderId="1" xfId="4" applyNumberFormat="1" applyFont="1" applyFill="1" applyBorder="1" applyAlignment="1">
      <alignment horizontal="center" vertical="center" wrapText="1"/>
    </xf>
    <xf numFmtId="0" fontId="11" fillId="2" borderId="1" xfId="4" applyFont="1" applyFill="1" applyBorder="1" applyAlignment="1">
      <alignment horizontal="center" vertical="center" wrapText="1"/>
    </xf>
    <xf numFmtId="0" fontId="19" fillId="0" borderId="4" xfId="4" applyFont="1" applyBorder="1"/>
    <xf numFmtId="0" fontId="19" fillId="0" borderId="5" xfId="4" applyFont="1" applyBorder="1"/>
    <xf numFmtId="0" fontId="19" fillId="0" borderId="6" xfId="4" applyFont="1" applyBorder="1"/>
    <xf numFmtId="0" fontId="21" fillId="0" borderId="13" xfId="4" applyFont="1" applyBorder="1" applyAlignment="1">
      <alignment horizontal="center" vertical="top"/>
    </xf>
    <xf numFmtId="0" fontId="21" fillId="0" borderId="2" xfId="4" applyFont="1" applyBorder="1" applyAlignment="1">
      <alignment horizontal="center" vertical="top"/>
    </xf>
    <xf numFmtId="0" fontId="4" fillId="3" borderId="13" xfId="4" applyFont="1" applyFill="1" applyBorder="1" applyAlignment="1">
      <alignment horizontal="right" vertical="center"/>
    </xf>
    <xf numFmtId="0" fontId="17" fillId="3" borderId="13" xfId="4" applyFont="1" applyFill="1" applyBorder="1" applyAlignment="1">
      <alignment horizontal="right" vertical="center"/>
    </xf>
    <xf numFmtId="0" fontId="17" fillId="3" borderId="2" xfId="4" applyFont="1" applyFill="1" applyBorder="1" applyAlignment="1">
      <alignment horizontal="right" vertical="center"/>
    </xf>
    <xf numFmtId="0" fontId="10" fillId="3" borderId="13" xfId="4" applyFont="1" applyFill="1" applyBorder="1" applyAlignment="1">
      <alignment horizontal="right" vertical="center"/>
    </xf>
    <xf numFmtId="0" fontId="10" fillId="3" borderId="2" xfId="4" applyFont="1" applyFill="1" applyBorder="1" applyAlignment="1">
      <alignment horizontal="right" vertical="center"/>
    </xf>
    <xf numFmtId="0" fontId="4" fillId="3" borderId="3" xfId="4" applyFont="1" applyFill="1" applyBorder="1" applyAlignment="1">
      <alignment horizontal="right" vertical="center"/>
    </xf>
    <xf numFmtId="0" fontId="2" fillId="3" borderId="13" xfId="4" applyFill="1" applyBorder="1" applyAlignment="1">
      <alignment horizontal="right" vertical="center"/>
    </xf>
    <xf numFmtId="0" fontId="2" fillId="3" borderId="2" xfId="4" applyFill="1" applyBorder="1" applyAlignment="1">
      <alignment horizontal="right" vertical="center"/>
    </xf>
    <xf numFmtId="0" fontId="27" fillId="4" borderId="1" xfId="4" applyFont="1" applyFill="1" applyBorder="1" applyAlignment="1">
      <alignment horizontal="left" vertical="center" wrapText="1"/>
    </xf>
    <xf numFmtId="0" fontId="18" fillId="4" borderId="1" xfId="4" applyFont="1" applyFill="1" applyBorder="1" applyAlignment="1">
      <alignment horizontal="left" vertical="center" wrapText="1"/>
    </xf>
    <xf numFmtId="0" fontId="18" fillId="8" borderId="3" xfId="0" applyFont="1" applyFill="1" applyBorder="1" applyAlignment="1">
      <alignment horizontal="center" vertical="center" wrapText="1"/>
    </xf>
    <xf numFmtId="0" fontId="18" fillId="8" borderId="13" xfId="0" applyFont="1" applyFill="1" applyBorder="1" applyAlignment="1">
      <alignment horizontal="center" vertical="center" wrapText="1"/>
    </xf>
    <xf numFmtId="0" fontId="18" fillId="8" borderId="2" xfId="0" applyFont="1" applyFill="1" applyBorder="1" applyAlignment="1">
      <alignment horizontal="center" vertical="center" wrapText="1"/>
    </xf>
    <xf numFmtId="44" fontId="18" fillId="8" borderId="3" xfId="0" applyNumberFormat="1" applyFont="1" applyFill="1" applyBorder="1" applyAlignment="1">
      <alignment horizontal="center" vertical="center" wrapText="1"/>
    </xf>
    <xf numFmtId="44" fontId="18" fillId="8" borderId="2" xfId="0" applyNumberFormat="1" applyFont="1" applyFill="1" applyBorder="1" applyAlignment="1">
      <alignment horizontal="center" vertical="center" wrapText="1"/>
    </xf>
    <xf numFmtId="0" fontId="9" fillId="0" borderId="12" xfId="4" applyFont="1" applyBorder="1" applyAlignment="1">
      <alignment horizontal="left" vertical="center" wrapText="1"/>
    </xf>
    <xf numFmtId="0" fontId="14" fillId="4" borderId="13" xfId="4" applyFont="1" applyFill="1" applyBorder="1" applyAlignment="1">
      <alignment horizontal="left" vertical="center"/>
    </xf>
    <xf numFmtId="0" fontId="14" fillId="4" borderId="2" xfId="4" applyFont="1" applyFill="1" applyBorder="1" applyAlignment="1">
      <alignment horizontal="left" vertical="center"/>
    </xf>
    <xf numFmtId="0" fontId="20" fillId="0" borderId="8" xfId="0" applyFont="1" applyFill="1" applyBorder="1" applyAlignment="1">
      <alignment horizontal="center" wrapText="1"/>
    </xf>
    <xf numFmtId="0" fontId="8" fillId="0" borderId="8" xfId="0" applyFont="1" applyFill="1" applyBorder="1" applyAlignment="1">
      <alignment horizontal="center" wrapText="1"/>
    </xf>
    <xf numFmtId="0" fontId="8" fillId="0" borderId="9" xfId="0" applyFont="1" applyFill="1" applyBorder="1" applyAlignment="1">
      <alignment horizontal="center" wrapText="1"/>
    </xf>
    <xf numFmtId="0" fontId="8" fillId="0" borderId="0" xfId="0" applyFont="1" applyFill="1" applyBorder="1" applyAlignment="1">
      <alignment horizontal="center" wrapText="1"/>
    </xf>
    <xf numFmtId="0" fontId="8" fillId="0" borderId="11" xfId="0" applyFont="1" applyFill="1" applyBorder="1" applyAlignment="1">
      <alignment horizontal="center" wrapText="1"/>
    </xf>
    <xf numFmtId="0" fontId="22" fillId="0" borderId="10"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11" xfId="0" applyFont="1" applyFill="1" applyBorder="1" applyAlignment="1">
      <alignment horizontal="left" vertical="top" wrapText="1"/>
    </xf>
    <xf numFmtId="0" fontId="22" fillId="0" borderId="4"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6" xfId="0" applyFont="1" applyFill="1" applyBorder="1" applyAlignment="1">
      <alignment horizontal="left" vertical="top" wrapText="1"/>
    </xf>
    <xf numFmtId="49" fontId="4" fillId="3" borderId="14" xfId="0" applyNumberFormat="1" applyFont="1" applyFill="1" applyBorder="1" applyAlignment="1">
      <alignment horizontal="right" vertical="center"/>
    </xf>
    <xf numFmtId="0" fontId="29" fillId="5" borderId="1" xfId="0" applyFont="1" applyFill="1" applyBorder="1" applyAlignment="1" applyProtection="1">
      <alignment horizontal="center" vertical="center" wrapText="1"/>
    </xf>
    <xf numFmtId="0" fontId="29" fillId="5" borderId="1" xfId="0" applyFont="1" applyFill="1" applyBorder="1" applyAlignment="1" applyProtection="1">
      <alignment horizontal="center" vertical="center"/>
    </xf>
    <xf numFmtId="0" fontId="14" fillId="4" borderId="12" xfId="0" applyFont="1" applyFill="1" applyBorder="1" applyAlignment="1">
      <alignment horizontal="left" vertical="center"/>
    </xf>
    <xf numFmtId="0" fontId="15" fillId="4" borderId="12" xfId="0" applyFont="1" applyFill="1" applyBorder="1" applyAlignment="1">
      <alignment horizontal="left" vertical="center"/>
    </xf>
    <xf numFmtId="0" fontId="2" fillId="0" borderId="5" xfId="0" applyFont="1" applyFill="1" applyBorder="1" applyAlignment="1">
      <alignment horizontal="left"/>
    </xf>
    <xf numFmtId="0" fontId="5" fillId="0" borderId="5" xfId="0" applyFont="1" applyFill="1" applyBorder="1" applyAlignment="1">
      <alignment horizontal="left"/>
    </xf>
    <xf numFmtId="0" fontId="5" fillId="0" borderId="6" xfId="0" applyFont="1" applyFill="1" applyBorder="1" applyAlignment="1">
      <alignment horizontal="left"/>
    </xf>
    <xf numFmtId="0" fontId="29" fillId="5" borderId="1" xfId="4" applyFont="1" applyFill="1" applyBorder="1" applyAlignment="1">
      <alignment horizontal="center" vertical="center" wrapText="1"/>
    </xf>
    <xf numFmtId="0" fontId="29" fillId="5" borderId="1" xfId="4" applyFont="1" applyFill="1" applyBorder="1" applyAlignment="1">
      <alignment horizontal="center" vertical="center"/>
    </xf>
    <xf numFmtId="0" fontId="25" fillId="4" borderId="12" xfId="0" applyFont="1" applyFill="1" applyBorder="1" applyAlignment="1">
      <alignment horizontal="left" vertical="center"/>
    </xf>
    <xf numFmtId="0" fontId="30" fillId="4" borderId="12" xfId="0" applyFont="1" applyFill="1" applyBorder="1" applyAlignment="1">
      <alignment horizontal="left" vertical="center"/>
    </xf>
    <xf numFmtId="0" fontId="26" fillId="4" borderId="13" xfId="4" applyFont="1" applyFill="1" applyBorder="1" applyAlignment="1">
      <alignment horizontal="left" vertical="center"/>
    </xf>
    <xf numFmtId="0" fontId="26" fillId="4" borderId="2" xfId="4" applyFont="1" applyFill="1" applyBorder="1" applyAlignment="1">
      <alignment horizontal="left" vertical="center"/>
    </xf>
    <xf numFmtId="49" fontId="4" fillId="3" borderId="1" xfId="0" applyNumberFormat="1" applyFont="1" applyFill="1" applyBorder="1" applyAlignment="1">
      <alignment horizontal="right" vertical="center"/>
    </xf>
    <xf numFmtId="0" fontId="23" fillId="0" borderId="5" xfId="0" applyFont="1" applyFill="1" applyBorder="1" applyAlignment="1">
      <alignment horizontal="left"/>
    </xf>
    <xf numFmtId="0" fontId="23" fillId="0" borderId="6" xfId="0" applyFont="1" applyFill="1" applyBorder="1" applyAlignment="1">
      <alignment horizontal="left"/>
    </xf>
    <xf numFmtId="0" fontId="6" fillId="0" borderId="1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11" xfId="0" applyFont="1" applyFill="1" applyBorder="1" applyAlignment="1">
      <alignment horizontal="left" vertical="center" wrapText="1"/>
    </xf>
  </cellXfs>
  <cellStyles count="5">
    <cellStyle name="Normal" xfId="0" builtinId="0"/>
    <cellStyle name="Normal 2" xfId="1"/>
    <cellStyle name="Normal 2 2" xfId="4"/>
    <cellStyle name="Normal 2 3" xfId="2"/>
    <cellStyle name="Normal 2 4" xfId="3"/>
  </cellStyles>
  <dxfs count="0"/>
  <tableStyles count="0" defaultTableStyle="TableStyleMedium9" defaultPivotStyle="PivotStyleLight16"/>
  <colors>
    <mruColors>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30691</xdr:colOff>
      <xdr:row>0</xdr:row>
      <xdr:rowOff>31749</xdr:rowOff>
    </xdr:from>
    <xdr:to>
      <xdr:col>1</xdr:col>
      <xdr:colOff>1914524</xdr:colOff>
      <xdr:row>3</xdr:row>
      <xdr:rowOff>401410</xdr:rowOff>
    </xdr:to>
    <xdr:pic>
      <xdr:nvPicPr>
        <xdr:cNvPr id="2" name="Picture 1" descr="LEELOGOB">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0691" y="31749"/>
          <a:ext cx="3203726" cy="100919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V149"/>
  <sheetViews>
    <sheetView tabSelected="1" topLeftCell="A129" zoomScale="70" zoomScaleNormal="70" workbookViewId="0">
      <selection activeCell="A149" sqref="A1:F149"/>
    </sheetView>
  </sheetViews>
  <sheetFormatPr defaultColWidth="9.140625" defaultRowHeight="15"/>
  <cols>
    <col min="1" max="1" width="19.7109375" style="1" bestFit="1" customWidth="1"/>
    <col min="2" max="2" width="121.42578125" style="1" bestFit="1" customWidth="1"/>
    <col min="3" max="3" width="12.85546875" style="1" bestFit="1" customWidth="1"/>
    <col min="4" max="4" width="14.5703125" style="1" bestFit="1" customWidth="1"/>
    <col min="5" max="5" width="29.140625" style="7" customWidth="1"/>
    <col min="6" max="6" width="26.85546875" style="8" bestFit="1" customWidth="1"/>
    <col min="7" max="126" width="9.140625" style="3"/>
    <col min="127" max="16384" width="9.140625" style="2"/>
  </cols>
  <sheetData>
    <row r="1" spans="1:126" ht="12.75">
      <c r="A1" s="16"/>
      <c r="B1" s="98" t="s">
        <v>250</v>
      </c>
      <c r="C1" s="99"/>
      <c r="D1" s="99"/>
      <c r="E1" s="99"/>
      <c r="F1" s="100"/>
    </row>
    <row r="2" spans="1:126" ht="12.75">
      <c r="A2" s="17"/>
      <c r="B2" s="101"/>
      <c r="C2" s="101"/>
      <c r="D2" s="101"/>
      <c r="E2" s="101"/>
      <c r="F2" s="102"/>
    </row>
    <row r="3" spans="1:126" s="5" customFormat="1" ht="24.95" customHeight="1">
      <c r="A3" s="17"/>
      <c r="B3" s="101"/>
      <c r="C3" s="101"/>
      <c r="D3" s="101"/>
      <c r="E3" s="101"/>
      <c r="F3" s="102"/>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row>
    <row r="4" spans="1:126" ht="51" customHeight="1">
      <c r="A4" s="17"/>
      <c r="B4" s="101"/>
      <c r="C4" s="101"/>
      <c r="D4" s="101"/>
      <c r="E4" s="101"/>
      <c r="F4" s="102"/>
    </row>
    <row r="5" spans="1:126" ht="20.25">
      <c r="A5" s="17"/>
      <c r="B5" s="10"/>
      <c r="C5" s="10"/>
      <c r="D5" s="10"/>
      <c r="E5" s="11"/>
      <c r="F5" s="18"/>
    </row>
    <row r="6" spans="1:126" ht="29.25" customHeight="1">
      <c r="A6" s="20" t="s">
        <v>0</v>
      </c>
      <c r="B6" s="114"/>
      <c r="C6" s="115"/>
      <c r="D6" s="115"/>
      <c r="E6" s="115"/>
      <c r="F6" s="116"/>
    </row>
    <row r="7" spans="1:126" ht="12.75">
      <c r="A7" s="17"/>
      <c r="B7" s="3"/>
      <c r="C7" s="3"/>
      <c r="D7" s="12"/>
      <c r="E7" s="6"/>
      <c r="F7" s="19"/>
    </row>
    <row r="8" spans="1:126" ht="19.5" customHeight="1">
      <c r="A8" s="20" t="s">
        <v>1</v>
      </c>
      <c r="B8" s="124" t="s">
        <v>249</v>
      </c>
      <c r="C8" s="124"/>
      <c r="D8" s="124"/>
      <c r="E8" s="124"/>
      <c r="F8" s="125"/>
    </row>
    <row r="9" spans="1:126" ht="12.75">
      <c r="A9" s="17"/>
      <c r="B9" s="3"/>
      <c r="C9" s="3"/>
      <c r="D9" s="12"/>
      <c r="E9" s="6"/>
      <c r="F9" s="19"/>
    </row>
    <row r="10" spans="1:126" ht="18" customHeight="1">
      <c r="A10" s="126" t="s">
        <v>11</v>
      </c>
      <c r="B10" s="127"/>
      <c r="C10" s="127"/>
      <c r="D10" s="127"/>
      <c r="E10" s="127"/>
      <c r="F10" s="128"/>
    </row>
    <row r="11" spans="1:126" ht="12.75">
      <c r="A11" s="103" t="s">
        <v>12</v>
      </c>
      <c r="B11" s="104"/>
      <c r="C11" s="104"/>
      <c r="D11" s="104"/>
      <c r="E11" s="104"/>
      <c r="F11" s="105"/>
    </row>
    <row r="12" spans="1:126" ht="12.75">
      <c r="A12" s="103"/>
      <c r="B12" s="104"/>
      <c r="C12" s="104"/>
      <c r="D12" s="104"/>
      <c r="E12" s="104"/>
      <c r="F12" s="105"/>
    </row>
    <row r="13" spans="1:126" ht="12.75">
      <c r="A13" s="103"/>
      <c r="B13" s="104"/>
      <c r="C13" s="104"/>
      <c r="D13" s="104"/>
      <c r="E13" s="104"/>
      <c r="F13" s="105"/>
    </row>
    <row r="14" spans="1:126" ht="105" customHeight="1">
      <c r="A14" s="106"/>
      <c r="B14" s="107"/>
      <c r="C14" s="107"/>
      <c r="D14" s="107"/>
      <c r="E14" s="107"/>
      <c r="F14" s="108"/>
    </row>
    <row r="15" spans="1:126" s="15" customFormat="1" ht="29.1" customHeight="1">
      <c r="A15" s="110" t="s">
        <v>245</v>
      </c>
      <c r="B15" s="111"/>
      <c r="C15" s="111"/>
      <c r="D15" s="111"/>
      <c r="E15" s="111"/>
      <c r="F15" s="111"/>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row>
    <row r="16" spans="1:126" ht="24.95" customHeight="1">
      <c r="A16" s="112" t="s">
        <v>167</v>
      </c>
      <c r="B16" s="113"/>
      <c r="C16" s="113"/>
      <c r="D16" s="113"/>
      <c r="E16" s="113"/>
      <c r="F16" s="113"/>
    </row>
    <row r="17" spans="1:126" s="14" customFormat="1" ht="42" customHeight="1">
      <c r="A17" s="28" t="s">
        <v>2</v>
      </c>
      <c r="B17" s="28" t="s">
        <v>3</v>
      </c>
      <c r="C17" s="30" t="s">
        <v>13</v>
      </c>
      <c r="D17" s="30" t="s">
        <v>9</v>
      </c>
      <c r="E17" s="29" t="s">
        <v>4</v>
      </c>
      <c r="F17" s="31" t="s">
        <v>14</v>
      </c>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3"/>
      <c r="BT17" s="13"/>
      <c r="BU17" s="13"/>
      <c r="BV17" s="13"/>
      <c r="BW17" s="13"/>
      <c r="BX17" s="13"/>
      <c r="BY17" s="13"/>
      <c r="BZ17" s="13"/>
      <c r="CA17" s="13"/>
      <c r="CB17" s="13"/>
      <c r="CC17" s="13"/>
      <c r="CD17" s="13"/>
      <c r="CE17" s="13"/>
      <c r="CF17" s="13"/>
      <c r="CG17" s="13"/>
      <c r="CH17" s="13"/>
      <c r="CI17" s="13"/>
      <c r="CJ17" s="13"/>
      <c r="CK17" s="13"/>
      <c r="CL17" s="13"/>
      <c r="CM17" s="13"/>
      <c r="CN17" s="13"/>
      <c r="CO17" s="13"/>
      <c r="CP17" s="13"/>
      <c r="CQ17" s="13"/>
      <c r="CR17" s="13"/>
      <c r="CS17" s="13"/>
      <c r="CT17" s="13"/>
      <c r="CU17" s="13"/>
      <c r="CV17" s="13"/>
      <c r="CW17" s="13"/>
      <c r="CX17" s="13"/>
      <c r="CY17" s="13"/>
      <c r="CZ17" s="13"/>
      <c r="DA17" s="13"/>
      <c r="DB17" s="13"/>
      <c r="DC17" s="13"/>
      <c r="DD17" s="13"/>
      <c r="DE17" s="13"/>
      <c r="DF17" s="13"/>
      <c r="DG17" s="13"/>
      <c r="DH17" s="13"/>
      <c r="DI17" s="13"/>
      <c r="DJ17" s="13"/>
      <c r="DK17" s="13"/>
      <c r="DL17" s="13"/>
      <c r="DM17" s="13"/>
      <c r="DN17" s="13"/>
      <c r="DO17" s="13"/>
      <c r="DP17" s="13"/>
      <c r="DQ17" s="13"/>
      <c r="DR17" s="13"/>
      <c r="DS17" s="13"/>
      <c r="DT17" s="13"/>
      <c r="DU17" s="13"/>
      <c r="DV17" s="13"/>
    </row>
    <row r="18" spans="1:126" s="14" customFormat="1" ht="20.100000000000001" customHeight="1">
      <c r="A18" s="32" t="s">
        <v>15</v>
      </c>
      <c r="B18" s="62" t="s">
        <v>98</v>
      </c>
      <c r="C18" s="59" t="s">
        <v>52</v>
      </c>
      <c r="D18" s="33">
        <v>1</v>
      </c>
      <c r="E18" s="43">
        <v>0</v>
      </c>
      <c r="F18" s="9">
        <f t="shared" ref="F18:F55" si="0">E18*D18</f>
        <v>0</v>
      </c>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c r="CH18" s="13"/>
      <c r="CI18" s="13"/>
      <c r="CJ18" s="13"/>
      <c r="CK18" s="13"/>
      <c r="CL18" s="13"/>
      <c r="CM18" s="13"/>
      <c r="CN18" s="13"/>
      <c r="CO18" s="13"/>
      <c r="CP18" s="13"/>
      <c r="CQ18" s="13"/>
      <c r="CR18" s="13"/>
      <c r="CS18" s="13"/>
      <c r="CT18" s="13"/>
      <c r="CU18" s="13"/>
      <c r="CV18" s="13"/>
      <c r="CW18" s="13"/>
      <c r="CX18" s="13"/>
      <c r="CY18" s="13"/>
      <c r="CZ18" s="13"/>
      <c r="DA18" s="13"/>
      <c r="DB18" s="13"/>
      <c r="DC18" s="13"/>
      <c r="DD18" s="13"/>
      <c r="DE18" s="13"/>
      <c r="DF18" s="13"/>
      <c r="DG18" s="13"/>
      <c r="DH18" s="13"/>
      <c r="DI18" s="13"/>
      <c r="DJ18" s="13"/>
      <c r="DK18" s="13"/>
      <c r="DL18" s="13"/>
      <c r="DM18" s="13"/>
      <c r="DN18" s="13"/>
      <c r="DO18" s="13"/>
      <c r="DP18" s="13"/>
      <c r="DQ18" s="13"/>
      <c r="DR18" s="13"/>
      <c r="DS18" s="13"/>
      <c r="DT18" s="13"/>
      <c r="DU18" s="13"/>
      <c r="DV18" s="13"/>
    </row>
    <row r="19" spans="1:126" s="14" customFormat="1" ht="20.100000000000001" customHeight="1">
      <c r="A19" s="34" t="s">
        <v>16</v>
      </c>
      <c r="B19" s="62" t="s">
        <v>178</v>
      </c>
      <c r="C19" s="60" t="s">
        <v>52</v>
      </c>
      <c r="D19" s="35">
        <v>1</v>
      </c>
      <c r="E19" s="43">
        <v>0</v>
      </c>
      <c r="F19" s="9">
        <f t="shared" si="0"/>
        <v>0</v>
      </c>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c r="CH19" s="13"/>
      <c r="CI19" s="13"/>
      <c r="CJ19" s="13"/>
      <c r="CK19" s="13"/>
      <c r="CL19" s="13"/>
      <c r="CM19" s="13"/>
      <c r="CN19" s="13"/>
      <c r="CO19" s="13"/>
      <c r="CP19" s="13"/>
      <c r="CQ19" s="13"/>
      <c r="CR19" s="13"/>
      <c r="CS19" s="13"/>
      <c r="CT19" s="13"/>
      <c r="CU19" s="13"/>
      <c r="CV19" s="13"/>
      <c r="CW19" s="13"/>
      <c r="CX19" s="13"/>
      <c r="CY19" s="13"/>
      <c r="CZ19" s="13"/>
      <c r="DA19" s="13"/>
      <c r="DB19" s="13"/>
      <c r="DC19" s="13"/>
      <c r="DD19" s="13"/>
      <c r="DE19" s="13"/>
      <c r="DF19" s="13"/>
      <c r="DG19" s="13"/>
      <c r="DH19" s="13"/>
      <c r="DI19" s="13"/>
      <c r="DJ19" s="13"/>
      <c r="DK19" s="13"/>
      <c r="DL19" s="13"/>
      <c r="DM19" s="13"/>
      <c r="DN19" s="13"/>
      <c r="DO19" s="13"/>
      <c r="DP19" s="13"/>
      <c r="DQ19" s="13"/>
      <c r="DR19" s="13"/>
      <c r="DS19" s="13"/>
      <c r="DT19" s="13"/>
      <c r="DU19" s="13"/>
      <c r="DV19" s="13"/>
    </row>
    <row r="20" spans="1:126" s="14" customFormat="1" ht="20.100000000000001" customHeight="1">
      <c r="A20" s="36" t="s">
        <v>17</v>
      </c>
      <c r="B20" s="62" t="s">
        <v>179</v>
      </c>
      <c r="C20" s="61" t="s">
        <v>53</v>
      </c>
      <c r="D20" s="37">
        <v>3736</v>
      </c>
      <c r="E20" s="43">
        <v>0</v>
      </c>
      <c r="F20" s="9">
        <f t="shared" si="0"/>
        <v>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c r="CD20" s="13"/>
      <c r="CE20" s="13"/>
      <c r="CF20" s="13"/>
      <c r="CG20" s="13"/>
      <c r="CH20" s="13"/>
      <c r="CI20" s="13"/>
      <c r="CJ20" s="13"/>
      <c r="CK20" s="13"/>
      <c r="CL20" s="13"/>
      <c r="CM20" s="13"/>
      <c r="CN20" s="13"/>
      <c r="CO20" s="13"/>
      <c r="CP20" s="13"/>
      <c r="CQ20" s="13"/>
      <c r="CR20" s="13"/>
      <c r="CS20" s="13"/>
      <c r="CT20" s="13"/>
      <c r="CU20" s="13"/>
      <c r="CV20" s="13"/>
      <c r="CW20" s="13"/>
      <c r="CX20" s="13"/>
      <c r="CY20" s="13"/>
      <c r="CZ20" s="13"/>
      <c r="DA20" s="13"/>
      <c r="DB20" s="13"/>
      <c r="DC20" s="13"/>
      <c r="DD20" s="13"/>
      <c r="DE20" s="13"/>
      <c r="DF20" s="13"/>
      <c r="DG20" s="13"/>
      <c r="DH20" s="13"/>
      <c r="DI20" s="13"/>
      <c r="DJ20" s="13"/>
      <c r="DK20" s="13"/>
      <c r="DL20" s="13"/>
      <c r="DM20" s="13"/>
      <c r="DN20" s="13"/>
      <c r="DO20" s="13"/>
      <c r="DP20" s="13"/>
      <c r="DQ20" s="13"/>
      <c r="DR20" s="13"/>
      <c r="DS20" s="13"/>
      <c r="DT20" s="13"/>
      <c r="DU20" s="13"/>
      <c r="DV20" s="13"/>
    </row>
    <row r="21" spans="1:126" s="14" customFormat="1" ht="20.100000000000001" customHeight="1">
      <c r="A21" s="36" t="s">
        <v>94</v>
      </c>
      <c r="B21" s="62" t="s">
        <v>180</v>
      </c>
      <c r="C21" s="61" t="s">
        <v>54</v>
      </c>
      <c r="D21" s="37">
        <v>4</v>
      </c>
      <c r="E21" s="43">
        <v>0</v>
      </c>
      <c r="F21" s="9">
        <f t="shared" si="0"/>
        <v>0</v>
      </c>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row>
    <row r="22" spans="1:126" s="14" customFormat="1" ht="20.100000000000001" customHeight="1">
      <c r="A22" s="36" t="s">
        <v>95</v>
      </c>
      <c r="B22" s="62" t="s">
        <v>181</v>
      </c>
      <c r="C22" s="61" t="s">
        <v>54</v>
      </c>
      <c r="D22" s="37">
        <v>20</v>
      </c>
      <c r="E22" s="43">
        <v>0</v>
      </c>
      <c r="F22" s="9">
        <f t="shared" si="0"/>
        <v>0</v>
      </c>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c r="CH22" s="13"/>
      <c r="CI22" s="13"/>
      <c r="CJ22" s="13"/>
      <c r="CK22" s="13"/>
      <c r="CL22" s="13"/>
      <c r="CM22" s="13"/>
      <c r="CN22" s="13"/>
      <c r="CO22" s="13"/>
      <c r="CP22" s="13"/>
      <c r="CQ22" s="13"/>
      <c r="CR22" s="13"/>
      <c r="CS22" s="13"/>
      <c r="CT22" s="13"/>
      <c r="CU22" s="13"/>
      <c r="CV22" s="13"/>
      <c r="CW22" s="13"/>
      <c r="CX22" s="13"/>
      <c r="CY22" s="13"/>
      <c r="CZ22" s="13"/>
      <c r="DA22" s="13"/>
      <c r="DB22" s="13"/>
      <c r="DC22" s="13"/>
      <c r="DD22" s="13"/>
      <c r="DE22" s="13"/>
      <c r="DF22" s="13"/>
      <c r="DG22" s="13"/>
      <c r="DH22" s="13"/>
      <c r="DI22" s="13"/>
      <c r="DJ22" s="13"/>
      <c r="DK22" s="13"/>
      <c r="DL22" s="13"/>
      <c r="DM22" s="13"/>
      <c r="DN22" s="13"/>
      <c r="DO22" s="13"/>
      <c r="DP22" s="13"/>
      <c r="DQ22" s="13"/>
      <c r="DR22" s="13"/>
      <c r="DS22" s="13"/>
      <c r="DT22" s="13"/>
      <c r="DU22" s="13"/>
      <c r="DV22" s="13"/>
    </row>
    <row r="23" spans="1:126" s="14" customFormat="1" ht="20.100000000000001" customHeight="1">
      <c r="A23" s="36" t="s">
        <v>18</v>
      </c>
      <c r="B23" s="62" t="s">
        <v>182</v>
      </c>
      <c r="C23" s="61" t="s">
        <v>55</v>
      </c>
      <c r="D23" s="38">
        <f>2.47*12</f>
        <v>29.64</v>
      </c>
      <c r="E23" s="43">
        <v>0</v>
      </c>
      <c r="F23" s="9">
        <f t="shared" si="0"/>
        <v>0</v>
      </c>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13"/>
      <c r="BR23" s="13"/>
      <c r="BS23" s="13"/>
      <c r="BT23" s="13"/>
      <c r="BU23" s="13"/>
      <c r="BV23" s="13"/>
      <c r="BW23" s="13"/>
      <c r="BX23" s="13"/>
      <c r="BY23" s="13"/>
      <c r="BZ23" s="13"/>
      <c r="CA23" s="13"/>
      <c r="CB23" s="13"/>
      <c r="CC23" s="13"/>
      <c r="CD23" s="13"/>
      <c r="CE23" s="13"/>
      <c r="CF23" s="13"/>
      <c r="CG23" s="13"/>
      <c r="CH23" s="13"/>
      <c r="CI23" s="13"/>
      <c r="CJ23" s="13"/>
      <c r="CK23" s="13"/>
      <c r="CL23" s="13"/>
      <c r="CM23" s="13"/>
      <c r="CN23" s="13"/>
      <c r="CO23" s="13"/>
      <c r="CP23" s="13"/>
      <c r="CQ23" s="13"/>
      <c r="CR23" s="13"/>
      <c r="CS23" s="13"/>
      <c r="CT23" s="13"/>
      <c r="CU23" s="13"/>
      <c r="CV23" s="13"/>
      <c r="CW23" s="13"/>
      <c r="CX23" s="13"/>
      <c r="CY23" s="13"/>
      <c r="CZ23" s="13"/>
      <c r="DA23" s="13"/>
      <c r="DB23" s="13"/>
      <c r="DC23" s="13"/>
      <c r="DD23" s="13"/>
      <c r="DE23" s="13"/>
      <c r="DF23" s="13"/>
      <c r="DG23" s="13"/>
      <c r="DH23" s="13"/>
      <c r="DI23" s="13"/>
      <c r="DJ23" s="13"/>
      <c r="DK23" s="13"/>
      <c r="DL23" s="13"/>
      <c r="DM23" s="13"/>
      <c r="DN23" s="13"/>
      <c r="DO23" s="13"/>
      <c r="DP23" s="13"/>
      <c r="DQ23" s="13"/>
      <c r="DR23" s="13"/>
      <c r="DS23" s="13"/>
      <c r="DT23" s="13"/>
      <c r="DU23" s="13"/>
      <c r="DV23" s="13"/>
    </row>
    <row r="24" spans="1:126" s="14" customFormat="1" ht="20.100000000000001" customHeight="1">
      <c r="A24" s="36" t="s">
        <v>19</v>
      </c>
      <c r="B24" s="62" t="s">
        <v>183</v>
      </c>
      <c r="C24" s="61" t="s">
        <v>55</v>
      </c>
      <c r="D24" s="38">
        <f>2.47*12</f>
        <v>29.64</v>
      </c>
      <c r="E24" s="43">
        <v>0</v>
      </c>
      <c r="F24" s="9">
        <f t="shared" si="0"/>
        <v>0</v>
      </c>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c r="AY24" s="13"/>
      <c r="AZ24" s="13"/>
      <c r="BA24" s="13"/>
      <c r="BB24" s="13"/>
      <c r="BC24" s="13"/>
      <c r="BD24" s="13"/>
      <c r="BE24" s="13"/>
      <c r="BF24" s="13"/>
      <c r="BG24" s="13"/>
      <c r="BH24" s="13"/>
      <c r="BI24" s="13"/>
      <c r="BJ24" s="13"/>
      <c r="BK24" s="13"/>
      <c r="BL24" s="13"/>
      <c r="BM24" s="13"/>
      <c r="BN24" s="13"/>
      <c r="BO24" s="13"/>
      <c r="BP24" s="13"/>
      <c r="BQ24" s="13"/>
      <c r="BR24" s="13"/>
      <c r="BS24" s="13"/>
      <c r="BT24" s="13"/>
      <c r="BU24" s="13"/>
      <c r="BV24" s="13"/>
      <c r="BW24" s="13"/>
      <c r="BX24" s="13"/>
      <c r="BY24" s="13"/>
      <c r="BZ24" s="13"/>
      <c r="CA24" s="13"/>
      <c r="CB24" s="13"/>
      <c r="CC24" s="13"/>
      <c r="CD24" s="13"/>
      <c r="CE24" s="13"/>
      <c r="CF24" s="13"/>
      <c r="CG24" s="13"/>
      <c r="CH24" s="13"/>
      <c r="CI24" s="13"/>
      <c r="CJ24" s="13"/>
      <c r="CK24" s="13"/>
      <c r="CL24" s="13"/>
      <c r="CM24" s="13"/>
      <c r="CN24" s="13"/>
      <c r="CO24" s="13"/>
      <c r="CP24" s="13"/>
      <c r="CQ24" s="13"/>
      <c r="CR24" s="13"/>
      <c r="CS24" s="13"/>
      <c r="CT24" s="13"/>
      <c r="CU24" s="13"/>
      <c r="CV24" s="13"/>
      <c r="CW24" s="13"/>
      <c r="CX24" s="13"/>
      <c r="CY24" s="13"/>
      <c r="CZ24" s="13"/>
      <c r="DA24" s="13"/>
      <c r="DB24" s="13"/>
      <c r="DC24" s="13"/>
      <c r="DD24" s="13"/>
      <c r="DE24" s="13"/>
      <c r="DF24" s="13"/>
      <c r="DG24" s="13"/>
      <c r="DH24" s="13"/>
      <c r="DI24" s="13"/>
      <c r="DJ24" s="13"/>
      <c r="DK24" s="13"/>
      <c r="DL24" s="13"/>
      <c r="DM24" s="13"/>
      <c r="DN24" s="13"/>
      <c r="DO24" s="13"/>
      <c r="DP24" s="13"/>
      <c r="DQ24" s="13"/>
      <c r="DR24" s="13"/>
      <c r="DS24" s="13"/>
      <c r="DT24" s="13"/>
      <c r="DU24" s="13"/>
      <c r="DV24" s="13"/>
    </row>
    <row r="25" spans="1:126" s="14" customFormat="1" ht="20.100000000000001" customHeight="1">
      <c r="A25" s="36" t="s">
        <v>20</v>
      </c>
      <c r="B25" s="62" t="s">
        <v>247</v>
      </c>
      <c r="C25" s="61" t="s">
        <v>52</v>
      </c>
      <c r="D25" s="37">
        <v>1</v>
      </c>
      <c r="E25" s="43">
        <v>0</v>
      </c>
      <c r="F25" s="9">
        <f t="shared" si="0"/>
        <v>0</v>
      </c>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c r="CH25" s="13"/>
      <c r="CI25" s="13"/>
      <c r="CJ25" s="13"/>
      <c r="CK25" s="13"/>
      <c r="CL25" s="13"/>
      <c r="CM25" s="13"/>
      <c r="CN25" s="13"/>
      <c r="CO25" s="13"/>
      <c r="CP25" s="13"/>
      <c r="CQ25" s="13"/>
      <c r="CR25" s="13"/>
      <c r="CS25" s="13"/>
      <c r="CT25" s="13"/>
      <c r="CU25" s="13"/>
      <c r="CV25" s="13"/>
      <c r="CW25" s="13"/>
      <c r="CX25" s="13"/>
      <c r="CY25" s="13"/>
      <c r="CZ25" s="13"/>
      <c r="DA25" s="13"/>
      <c r="DB25" s="13"/>
      <c r="DC25" s="13"/>
      <c r="DD25" s="13"/>
      <c r="DE25" s="13"/>
      <c r="DF25" s="13"/>
      <c r="DG25" s="13"/>
      <c r="DH25" s="13"/>
      <c r="DI25" s="13"/>
      <c r="DJ25" s="13"/>
      <c r="DK25" s="13"/>
      <c r="DL25" s="13"/>
      <c r="DM25" s="13"/>
      <c r="DN25" s="13"/>
      <c r="DO25" s="13"/>
      <c r="DP25" s="13"/>
      <c r="DQ25" s="13"/>
      <c r="DR25" s="13"/>
      <c r="DS25" s="13"/>
      <c r="DT25" s="13"/>
      <c r="DU25" s="13"/>
      <c r="DV25" s="13"/>
    </row>
    <row r="26" spans="1:126" s="14" customFormat="1" ht="20.100000000000001" customHeight="1">
      <c r="A26" s="36" t="s">
        <v>21</v>
      </c>
      <c r="B26" s="62" t="s">
        <v>184</v>
      </c>
      <c r="C26" s="61" t="s">
        <v>56</v>
      </c>
      <c r="D26" s="37">
        <f>1178</f>
        <v>1178</v>
      </c>
      <c r="E26" s="43">
        <v>0</v>
      </c>
      <c r="F26" s="9">
        <f t="shared" si="0"/>
        <v>0</v>
      </c>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c r="CH26" s="13"/>
      <c r="CI26" s="13"/>
      <c r="CJ26" s="13"/>
      <c r="CK26" s="13"/>
      <c r="CL26" s="13"/>
      <c r="CM26" s="13"/>
      <c r="CN26" s="13"/>
      <c r="CO26" s="13"/>
      <c r="CP26" s="13"/>
      <c r="CQ26" s="13"/>
      <c r="CR26" s="13"/>
      <c r="CS26" s="13"/>
      <c r="CT26" s="13"/>
      <c r="CU26" s="13"/>
      <c r="CV26" s="13"/>
      <c r="CW26" s="13"/>
      <c r="CX26" s="13"/>
      <c r="CY26" s="13"/>
      <c r="CZ26" s="13"/>
      <c r="DA26" s="13"/>
      <c r="DB26" s="13"/>
      <c r="DC26" s="13"/>
      <c r="DD26" s="13"/>
      <c r="DE26" s="13"/>
      <c r="DF26" s="13"/>
      <c r="DG26" s="13"/>
      <c r="DH26" s="13"/>
      <c r="DI26" s="13"/>
      <c r="DJ26" s="13"/>
      <c r="DK26" s="13"/>
      <c r="DL26" s="13"/>
      <c r="DM26" s="13"/>
      <c r="DN26" s="13"/>
      <c r="DO26" s="13"/>
      <c r="DP26" s="13"/>
      <c r="DQ26" s="13"/>
      <c r="DR26" s="13"/>
      <c r="DS26" s="13"/>
      <c r="DT26" s="13"/>
      <c r="DU26" s="13"/>
      <c r="DV26" s="13"/>
    </row>
    <row r="27" spans="1:126" s="14" customFormat="1" ht="20.100000000000001" customHeight="1">
      <c r="A27" s="36" t="s">
        <v>22</v>
      </c>
      <c r="B27" s="62" t="s">
        <v>185</v>
      </c>
      <c r="C27" s="61" t="s">
        <v>57</v>
      </c>
      <c r="D27" s="37">
        <v>2132</v>
      </c>
      <c r="E27" s="43">
        <v>0</v>
      </c>
      <c r="F27" s="9">
        <f t="shared" si="0"/>
        <v>0</v>
      </c>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c r="CW27" s="13"/>
      <c r="CX27" s="13"/>
      <c r="CY27" s="13"/>
      <c r="CZ27" s="13"/>
      <c r="DA27" s="13"/>
      <c r="DB27" s="13"/>
      <c r="DC27" s="13"/>
      <c r="DD27" s="13"/>
      <c r="DE27" s="13"/>
      <c r="DF27" s="13"/>
      <c r="DG27" s="13"/>
      <c r="DH27" s="13"/>
      <c r="DI27" s="13"/>
      <c r="DJ27" s="13"/>
      <c r="DK27" s="13"/>
      <c r="DL27" s="13"/>
      <c r="DM27" s="13"/>
      <c r="DN27" s="13"/>
      <c r="DO27" s="13"/>
      <c r="DP27" s="13"/>
      <c r="DQ27" s="13"/>
      <c r="DR27" s="13"/>
      <c r="DS27" s="13"/>
      <c r="DT27" s="13"/>
      <c r="DU27" s="13"/>
      <c r="DV27" s="13"/>
    </row>
    <row r="28" spans="1:126" s="14" customFormat="1" ht="20.100000000000001" customHeight="1">
      <c r="A28" s="36" t="s">
        <v>23</v>
      </c>
      <c r="B28" s="62" t="s">
        <v>186</v>
      </c>
      <c r="C28" s="61" t="s">
        <v>57</v>
      </c>
      <c r="D28" s="37">
        <v>867</v>
      </c>
      <c r="E28" s="43">
        <v>0</v>
      </c>
      <c r="F28" s="9">
        <f t="shared" si="0"/>
        <v>0</v>
      </c>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3"/>
      <c r="BT28" s="13"/>
      <c r="BU28" s="13"/>
      <c r="BV28" s="13"/>
      <c r="BW28" s="13"/>
      <c r="BX28" s="13"/>
      <c r="BY28" s="13"/>
      <c r="BZ28" s="13"/>
      <c r="CA28" s="13"/>
      <c r="CB28" s="13"/>
      <c r="CC28" s="13"/>
      <c r="CD28" s="13"/>
      <c r="CE28" s="13"/>
      <c r="CF28" s="13"/>
      <c r="CG28" s="13"/>
      <c r="CH28" s="13"/>
      <c r="CI28" s="13"/>
      <c r="CJ28" s="13"/>
      <c r="CK28" s="13"/>
      <c r="CL28" s="13"/>
      <c r="CM28" s="13"/>
      <c r="CN28" s="13"/>
      <c r="CO28" s="13"/>
      <c r="CP28" s="13"/>
      <c r="CQ28" s="13"/>
      <c r="CR28" s="13"/>
      <c r="CS28" s="13"/>
      <c r="CT28" s="13"/>
      <c r="CU28" s="13"/>
      <c r="CV28" s="13"/>
      <c r="CW28" s="13"/>
      <c r="CX28" s="13"/>
      <c r="CY28" s="13"/>
      <c r="CZ28" s="13"/>
      <c r="DA28" s="13"/>
      <c r="DB28" s="13"/>
      <c r="DC28" s="13"/>
      <c r="DD28" s="13"/>
      <c r="DE28" s="13"/>
      <c r="DF28" s="13"/>
      <c r="DG28" s="13"/>
      <c r="DH28" s="13"/>
      <c r="DI28" s="13"/>
      <c r="DJ28" s="13"/>
      <c r="DK28" s="13"/>
      <c r="DL28" s="13"/>
      <c r="DM28" s="13"/>
      <c r="DN28" s="13"/>
      <c r="DO28" s="13"/>
      <c r="DP28" s="13"/>
      <c r="DQ28" s="13"/>
      <c r="DR28" s="13"/>
      <c r="DS28" s="13"/>
      <c r="DT28" s="13"/>
      <c r="DU28" s="13"/>
      <c r="DV28" s="13"/>
    </row>
    <row r="29" spans="1:126" s="14" customFormat="1" ht="20.100000000000001" customHeight="1">
      <c r="A29" s="36" t="s">
        <v>24</v>
      </c>
      <c r="B29" s="62" t="s">
        <v>187</v>
      </c>
      <c r="C29" s="61" t="s">
        <v>56</v>
      </c>
      <c r="D29" s="37">
        <v>7556</v>
      </c>
      <c r="E29" s="43">
        <v>0</v>
      </c>
      <c r="F29" s="9">
        <f t="shared" si="0"/>
        <v>0</v>
      </c>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3"/>
      <c r="BT29" s="13"/>
      <c r="BU29" s="13"/>
      <c r="BV29" s="13"/>
      <c r="BW29" s="13"/>
      <c r="BX29" s="13"/>
      <c r="BY29" s="13"/>
      <c r="BZ29" s="13"/>
      <c r="CA29" s="13"/>
      <c r="CB29" s="13"/>
      <c r="CC29" s="13"/>
      <c r="CD29" s="13"/>
      <c r="CE29" s="13"/>
      <c r="CF29" s="13"/>
      <c r="CG29" s="13"/>
      <c r="CH29" s="13"/>
      <c r="CI29" s="13"/>
      <c r="CJ29" s="13"/>
      <c r="CK29" s="13"/>
      <c r="CL29" s="13"/>
      <c r="CM29" s="13"/>
      <c r="CN29" s="13"/>
      <c r="CO29" s="13"/>
      <c r="CP29" s="13"/>
      <c r="CQ29" s="13"/>
      <c r="CR29" s="13"/>
      <c r="CS29" s="13"/>
      <c r="CT29" s="13"/>
      <c r="CU29" s="13"/>
      <c r="CV29" s="13"/>
      <c r="CW29" s="13"/>
      <c r="CX29" s="13"/>
      <c r="CY29" s="13"/>
      <c r="CZ29" s="13"/>
      <c r="DA29" s="13"/>
      <c r="DB29" s="13"/>
      <c r="DC29" s="13"/>
      <c r="DD29" s="13"/>
      <c r="DE29" s="13"/>
      <c r="DF29" s="13"/>
      <c r="DG29" s="13"/>
      <c r="DH29" s="13"/>
      <c r="DI29" s="13"/>
      <c r="DJ29" s="13"/>
      <c r="DK29" s="13"/>
      <c r="DL29" s="13"/>
      <c r="DM29" s="13"/>
      <c r="DN29" s="13"/>
      <c r="DO29" s="13"/>
      <c r="DP29" s="13"/>
      <c r="DQ29" s="13"/>
      <c r="DR29" s="13"/>
      <c r="DS29" s="13"/>
      <c r="DT29" s="13"/>
      <c r="DU29" s="13"/>
      <c r="DV29" s="13"/>
    </row>
    <row r="30" spans="1:126" s="14" customFormat="1" ht="20.100000000000001" customHeight="1">
      <c r="A30" s="36" t="s">
        <v>25</v>
      </c>
      <c r="B30" s="62" t="s">
        <v>188</v>
      </c>
      <c r="C30" s="61" t="s">
        <v>56</v>
      </c>
      <c r="D30" s="37">
        <v>5996</v>
      </c>
      <c r="E30" s="43">
        <v>0</v>
      </c>
      <c r="F30" s="9">
        <f t="shared" si="0"/>
        <v>0</v>
      </c>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3"/>
      <c r="BT30" s="13"/>
      <c r="BU30" s="13"/>
      <c r="BV30" s="13"/>
      <c r="BW30" s="13"/>
      <c r="BX30" s="13"/>
      <c r="BY30" s="13"/>
      <c r="BZ30" s="13"/>
      <c r="CA30" s="13"/>
      <c r="CB30" s="13"/>
      <c r="CC30" s="13"/>
      <c r="CD30" s="13"/>
      <c r="CE30" s="13"/>
      <c r="CF30" s="13"/>
      <c r="CG30" s="13"/>
      <c r="CH30" s="13"/>
      <c r="CI30" s="13"/>
      <c r="CJ30" s="13"/>
      <c r="CK30" s="13"/>
      <c r="CL30" s="13"/>
      <c r="CM30" s="13"/>
      <c r="CN30" s="13"/>
      <c r="CO30" s="13"/>
      <c r="CP30" s="13"/>
      <c r="CQ30" s="13"/>
      <c r="CR30" s="13"/>
      <c r="CS30" s="13"/>
      <c r="CT30" s="13"/>
      <c r="CU30" s="13"/>
      <c r="CV30" s="13"/>
      <c r="CW30" s="13"/>
      <c r="CX30" s="13"/>
      <c r="CY30" s="13"/>
      <c r="CZ30" s="13"/>
      <c r="DA30" s="13"/>
      <c r="DB30" s="13"/>
      <c r="DC30" s="13"/>
      <c r="DD30" s="13"/>
      <c r="DE30" s="13"/>
      <c r="DF30" s="13"/>
      <c r="DG30" s="13"/>
      <c r="DH30" s="13"/>
      <c r="DI30" s="13"/>
      <c r="DJ30" s="13"/>
      <c r="DK30" s="13"/>
      <c r="DL30" s="13"/>
      <c r="DM30" s="13"/>
      <c r="DN30" s="13"/>
      <c r="DO30" s="13"/>
      <c r="DP30" s="13"/>
      <c r="DQ30" s="13"/>
      <c r="DR30" s="13"/>
      <c r="DS30" s="13"/>
      <c r="DT30" s="13"/>
      <c r="DU30" s="13"/>
      <c r="DV30" s="13"/>
    </row>
    <row r="31" spans="1:126" s="14" customFormat="1" ht="20.100000000000001" customHeight="1">
      <c r="A31" s="36" t="s">
        <v>26</v>
      </c>
      <c r="B31" s="62" t="s">
        <v>189</v>
      </c>
      <c r="C31" s="61" t="s">
        <v>56</v>
      </c>
      <c r="D31" s="37">
        <f>5250</f>
        <v>5250</v>
      </c>
      <c r="E31" s="43">
        <v>0</v>
      </c>
      <c r="F31" s="9">
        <f t="shared" si="0"/>
        <v>0</v>
      </c>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13"/>
      <c r="BS31" s="13"/>
      <c r="BT31" s="13"/>
      <c r="BU31" s="13"/>
      <c r="BV31" s="13"/>
      <c r="BW31" s="13"/>
      <c r="BX31" s="13"/>
      <c r="BY31" s="13"/>
      <c r="BZ31" s="13"/>
      <c r="CA31" s="13"/>
      <c r="CB31" s="13"/>
      <c r="CC31" s="13"/>
      <c r="CD31" s="13"/>
      <c r="CE31" s="13"/>
      <c r="CF31" s="13"/>
      <c r="CG31" s="13"/>
      <c r="CH31" s="13"/>
      <c r="CI31" s="13"/>
      <c r="CJ31" s="13"/>
      <c r="CK31" s="13"/>
      <c r="CL31" s="13"/>
      <c r="CM31" s="13"/>
      <c r="CN31" s="13"/>
      <c r="CO31" s="13"/>
      <c r="CP31" s="13"/>
      <c r="CQ31" s="13"/>
      <c r="CR31" s="13"/>
      <c r="CS31" s="13"/>
      <c r="CT31" s="13"/>
      <c r="CU31" s="13"/>
      <c r="CV31" s="13"/>
      <c r="CW31" s="13"/>
      <c r="CX31" s="13"/>
      <c r="CY31" s="13"/>
      <c r="CZ31" s="13"/>
      <c r="DA31" s="13"/>
      <c r="DB31" s="13"/>
      <c r="DC31" s="13"/>
      <c r="DD31" s="13"/>
      <c r="DE31" s="13"/>
      <c r="DF31" s="13"/>
      <c r="DG31" s="13"/>
      <c r="DH31" s="13"/>
      <c r="DI31" s="13"/>
      <c r="DJ31" s="13"/>
      <c r="DK31" s="13"/>
      <c r="DL31" s="13"/>
      <c r="DM31" s="13"/>
      <c r="DN31" s="13"/>
      <c r="DO31" s="13"/>
      <c r="DP31" s="13"/>
      <c r="DQ31" s="13"/>
      <c r="DR31" s="13"/>
      <c r="DS31" s="13"/>
      <c r="DT31" s="13"/>
      <c r="DU31" s="13"/>
      <c r="DV31" s="13"/>
    </row>
    <row r="32" spans="1:126" s="14" customFormat="1" ht="20.100000000000001" customHeight="1">
      <c r="A32" s="39" t="s">
        <v>27</v>
      </c>
      <c r="B32" s="62" t="s">
        <v>190</v>
      </c>
      <c r="C32" s="42" t="s">
        <v>58</v>
      </c>
      <c r="D32" s="40">
        <f>1035.9+150</f>
        <v>1185.9000000000001</v>
      </c>
      <c r="E32" s="43">
        <v>0</v>
      </c>
      <c r="F32" s="9">
        <f t="shared" si="0"/>
        <v>0</v>
      </c>
      <c r="G32" s="13"/>
      <c r="H32" s="13"/>
      <c r="I32" s="1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K32" s="13"/>
      <c r="AL32" s="13"/>
      <c r="AM32" s="13"/>
      <c r="AN32" s="13"/>
      <c r="AO32" s="13"/>
      <c r="AP32" s="13"/>
      <c r="AQ32" s="13"/>
      <c r="AR32" s="13"/>
      <c r="AS32" s="13"/>
      <c r="AT32" s="13"/>
      <c r="AU32" s="13"/>
      <c r="AV32" s="13"/>
      <c r="AW32" s="13"/>
      <c r="AX32" s="13"/>
      <c r="AY32" s="13"/>
      <c r="AZ32" s="13"/>
      <c r="BA32" s="13"/>
      <c r="BB32" s="13"/>
      <c r="BC32" s="13"/>
      <c r="BD32" s="13"/>
      <c r="BE32" s="13"/>
      <c r="BF32" s="13"/>
      <c r="BG32" s="13"/>
      <c r="BH32" s="13"/>
      <c r="BI32" s="13"/>
      <c r="BJ32" s="13"/>
      <c r="BK32" s="13"/>
      <c r="BL32" s="13"/>
      <c r="BM32" s="13"/>
      <c r="BN32" s="13"/>
      <c r="BO32" s="13"/>
      <c r="BP32" s="13"/>
      <c r="BQ32" s="13"/>
      <c r="BR32" s="13"/>
      <c r="BS32" s="13"/>
      <c r="BT32" s="13"/>
      <c r="BU32" s="13"/>
      <c r="BV32" s="13"/>
      <c r="BW32" s="13"/>
      <c r="BX32" s="13"/>
      <c r="BY32" s="13"/>
      <c r="BZ32" s="13"/>
      <c r="CA32" s="13"/>
      <c r="CB32" s="13"/>
      <c r="CC32" s="13"/>
      <c r="CD32" s="13"/>
      <c r="CE32" s="13"/>
      <c r="CF32" s="13"/>
      <c r="CG32" s="13"/>
      <c r="CH32" s="13"/>
      <c r="CI32" s="13"/>
      <c r="CJ32" s="13"/>
      <c r="CK32" s="13"/>
      <c r="CL32" s="13"/>
      <c r="CM32" s="13"/>
      <c r="CN32" s="13"/>
      <c r="CO32" s="13"/>
      <c r="CP32" s="13"/>
      <c r="CQ32" s="13"/>
      <c r="CR32" s="13"/>
      <c r="CS32" s="13"/>
      <c r="CT32" s="13"/>
      <c r="CU32" s="13"/>
      <c r="CV32" s="13"/>
      <c r="CW32" s="13"/>
      <c r="CX32" s="13"/>
      <c r="CY32" s="13"/>
      <c r="CZ32" s="13"/>
      <c r="DA32" s="13"/>
      <c r="DB32" s="13"/>
      <c r="DC32" s="13"/>
      <c r="DD32" s="13"/>
      <c r="DE32" s="13"/>
      <c r="DF32" s="13"/>
      <c r="DG32" s="13"/>
      <c r="DH32" s="13"/>
      <c r="DI32" s="13"/>
      <c r="DJ32" s="13"/>
      <c r="DK32" s="13"/>
      <c r="DL32" s="13"/>
      <c r="DM32" s="13"/>
      <c r="DN32" s="13"/>
      <c r="DO32" s="13"/>
      <c r="DP32" s="13"/>
      <c r="DQ32" s="13"/>
      <c r="DR32" s="13"/>
      <c r="DS32" s="13"/>
      <c r="DT32" s="13"/>
      <c r="DU32" s="13"/>
      <c r="DV32" s="13"/>
    </row>
    <row r="33" spans="1:126" s="14" customFormat="1" ht="20.100000000000001" customHeight="1">
      <c r="A33" s="39" t="s">
        <v>28</v>
      </c>
      <c r="B33" s="62" t="s">
        <v>191</v>
      </c>
      <c r="C33" s="42" t="s">
        <v>58</v>
      </c>
      <c r="D33" s="40">
        <f>615.6+200</f>
        <v>815.6</v>
      </c>
      <c r="E33" s="43">
        <v>0</v>
      </c>
      <c r="F33" s="9">
        <f t="shared" si="0"/>
        <v>0</v>
      </c>
      <c r="G33" s="13"/>
      <c r="H33" s="13"/>
      <c r="I33" s="13"/>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3"/>
      <c r="BY33" s="13"/>
      <c r="BZ33" s="13"/>
      <c r="CA33" s="13"/>
      <c r="CB33" s="13"/>
      <c r="CC33" s="13"/>
      <c r="CD33" s="13"/>
      <c r="CE33" s="13"/>
      <c r="CF33" s="13"/>
      <c r="CG33" s="13"/>
      <c r="CH33" s="13"/>
      <c r="CI33" s="13"/>
      <c r="CJ33" s="13"/>
      <c r="CK33" s="13"/>
      <c r="CL33" s="13"/>
      <c r="CM33" s="13"/>
      <c r="CN33" s="13"/>
      <c r="CO33" s="13"/>
      <c r="CP33" s="13"/>
      <c r="CQ33" s="13"/>
      <c r="CR33" s="13"/>
      <c r="CS33" s="13"/>
      <c r="CT33" s="13"/>
      <c r="CU33" s="13"/>
      <c r="CV33" s="13"/>
      <c r="CW33" s="13"/>
      <c r="CX33" s="13"/>
      <c r="CY33" s="13"/>
      <c r="CZ33" s="13"/>
      <c r="DA33" s="13"/>
      <c r="DB33" s="13"/>
      <c r="DC33" s="13"/>
      <c r="DD33" s="13"/>
      <c r="DE33" s="13"/>
      <c r="DF33" s="13"/>
      <c r="DG33" s="13"/>
      <c r="DH33" s="13"/>
      <c r="DI33" s="13"/>
      <c r="DJ33" s="13"/>
      <c r="DK33" s="13"/>
      <c r="DL33" s="13"/>
      <c r="DM33" s="13"/>
      <c r="DN33" s="13"/>
      <c r="DO33" s="13"/>
      <c r="DP33" s="13"/>
      <c r="DQ33" s="13"/>
      <c r="DR33" s="13"/>
      <c r="DS33" s="13"/>
      <c r="DT33" s="13"/>
      <c r="DU33" s="13"/>
      <c r="DV33" s="13"/>
    </row>
    <row r="34" spans="1:126" s="14" customFormat="1" ht="20.100000000000001" customHeight="1">
      <c r="A34" s="39" t="s">
        <v>29</v>
      </c>
      <c r="B34" s="62" t="s">
        <v>192</v>
      </c>
      <c r="C34" s="42" t="s">
        <v>56</v>
      </c>
      <c r="D34" s="37">
        <v>414</v>
      </c>
      <c r="E34" s="43">
        <v>0</v>
      </c>
      <c r="F34" s="9">
        <f t="shared" si="0"/>
        <v>0</v>
      </c>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3"/>
      <c r="AU34" s="13"/>
      <c r="AV34" s="13"/>
      <c r="AW34" s="13"/>
      <c r="AX34" s="13"/>
      <c r="AY34" s="13"/>
      <c r="AZ34" s="13"/>
      <c r="BA34" s="13"/>
      <c r="BB34" s="13"/>
      <c r="BC34" s="13"/>
      <c r="BD34" s="13"/>
      <c r="BE34" s="13"/>
      <c r="BF34" s="13"/>
      <c r="BG34" s="13"/>
      <c r="BH34" s="13"/>
      <c r="BI34" s="13"/>
      <c r="BJ34" s="13"/>
      <c r="BK34" s="13"/>
      <c r="BL34" s="13"/>
      <c r="BM34" s="13"/>
      <c r="BN34" s="13"/>
      <c r="BO34" s="13"/>
      <c r="BP34" s="13"/>
      <c r="BQ34" s="13"/>
      <c r="BR34" s="13"/>
      <c r="BS34" s="13"/>
      <c r="BT34" s="13"/>
      <c r="BU34" s="13"/>
      <c r="BV34" s="13"/>
      <c r="BW34" s="13"/>
      <c r="BX34" s="13"/>
      <c r="BY34" s="13"/>
      <c r="BZ34" s="13"/>
      <c r="CA34" s="13"/>
      <c r="CB34" s="13"/>
      <c r="CC34" s="13"/>
      <c r="CD34" s="13"/>
      <c r="CE34" s="13"/>
      <c r="CF34" s="13"/>
      <c r="CG34" s="13"/>
      <c r="CH34" s="13"/>
      <c r="CI34" s="13"/>
      <c r="CJ34" s="13"/>
      <c r="CK34" s="13"/>
      <c r="CL34" s="13"/>
      <c r="CM34" s="13"/>
      <c r="CN34" s="13"/>
      <c r="CO34" s="13"/>
      <c r="CP34" s="13"/>
      <c r="CQ34" s="13"/>
      <c r="CR34" s="13"/>
      <c r="CS34" s="13"/>
      <c r="CT34" s="13"/>
      <c r="CU34" s="13"/>
      <c r="CV34" s="13"/>
      <c r="CW34" s="13"/>
      <c r="CX34" s="13"/>
      <c r="CY34" s="13"/>
      <c r="CZ34" s="13"/>
      <c r="DA34" s="13"/>
      <c r="DB34" s="13"/>
      <c r="DC34" s="13"/>
      <c r="DD34" s="13"/>
      <c r="DE34" s="13"/>
      <c r="DF34" s="13"/>
      <c r="DG34" s="13"/>
      <c r="DH34" s="13"/>
      <c r="DI34" s="13"/>
      <c r="DJ34" s="13"/>
      <c r="DK34" s="13"/>
      <c r="DL34" s="13"/>
      <c r="DM34" s="13"/>
      <c r="DN34" s="13"/>
      <c r="DO34" s="13"/>
      <c r="DP34" s="13"/>
      <c r="DQ34" s="13"/>
      <c r="DR34" s="13"/>
      <c r="DS34" s="13"/>
      <c r="DT34" s="13"/>
      <c r="DU34" s="13"/>
      <c r="DV34" s="13"/>
    </row>
    <row r="35" spans="1:126" s="14" customFormat="1" ht="20.100000000000001" customHeight="1">
      <c r="A35" s="39" t="s">
        <v>30</v>
      </c>
      <c r="B35" s="62" t="s">
        <v>193</v>
      </c>
      <c r="C35" s="42" t="s">
        <v>57</v>
      </c>
      <c r="D35" s="37">
        <v>4</v>
      </c>
      <c r="E35" s="43">
        <v>0</v>
      </c>
      <c r="F35" s="9">
        <f t="shared" si="0"/>
        <v>0</v>
      </c>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3"/>
    </row>
    <row r="36" spans="1:126" s="14" customFormat="1" ht="20.100000000000001" customHeight="1">
      <c r="A36" s="39" t="s">
        <v>31</v>
      </c>
      <c r="B36" s="62" t="s">
        <v>194</v>
      </c>
      <c r="C36" s="61" t="s">
        <v>54</v>
      </c>
      <c r="D36" s="37">
        <v>2</v>
      </c>
      <c r="E36" s="43">
        <v>0</v>
      </c>
      <c r="F36" s="9">
        <f t="shared" si="0"/>
        <v>0</v>
      </c>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3"/>
    </row>
    <row r="37" spans="1:126" s="14" customFormat="1" ht="20.100000000000001" customHeight="1">
      <c r="A37" s="39" t="s">
        <v>32</v>
      </c>
      <c r="B37" s="62" t="s">
        <v>195</v>
      </c>
      <c r="C37" s="61" t="s">
        <v>54</v>
      </c>
      <c r="D37" s="37">
        <v>2</v>
      </c>
      <c r="E37" s="43">
        <v>0</v>
      </c>
      <c r="F37" s="9">
        <f t="shared" si="0"/>
        <v>0</v>
      </c>
      <c r="G37" s="13"/>
      <c r="H37" s="13"/>
      <c r="I37" s="13"/>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c r="CW37" s="13"/>
      <c r="CX37" s="13"/>
      <c r="CY37" s="13"/>
      <c r="CZ37" s="13"/>
      <c r="DA37" s="13"/>
      <c r="DB37" s="13"/>
      <c r="DC37" s="13"/>
      <c r="DD37" s="13"/>
      <c r="DE37" s="13"/>
      <c r="DF37" s="13"/>
      <c r="DG37" s="13"/>
      <c r="DH37" s="13"/>
      <c r="DI37" s="13"/>
      <c r="DJ37" s="13"/>
      <c r="DK37" s="13"/>
      <c r="DL37" s="13"/>
      <c r="DM37" s="13"/>
      <c r="DN37" s="13"/>
      <c r="DO37" s="13"/>
      <c r="DP37" s="13"/>
      <c r="DQ37" s="13"/>
      <c r="DR37" s="13"/>
      <c r="DS37" s="13"/>
      <c r="DT37" s="13"/>
      <c r="DU37" s="13"/>
      <c r="DV37" s="13"/>
    </row>
    <row r="38" spans="1:126" s="14" customFormat="1" ht="20.100000000000001" customHeight="1">
      <c r="A38" s="39" t="s">
        <v>33</v>
      </c>
      <c r="B38" s="62" t="s">
        <v>196</v>
      </c>
      <c r="C38" s="61" t="s">
        <v>54</v>
      </c>
      <c r="D38" s="37">
        <v>2</v>
      </c>
      <c r="E38" s="43">
        <v>0</v>
      </c>
      <c r="F38" s="9">
        <f t="shared" si="0"/>
        <v>0</v>
      </c>
      <c r="G38" s="13"/>
      <c r="H38" s="13"/>
      <c r="I38" s="13"/>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c r="BF38" s="13"/>
      <c r="BG38" s="13"/>
      <c r="BH38" s="13"/>
      <c r="BI38" s="13"/>
      <c r="BJ38" s="13"/>
      <c r="BK38" s="13"/>
      <c r="BL38" s="13"/>
      <c r="BM38" s="13"/>
      <c r="BN38" s="13"/>
      <c r="BO38" s="13"/>
      <c r="BP38" s="13"/>
      <c r="BQ38" s="13"/>
      <c r="BR38" s="13"/>
      <c r="BS38" s="13"/>
      <c r="BT38" s="13"/>
      <c r="BU38" s="13"/>
      <c r="BV38" s="13"/>
      <c r="BW38" s="13"/>
      <c r="BX38" s="13"/>
      <c r="BY38" s="13"/>
      <c r="BZ38" s="13"/>
      <c r="CA38" s="13"/>
      <c r="CB38" s="13"/>
      <c r="CC38" s="13"/>
      <c r="CD38" s="13"/>
      <c r="CE38" s="13"/>
      <c r="CF38" s="13"/>
      <c r="CG38" s="13"/>
      <c r="CH38" s="13"/>
      <c r="CI38" s="13"/>
      <c r="CJ38" s="13"/>
      <c r="CK38" s="13"/>
      <c r="CL38" s="13"/>
      <c r="CM38" s="13"/>
      <c r="CN38" s="13"/>
      <c r="CO38" s="13"/>
      <c r="CP38" s="13"/>
      <c r="CQ38" s="13"/>
      <c r="CR38" s="13"/>
      <c r="CS38" s="13"/>
      <c r="CT38" s="13"/>
      <c r="CU38" s="13"/>
      <c r="CV38" s="13"/>
      <c r="CW38" s="13"/>
      <c r="CX38" s="13"/>
      <c r="CY38" s="13"/>
      <c r="CZ38" s="13"/>
      <c r="DA38" s="13"/>
      <c r="DB38" s="13"/>
      <c r="DC38" s="13"/>
      <c r="DD38" s="13"/>
      <c r="DE38" s="13"/>
      <c r="DF38" s="13"/>
      <c r="DG38" s="13"/>
      <c r="DH38" s="13"/>
      <c r="DI38" s="13"/>
      <c r="DJ38" s="13"/>
      <c r="DK38" s="13"/>
      <c r="DL38" s="13"/>
      <c r="DM38" s="13"/>
      <c r="DN38" s="13"/>
      <c r="DO38" s="13"/>
      <c r="DP38" s="13"/>
      <c r="DQ38" s="13"/>
      <c r="DR38" s="13"/>
      <c r="DS38" s="13"/>
      <c r="DT38" s="13"/>
      <c r="DU38" s="13"/>
      <c r="DV38" s="13"/>
    </row>
    <row r="39" spans="1:126" s="14" customFormat="1" ht="20.100000000000001" customHeight="1">
      <c r="A39" s="39" t="s">
        <v>34</v>
      </c>
      <c r="B39" s="62" t="s">
        <v>197</v>
      </c>
      <c r="C39" s="61" t="s">
        <v>54</v>
      </c>
      <c r="D39" s="37">
        <v>3</v>
      </c>
      <c r="E39" s="43">
        <v>0</v>
      </c>
      <c r="F39" s="9">
        <f t="shared" si="0"/>
        <v>0</v>
      </c>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3"/>
      <c r="DE39" s="13"/>
      <c r="DF39" s="13"/>
      <c r="DG39" s="13"/>
      <c r="DH39" s="13"/>
      <c r="DI39" s="13"/>
      <c r="DJ39" s="13"/>
      <c r="DK39" s="13"/>
      <c r="DL39" s="13"/>
      <c r="DM39" s="13"/>
      <c r="DN39" s="13"/>
      <c r="DO39" s="13"/>
      <c r="DP39" s="13"/>
      <c r="DQ39" s="13"/>
      <c r="DR39" s="13"/>
      <c r="DS39" s="13"/>
      <c r="DT39" s="13"/>
      <c r="DU39" s="13"/>
      <c r="DV39" s="13"/>
    </row>
    <row r="40" spans="1:126" s="14" customFormat="1" ht="20.100000000000001" customHeight="1">
      <c r="A40" s="39" t="s">
        <v>35</v>
      </c>
      <c r="B40" s="62" t="s">
        <v>198</v>
      </c>
      <c r="C40" s="61" t="s">
        <v>54</v>
      </c>
      <c r="D40" s="37">
        <v>1</v>
      </c>
      <c r="E40" s="43">
        <v>0</v>
      </c>
      <c r="F40" s="9">
        <f t="shared" si="0"/>
        <v>0</v>
      </c>
      <c r="G40" s="13"/>
      <c r="H40" s="13"/>
      <c r="I40" s="13"/>
      <c r="J40" s="13"/>
      <c r="K40" s="13"/>
      <c r="L40" s="13"/>
      <c r="M40" s="13"/>
      <c r="N40" s="13"/>
      <c r="O40" s="13"/>
      <c r="P40" s="13"/>
      <c r="Q40" s="13"/>
      <c r="R40" s="13"/>
      <c r="S40" s="13"/>
      <c r="T40" s="13"/>
      <c r="U40" s="13"/>
      <c r="V40" s="13"/>
      <c r="W40" s="13"/>
      <c r="X40" s="13"/>
      <c r="Y40" s="13"/>
      <c r="Z40" s="13"/>
      <c r="AA40" s="13"/>
      <c r="AB40" s="13"/>
      <c r="AC40" s="13"/>
      <c r="AD40" s="13"/>
      <c r="AE40" s="13"/>
      <c r="AF40" s="13"/>
      <c r="AG40" s="13"/>
      <c r="AH40" s="13"/>
      <c r="AI40" s="13"/>
      <c r="AJ40" s="13"/>
      <c r="AK40" s="13"/>
      <c r="AL40" s="13"/>
      <c r="AM40" s="13"/>
      <c r="AN40" s="13"/>
      <c r="AO40" s="13"/>
      <c r="AP40" s="13"/>
      <c r="AQ40" s="13"/>
      <c r="AR40" s="13"/>
      <c r="AS40" s="13"/>
      <c r="AT40" s="13"/>
      <c r="AU40" s="13"/>
      <c r="AV40" s="13"/>
      <c r="AW40" s="13"/>
      <c r="AX40" s="13"/>
      <c r="AY40" s="13"/>
      <c r="AZ40" s="13"/>
      <c r="BA40" s="13"/>
      <c r="BB40" s="13"/>
      <c r="BC40" s="13"/>
      <c r="BD40" s="13"/>
      <c r="BE40" s="13"/>
      <c r="BF40" s="13"/>
      <c r="BG40" s="13"/>
      <c r="BH40" s="13"/>
      <c r="BI40" s="13"/>
      <c r="BJ40" s="13"/>
      <c r="BK40" s="13"/>
      <c r="BL40" s="13"/>
      <c r="BM40" s="13"/>
      <c r="BN40" s="13"/>
      <c r="BO40" s="13"/>
      <c r="BP40" s="13"/>
      <c r="BQ40" s="13"/>
      <c r="BR40" s="13"/>
      <c r="BS40" s="13"/>
      <c r="BT40" s="13"/>
      <c r="BU40" s="13"/>
      <c r="BV40" s="13"/>
      <c r="BW40" s="13"/>
      <c r="BX40" s="13"/>
      <c r="BY40" s="13"/>
      <c r="BZ40" s="13"/>
      <c r="CA40" s="13"/>
      <c r="CB40" s="13"/>
      <c r="CC40" s="13"/>
      <c r="CD40" s="13"/>
      <c r="CE40" s="13"/>
      <c r="CF40" s="13"/>
      <c r="CG40" s="13"/>
      <c r="CH40" s="13"/>
      <c r="CI40" s="13"/>
      <c r="CJ40" s="13"/>
      <c r="CK40" s="13"/>
      <c r="CL40" s="13"/>
      <c r="CM40" s="13"/>
      <c r="CN40" s="13"/>
      <c r="CO40" s="13"/>
      <c r="CP40" s="13"/>
      <c r="CQ40" s="13"/>
      <c r="CR40" s="13"/>
      <c r="CS40" s="13"/>
      <c r="CT40" s="13"/>
      <c r="CU40" s="13"/>
      <c r="CV40" s="13"/>
      <c r="CW40" s="13"/>
      <c r="CX40" s="13"/>
      <c r="CY40" s="13"/>
      <c r="CZ40" s="13"/>
      <c r="DA40" s="13"/>
      <c r="DB40" s="13"/>
      <c r="DC40" s="13"/>
      <c r="DD40" s="13"/>
      <c r="DE40" s="13"/>
      <c r="DF40" s="13"/>
      <c r="DG40" s="13"/>
      <c r="DH40" s="13"/>
      <c r="DI40" s="13"/>
      <c r="DJ40" s="13"/>
      <c r="DK40" s="13"/>
      <c r="DL40" s="13"/>
      <c r="DM40" s="13"/>
      <c r="DN40" s="13"/>
      <c r="DO40" s="13"/>
      <c r="DP40" s="13"/>
      <c r="DQ40" s="13"/>
      <c r="DR40" s="13"/>
      <c r="DS40" s="13"/>
      <c r="DT40" s="13"/>
      <c r="DU40" s="13"/>
      <c r="DV40" s="13"/>
    </row>
    <row r="41" spans="1:126" s="14" customFormat="1" ht="20.100000000000001" customHeight="1">
      <c r="A41" s="39" t="s">
        <v>36</v>
      </c>
      <c r="B41" s="62" t="s">
        <v>199</v>
      </c>
      <c r="C41" s="61" t="s">
        <v>54</v>
      </c>
      <c r="D41" s="37">
        <v>1</v>
      </c>
      <c r="E41" s="43">
        <v>0</v>
      </c>
      <c r="F41" s="9">
        <f t="shared" si="0"/>
        <v>0</v>
      </c>
      <c r="G41" s="13"/>
      <c r="H41" s="13"/>
      <c r="I41" s="13"/>
      <c r="J41" s="13"/>
      <c r="K41" s="13"/>
      <c r="L41" s="13"/>
      <c r="M41" s="13"/>
      <c r="N41" s="13"/>
      <c r="O41" s="13"/>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3"/>
      <c r="BT41" s="13"/>
      <c r="BU41" s="13"/>
      <c r="BV41" s="13"/>
      <c r="BW41" s="13"/>
      <c r="BX41" s="13"/>
      <c r="BY41" s="13"/>
      <c r="BZ41" s="13"/>
      <c r="CA41" s="13"/>
      <c r="CB41" s="13"/>
      <c r="CC41" s="13"/>
      <c r="CD41" s="13"/>
      <c r="CE41" s="13"/>
      <c r="CF41" s="13"/>
      <c r="CG41" s="13"/>
      <c r="CH41" s="13"/>
      <c r="CI41" s="13"/>
      <c r="CJ41" s="13"/>
      <c r="CK41" s="13"/>
      <c r="CL41" s="13"/>
      <c r="CM41" s="13"/>
      <c r="CN41" s="13"/>
      <c r="CO41" s="13"/>
      <c r="CP41" s="13"/>
      <c r="CQ41" s="13"/>
      <c r="CR41" s="13"/>
      <c r="CS41" s="13"/>
      <c r="CT41" s="13"/>
      <c r="CU41" s="13"/>
      <c r="CV41" s="13"/>
      <c r="CW41" s="13"/>
      <c r="CX41" s="13"/>
      <c r="CY41" s="13"/>
      <c r="CZ41" s="13"/>
      <c r="DA41" s="13"/>
      <c r="DB41" s="13"/>
      <c r="DC41" s="13"/>
      <c r="DD41" s="13"/>
      <c r="DE41" s="13"/>
      <c r="DF41" s="13"/>
      <c r="DG41" s="13"/>
      <c r="DH41" s="13"/>
      <c r="DI41" s="13"/>
      <c r="DJ41" s="13"/>
      <c r="DK41" s="13"/>
      <c r="DL41" s="13"/>
      <c r="DM41" s="13"/>
      <c r="DN41" s="13"/>
      <c r="DO41" s="13"/>
      <c r="DP41" s="13"/>
      <c r="DQ41" s="13"/>
      <c r="DR41" s="13"/>
      <c r="DS41" s="13"/>
      <c r="DT41" s="13"/>
      <c r="DU41" s="13"/>
      <c r="DV41" s="13"/>
    </row>
    <row r="42" spans="1:126" s="14" customFormat="1" ht="20.100000000000001" customHeight="1">
      <c r="A42" s="39" t="s">
        <v>37</v>
      </c>
      <c r="B42" s="62" t="s">
        <v>200</v>
      </c>
      <c r="C42" s="42" t="s">
        <v>53</v>
      </c>
      <c r="D42" s="37">
        <v>8</v>
      </c>
      <c r="E42" s="43">
        <v>0</v>
      </c>
      <c r="F42" s="9">
        <f t="shared" si="0"/>
        <v>0</v>
      </c>
      <c r="G42" s="13"/>
      <c r="H42" s="13"/>
      <c r="I42" s="13"/>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3"/>
      <c r="BH42" s="13"/>
      <c r="BI42" s="13"/>
      <c r="BJ42" s="13"/>
      <c r="BK42" s="13"/>
      <c r="BL42" s="13"/>
      <c r="BM42" s="13"/>
      <c r="BN42" s="13"/>
      <c r="BO42" s="13"/>
      <c r="BP42" s="13"/>
      <c r="BQ42" s="13"/>
      <c r="BR42" s="13"/>
      <c r="BS42" s="13"/>
      <c r="BT42" s="13"/>
      <c r="BU42" s="13"/>
      <c r="BV42" s="13"/>
      <c r="BW42" s="13"/>
      <c r="BX42" s="13"/>
      <c r="BY42" s="13"/>
      <c r="BZ42" s="13"/>
      <c r="CA42" s="13"/>
      <c r="CB42" s="13"/>
      <c r="CC42" s="13"/>
      <c r="CD42" s="13"/>
      <c r="CE42" s="13"/>
      <c r="CF42" s="13"/>
      <c r="CG42" s="13"/>
      <c r="CH42" s="13"/>
      <c r="CI42" s="13"/>
      <c r="CJ42" s="13"/>
      <c r="CK42" s="13"/>
      <c r="CL42" s="13"/>
      <c r="CM42" s="13"/>
      <c r="CN42" s="13"/>
      <c r="CO42" s="13"/>
      <c r="CP42" s="13"/>
      <c r="CQ42" s="13"/>
      <c r="CR42" s="13"/>
      <c r="CS42" s="13"/>
      <c r="CT42" s="13"/>
      <c r="CU42" s="13"/>
      <c r="CV42" s="13"/>
      <c r="CW42" s="13"/>
      <c r="CX42" s="13"/>
      <c r="CY42" s="13"/>
      <c r="CZ42" s="13"/>
      <c r="DA42" s="13"/>
      <c r="DB42" s="13"/>
      <c r="DC42" s="13"/>
      <c r="DD42" s="13"/>
      <c r="DE42" s="13"/>
      <c r="DF42" s="13"/>
      <c r="DG42" s="13"/>
      <c r="DH42" s="13"/>
      <c r="DI42" s="13"/>
      <c r="DJ42" s="13"/>
      <c r="DK42" s="13"/>
      <c r="DL42" s="13"/>
      <c r="DM42" s="13"/>
      <c r="DN42" s="13"/>
      <c r="DO42" s="13"/>
      <c r="DP42" s="13"/>
      <c r="DQ42" s="13"/>
      <c r="DR42" s="13"/>
      <c r="DS42" s="13"/>
      <c r="DT42" s="13"/>
      <c r="DU42" s="13"/>
      <c r="DV42" s="13"/>
    </row>
    <row r="43" spans="1:126" s="14" customFormat="1" ht="20.100000000000001" customHeight="1">
      <c r="A43" s="39" t="s">
        <v>38</v>
      </c>
      <c r="B43" s="62" t="s">
        <v>201</v>
      </c>
      <c r="C43" s="42" t="s">
        <v>53</v>
      </c>
      <c r="D43" s="37">
        <v>132</v>
      </c>
      <c r="E43" s="43">
        <v>0</v>
      </c>
      <c r="F43" s="9">
        <f t="shared" si="0"/>
        <v>0</v>
      </c>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3"/>
      <c r="BT43" s="13"/>
      <c r="BU43" s="13"/>
      <c r="BV43" s="13"/>
      <c r="BW43" s="13"/>
      <c r="BX43" s="13"/>
      <c r="BY43" s="13"/>
      <c r="BZ43" s="13"/>
      <c r="CA43" s="13"/>
      <c r="CB43" s="13"/>
      <c r="CC43" s="13"/>
      <c r="CD43" s="13"/>
      <c r="CE43" s="13"/>
      <c r="CF43" s="13"/>
      <c r="CG43" s="13"/>
      <c r="CH43" s="13"/>
      <c r="CI43" s="13"/>
      <c r="CJ43" s="13"/>
      <c r="CK43" s="13"/>
      <c r="CL43" s="13"/>
      <c r="CM43" s="13"/>
      <c r="CN43" s="13"/>
      <c r="CO43" s="13"/>
      <c r="CP43" s="13"/>
      <c r="CQ43" s="13"/>
      <c r="CR43" s="13"/>
      <c r="CS43" s="13"/>
      <c r="CT43" s="13"/>
      <c r="CU43" s="13"/>
      <c r="CV43" s="13"/>
      <c r="CW43" s="13"/>
      <c r="CX43" s="13"/>
      <c r="CY43" s="13"/>
      <c r="CZ43" s="13"/>
      <c r="DA43" s="13"/>
      <c r="DB43" s="13"/>
      <c r="DC43" s="13"/>
      <c r="DD43" s="13"/>
      <c r="DE43" s="13"/>
      <c r="DF43" s="13"/>
      <c r="DG43" s="13"/>
      <c r="DH43" s="13"/>
      <c r="DI43" s="13"/>
      <c r="DJ43" s="13"/>
      <c r="DK43" s="13"/>
      <c r="DL43" s="13"/>
      <c r="DM43" s="13"/>
      <c r="DN43" s="13"/>
      <c r="DO43" s="13"/>
      <c r="DP43" s="13"/>
      <c r="DQ43" s="13"/>
      <c r="DR43" s="13"/>
      <c r="DS43" s="13"/>
      <c r="DT43" s="13"/>
      <c r="DU43" s="13"/>
      <c r="DV43" s="13"/>
    </row>
    <row r="44" spans="1:126" s="14" customFormat="1" ht="20.100000000000001" customHeight="1">
      <c r="A44" s="39" t="s">
        <v>39</v>
      </c>
      <c r="B44" s="62" t="s">
        <v>202</v>
      </c>
      <c r="C44" s="42" t="s">
        <v>53</v>
      </c>
      <c r="D44" s="37">
        <v>34</v>
      </c>
      <c r="E44" s="43">
        <v>0</v>
      </c>
      <c r="F44" s="9">
        <f t="shared" si="0"/>
        <v>0</v>
      </c>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3"/>
      <c r="BT44" s="13"/>
      <c r="BU44" s="13"/>
      <c r="BV44" s="13"/>
      <c r="BW44" s="13"/>
      <c r="BX44" s="13"/>
      <c r="BY44" s="13"/>
      <c r="BZ44" s="13"/>
      <c r="CA44" s="13"/>
      <c r="CB44" s="13"/>
      <c r="CC44" s="13"/>
      <c r="CD44" s="13"/>
      <c r="CE44" s="13"/>
      <c r="CF44" s="13"/>
      <c r="CG44" s="13"/>
      <c r="CH44" s="13"/>
      <c r="CI44" s="13"/>
      <c r="CJ44" s="13"/>
      <c r="CK44" s="13"/>
      <c r="CL44" s="13"/>
      <c r="CM44" s="13"/>
      <c r="CN44" s="13"/>
      <c r="CO44" s="13"/>
      <c r="CP44" s="13"/>
      <c r="CQ44" s="13"/>
      <c r="CR44" s="13"/>
      <c r="CS44" s="13"/>
      <c r="CT44" s="13"/>
      <c r="CU44" s="13"/>
      <c r="CV44" s="13"/>
      <c r="CW44" s="13"/>
      <c r="CX44" s="13"/>
      <c r="CY44" s="13"/>
      <c r="CZ44" s="13"/>
      <c r="DA44" s="13"/>
      <c r="DB44" s="13"/>
      <c r="DC44" s="13"/>
      <c r="DD44" s="13"/>
      <c r="DE44" s="13"/>
      <c r="DF44" s="13"/>
      <c r="DG44" s="13"/>
      <c r="DH44" s="13"/>
      <c r="DI44" s="13"/>
      <c r="DJ44" s="13"/>
      <c r="DK44" s="13"/>
      <c r="DL44" s="13"/>
      <c r="DM44" s="13"/>
      <c r="DN44" s="13"/>
      <c r="DO44" s="13"/>
      <c r="DP44" s="13"/>
      <c r="DQ44" s="13"/>
      <c r="DR44" s="13"/>
      <c r="DS44" s="13"/>
      <c r="DT44" s="13"/>
      <c r="DU44" s="13"/>
      <c r="DV44" s="13"/>
    </row>
    <row r="45" spans="1:126" s="14" customFormat="1" ht="20.100000000000001" customHeight="1">
      <c r="A45" s="39" t="s">
        <v>40</v>
      </c>
      <c r="B45" s="62" t="s">
        <v>203</v>
      </c>
      <c r="C45" s="42" t="s">
        <v>53</v>
      </c>
      <c r="D45" s="37">
        <v>31</v>
      </c>
      <c r="E45" s="43">
        <v>0</v>
      </c>
      <c r="F45" s="9">
        <f t="shared" si="0"/>
        <v>0</v>
      </c>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3"/>
      <c r="BT45" s="13"/>
      <c r="BU45" s="13"/>
      <c r="BV45" s="13"/>
      <c r="BW45" s="13"/>
      <c r="BX45" s="13"/>
      <c r="BY45" s="13"/>
      <c r="BZ45" s="13"/>
      <c r="CA45" s="13"/>
      <c r="CB45" s="13"/>
      <c r="CC45" s="13"/>
      <c r="CD45" s="13"/>
      <c r="CE45" s="13"/>
      <c r="CF45" s="13"/>
      <c r="CG45" s="13"/>
      <c r="CH45" s="13"/>
      <c r="CI45" s="13"/>
      <c r="CJ45" s="13"/>
      <c r="CK45" s="13"/>
      <c r="CL45" s="13"/>
      <c r="CM45" s="13"/>
      <c r="CN45" s="13"/>
      <c r="CO45" s="13"/>
      <c r="CP45" s="13"/>
      <c r="CQ45" s="13"/>
      <c r="CR45" s="13"/>
      <c r="CS45" s="13"/>
      <c r="CT45" s="13"/>
      <c r="CU45" s="13"/>
      <c r="CV45" s="13"/>
      <c r="CW45" s="13"/>
      <c r="CX45" s="13"/>
      <c r="CY45" s="13"/>
      <c r="CZ45" s="13"/>
      <c r="DA45" s="13"/>
      <c r="DB45" s="13"/>
      <c r="DC45" s="13"/>
      <c r="DD45" s="13"/>
      <c r="DE45" s="13"/>
      <c r="DF45" s="13"/>
      <c r="DG45" s="13"/>
      <c r="DH45" s="13"/>
      <c r="DI45" s="13"/>
      <c r="DJ45" s="13"/>
      <c r="DK45" s="13"/>
      <c r="DL45" s="13"/>
      <c r="DM45" s="13"/>
      <c r="DN45" s="13"/>
      <c r="DO45" s="13"/>
      <c r="DP45" s="13"/>
      <c r="DQ45" s="13"/>
      <c r="DR45" s="13"/>
      <c r="DS45" s="13"/>
      <c r="DT45" s="13"/>
      <c r="DU45" s="13"/>
      <c r="DV45" s="13"/>
    </row>
    <row r="46" spans="1:126" s="14" customFormat="1" ht="20.100000000000001" customHeight="1">
      <c r="A46" s="39" t="s">
        <v>41</v>
      </c>
      <c r="B46" s="62" t="s">
        <v>204</v>
      </c>
      <c r="C46" s="42" t="s">
        <v>53</v>
      </c>
      <c r="D46" s="37">
        <v>478</v>
      </c>
      <c r="E46" s="43">
        <v>0</v>
      </c>
      <c r="F46" s="9">
        <f t="shared" si="0"/>
        <v>0</v>
      </c>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3"/>
      <c r="BT46" s="13"/>
      <c r="BU46" s="13"/>
      <c r="BV46" s="13"/>
      <c r="BW46" s="13"/>
      <c r="BX46" s="13"/>
      <c r="BY46" s="13"/>
      <c r="BZ46" s="13"/>
      <c r="CA46" s="13"/>
      <c r="CB46" s="13"/>
      <c r="CC46" s="13"/>
      <c r="CD46" s="13"/>
      <c r="CE46" s="13"/>
      <c r="CF46" s="13"/>
      <c r="CG46" s="13"/>
      <c r="CH46" s="13"/>
      <c r="CI46" s="13"/>
      <c r="CJ46" s="13"/>
      <c r="CK46" s="13"/>
      <c r="CL46" s="13"/>
      <c r="CM46" s="13"/>
      <c r="CN46" s="13"/>
      <c r="CO46" s="13"/>
      <c r="CP46" s="13"/>
      <c r="CQ46" s="13"/>
      <c r="CR46" s="13"/>
      <c r="CS46" s="13"/>
      <c r="CT46" s="13"/>
      <c r="CU46" s="13"/>
      <c r="CV46" s="13"/>
      <c r="CW46" s="13"/>
      <c r="CX46" s="13"/>
      <c r="CY46" s="13"/>
      <c r="CZ46" s="13"/>
      <c r="DA46" s="13"/>
      <c r="DB46" s="13"/>
      <c r="DC46" s="13"/>
      <c r="DD46" s="13"/>
      <c r="DE46" s="13"/>
      <c r="DF46" s="13"/>
      <c r="DG46" s="13"/>
      <c r="DH46" s="13"/>
      <c r="DI46" s="13"/>
      <c r="DJ46" s="13"/>
      <c r="DK46" s="13"/>
      <c r="DL46" s="13"/>
      <c r="DM46" s="13"/>
      <c r="DN46" s="13"/>
      <c r="DO46" s="13"/>
      <c r="DP46" s="13"/>
      <c r="DQ46" s="13"/>
      <c r="DR46" s="13"/>
      <c r="DS46" s="13"/>
      <c r="DT46" s="13"/>
      <c r="DU46" s="13"/>
      <c r="DV46" s="13"/>
    </row>
    <row r="47" spans="1:126" s="14" customFormat="1" ht="20.100000000000001" customHeight="1">
      <c r="A47" s="39" t="s">
        <v>42</v>
      </c>
      <c r="B47" s="62" t="s">
        <v>205</v>
      </c>
      <c r="C47" s="61" t="s">
        <v>53</v>
      </c>
      <c r="D47" s="37">
        <v>47</v>
      </c>
      <c r="E47" s="43">
        <v>0</v>
      </c>
      <c r="F47" s="9">
        <f t="shared" si="0"/>
        <v>0</v>
      </c>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c r="CE47" s="13"/>
      <c r="CF47" s="13"/>
      <c r="CG47" s="13"/>
      <c r="CH47" s="13"/>
      <c r="CI47" s="13"/>
      <c r="CJ47" s="13"/>
      <c r="CK47" s="13"/>
      <c r="CL47" s="13"/>
      <c r="CM47" s="13"/>
      <c r="CN47" s="13"/>
      <c r="CO47" s="13"/>
      <c r="CP47" s="13"/>
      <c r="CQ47" s="13"/>
      <c r="CR47" s="13"/>
      <c r="CS47" s="13"/>
      <c r="CT47" s="13"/>
      <c r="CU47" s="13"/>
      <c r="CV47" s="13"/>
      <c r="CW47" s="13"/>
      <c r="CX47" s="13"/>
      <c r="CY47" s="13"/>
      <c r="CZ47" s="13"/>
      <c r="DA47" s="13"/>
      <c r="DB47" s="13"/>
      <c r="DC47" s="13"/>
      <c r="DD47" s="13"/>
      <c r="DE47" s="13"/>
      <c r="DF47" s="13"/>
      <c r="DG47" s="13"/>
      <c r="DH47" s="13"/>
      <c r="DI47" s="13"/>
      <c r="DJ47" s="13"/>
      <c r="DK47" s="13"/>
      <c r="DL47" s="13"/>
      <c r="DM47" s="13"/>
      <c r="DN47" s="13"/>
      <c r="DO47" s="13"/>
      <c r="DP47" s="13"/>
      <c r="DQ47" s="13"/>
      <c r="DR47" s="13"/>
      <c r="DS47" s="13"/>
      <c r="DT47" s="13"/>
      <c r="DU47" s="13"/>
      <c r="DV47" s="13"/>
    </row>
    <row r="48" spans="1:126" s="14" customFormat="1" ht="20.100000000000001" customHeight="1">
      <c r="A48" s="39" t="s">
        <v>43</v>
      </c>
      <c r="B48" s="62" t="s">
        <v>206</v>
      </c>
      <c r="C48" s="42" t="s">
        <v>53</v>
      </c>
      <c r="D48" s="37">
        <f>2379+500</f>
        <v>2879</v>
      </c>
      <c r="E48" s="43">
        <v>0</v>
      </c>
      <c r="F48" s="9">
        <f>E48*D48</f>
        <v>0</v>
      </c>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13"/>
      <c r="CP48" s="13"/>
      <c r="CQ48" s="13"/>
      <c r="CR48" s="13"/>
      <c r="CS48" s="13"/>
      <c r="CT48" s="13"/>
      <c r="CU48" s="13"/>
      <c r="CV48" s="13"/>
      <c r="CW48" s="13"/>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row>
    <row r="49" spans="1:126" s="14" customFormat="1" ht="20.100000000000001" customHeight="1">
      <c r="A49" s="39" t="s">
        <v>44</v>
      </c>
      <c r="B49" s="62" t="s">
        <v>207</v>
      </c>
      <c r="C49" s="42" t="s">
        <v>53</v>
      </c>
      <c r="D49" s="37">
        <f>2254+500</f>
        <v>2754</v>
      </c>
      <c r="E49" s="43">
        <v>0</v>
      </c>
      <c r="F49" s="9">
        <f t="shared" si="0"/>
        <v>0</v>
      </c>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3"/>
      <c r="BT49" s="13"/>
      <c r="BU49" s="13"/>
      <c r="BV49" s="13"/>
      <c r="BW49" s="13"/>
      <c r="BX49" s="13"/>
      <c r="BY49" s="13"/>
      <c r="BZ49" s="13"/>
      <c r="CA49" s="13"/>
      <c r="CB49" s="13"/>
      <c r="CC49" s="13"/>
      <c r="CD49" s="13"/>
      <c r="CE49" s="13"/>
      <c r="CF49" s="13"/>
      <c r="CG49" s="13"/>
      <c r="CH49" s="13"/>
      <c r="CI49" s="13"/>
      <c r="CJ49" s="13"/>
      <c r="CK49" s="13"/>
      <c r="CL49" s="13"/>
      <c r="CM49" s="13"/>
      <c r="CN49" s="13"/>
      <c r="CO49" s="13"/>
      <c r="CP49" s="13"/>
      <c r="CQ49" s="13"/>
      <c r="CR49" s="13"/>
      <c r="CS49" s="13"/>
      <c r="CT49" s="13"/>
      <c r="CU49" s="13"/>
      <c r="CV49" s="13"/>
      <c r="CW49" s="13"/>
      <c r="CX49" s="13"/>
      <c r="CY49" s="13"/>
      <c r="CZ49" s="13"/>
      <c r="DA49" s="13"/>
      <c r="DB49" s="13"/>
      <c r="DC49" s="13"/>
      <c r="DD49" s="13"/>
      <c r="DE49" s="13"/>
      <c r="DF49" s="13"/>
      <c r="DG49" s="13"/>
      <c r="DH49" s="13"/>
      <c r="DI49" s="13"/>
      <c r="DJ49" s="13"/>
      <c r="DK49" s="13"/>
      <c r="DL49" s="13"/>
      <c r="DM49" s="13"/>
      <c r="DN49" s="13"/>
      <c r="DO49" s="13"/>
      <c r="DP49" s="13"/>
      <c r="DQ49" s="13"/>
      <c r="DR49" s="13"/>
      <c r="DS49" s="13"/>
      <c r="DT49" s="13"/>
      <c r="DU49" s="13"/>
      <c r="DV49" s="13"/>
    </row>
    <row r="50" spans="1:126" s="14" customFormat="1" ht="20.100000000000001" customHeight="1">
      <c r="A50" s="39" t="s">
        <v>45</v>
      </c>
      <c r="B50" s="62" t="s">
        <v>208</v>
      </c>
      <c r="C50" s="42" t="s">
        <v>53</v>
      </c>
      <c r="D50" s="37">
        <v>210</v>
      </c>
      <c r="E50" s="43">
        <v>0</v>
      </c>
      <c r="F50" s="9">
        <f t="shared" si="0"/>
        <v>0</v>
      </c>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3"/>
      <c r="BT50" s="13"/>
      <c r="BU50" s="13"/>
      <c r="BV50" s="13"/>
      <c r="BW50" s="13"/>
      <c r="BX50" s="13"/>
      <c r="BY50" s="13"/>
      <c r="BZ50" s="13"/>
      <c r="CA50" s="13"/>
      <c r="CB50" s="13"/>
      <c r="CC50" s="13"/>
      <c r="CD50" s="13"/>
      <c r="CE50" s="13"/>
      <c r="CF50" s="13"/>
      <c r="CG50" s="13"/>
      <c r="CH50" s="13"/>
      <c r="CI50" s="13"/>
      <c r="CJ50" s="13"/>
      <c r="CK50" s="13"/>
      <c r="CL50" s="13"/>
      <c r="CM50" s="13"/>
      <c r="CN50" s="13"/>
      <c r="CO50" s="13"/>
      <c r="CP50" s="13"/>
      <c r="CQ50" s="13"/>
      <c r="CR50" s="13"/>
      <c r="CS50" s="13"/>
      <c r="CT50" s="13"/>
      <c r="CU50" s="13"/>
      <c r="CV50" s="13"/>
      <c r="CW50" s="13"/>
      <c r="CX50" s="13"/>
      <c r="CY50" s="13"/>
      <c r="CZ50" s="13"/>
      <c r="DA50" s="13"/>
      <c r="DB50" s="13"/>
      <c r="DC50" s="13"/>
      <c r="DD50" s="13"/>
      <c r="DE50" s="13"/>
      <c r="DF50" s="13"/>
      <c r="DG50" s="13"/>
      <c r="DH50" s="13"/>
      <c r="DI50" s="13"/>
      <c r="DJ50" s="13"/>
      <c r="DK50" s="13"/>
      <c r="DL50" s="13"/>
      <c r="DM50" s="13"/>
      <c r="DN50" s="13"/>
      <c r="DO50" s="13"/>
      <c r="DP50" s="13"/>
      <c r="DQ50" s="13"/>
      <c r="DR50" s="13"/>
      <c r="DS50" s="13"/>
      <c r="DT50" s="13"/>
      <c r="DU50" s="13"/>
      <c r="DV50" s="13"/>
    </row>
    <row r="51" spans="1:126" s="14" customFormat="1" ht="20.100000000000001" customHeight="1">
      <c r="A51" s="39" t="s">
        <v>46</v>
      </c>
      <c r="B51" s="62" t="s">
        <v>209</v>
      </c>
      <c r="C51" s="42" t="s">
        <v>53</v>
      </c>
      <c r="D51" s="37">
        <v>275</v>
      </c>
      <c r="E51" s="43">
        <v>0</v>
      </c>
      <c r="F51" s="9">
        <f t="shared" si="0"/>
        <v>0</v>
      </c>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3"/>
      <c r="BT51" s="13"/>
      <c r="BU51" s="13"/>
      <c r="BV51" s="13"/>
      <c r="BW51" s="13"/>
      <c r="BX51" s="13"/>
      <c r="BY51" s="13"/>
      <c r="BZ51" s="13"/>
      <c r="CA51" s="13"/>
      <c r="CB51" s="13"/>
      <c r="CC51" s="13"/>
      <c r="CD51" s="13"/>
      <c r="CE51" s="13"/>
      <c r="CF51" s="13"/>
      <c r="CG51" s="13"/>
      <c r="CH51" s="13"/>
      <c r="CI51" s="13"/>
      <c r="CJ51" s="13"/>
      <c r="CK51" s="13"/>
      <c r="CL51" s="13"/>
      <c r="CM51" s="13"/>
      <c r="CN51" s="13"/>
      <c r="CO51" s="13"/>
      <c r="CP51" s="13"/>
      <c r="CQ51" s="13"/>
      <c r="CR51" s="13"/>
      <c r="CS51" s="13"/>
      <c r="CT51" s="13"/>
      <c r="CU51" s="13"/>
      <c r="CV51" s="13"/>
      <c r="CW51" s="13"/>
      <c r="CX51" s="13"/>
      <c r="CY51" s="13"/>
      <c r="CZ51" s="13"/>
      <c r="DA51" s="13"/>
      <c r="DB51" s="13"/>
      <c r="DC51" s="13"/>
      <c r="DD51" s="13"/>
      <c r="DE51" s="13"/>
      <c r="DF51" s="13"/>
      <c r="DG51" s="13"/>
      <c r="DH51" s="13"/>
      <c r="DI51" s="13"/>
      <c r="DJ51" s="13"/>
      <c r="DK51" s="13"/>
      <c r="DL51" s="13"/>
      <c r="DM51" s="13"/>
      <c r="DN51" s="13"/>
      <c r="DO51" s="13"/>
      <c r="DP51" s="13"/>
      <c r="DQ51" s="13"/>
      <c r="DR51" s="13"/>
      <c r="DS51" s="13"/>
      <c r="DT51" s="13"/>
      <c r="DU51" s="13"/>
      <c r="DV51" s="13"/>
    </row>
    <row r="52" spans="1:126" s="14" customFormat="1" ht="20.100000000000001" customHeight="1">
      <c r="A52" s="39" t="s">
        <v>47</v>
      </c>
      <c r="B52" s="62" t="s">
        <v>210</v>
      </c>
      <c r="C52" s="42" t="s">
        <v>56</v>
      </c>
      <c r="D52" s="37">
        <f>1400+500</f>
        <v>1900</v>
      </c>
      <c r="E52" s="43">
        <v>0</v>
      </c>
      <c r="F52" s="9">
        <f t="shared" si="0"/>
        <v>0</v>
      </c>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3"/>
      <c r="BT52" s="13"/>
      <c r="BU52" s="13"/>
      <c r="BV52" s="13"/>
      <c r="BW52" s="13"/>
      <c r="BX52" s="13"/>
      <c r="BY52" s="13"/>
      <c r="BZ52" s="13"/>
      <c r="CA52" s="13"/>
      <c r="CB52" s="13"/>
      <c r="CC52" s="13"/>
      <c r="CD52" s="13"/>
      <c r="CE52" s="13"/>
      <c r="CF52" s="13"/>
      <c r="CG52" s="13"/>
      <c r="CH52" s="13"/>
      <c r="CI52" s="13"/>
      <c r="CJ52" s="13"/>
      <c r="CK52" s="13"/>
      <c r="CL52" s="13"/>
      <c r="CM52" s="13"/>
      <c r="CN52" s="13"/>
      <c r="CO52" s="13"/>
      <c r="CP52" s="13"/>
      <c r="CQ52" s="13"/>
      <c r="CR52" s="13"/>
      <c r="CS52" s="13"/>
      <c r="CT52" s="13"/>
      <c r="CU52" s="13"/>
      <c r="CV52" s="13"/>
      <c r="CW52" s="13"/>
      <c r="CX52" s="13"/>
      <c r="CY52" s="13"/>
      <c r="CZ52" s="13"/>
      <c r="DA52" s="13"/>
      <c r="DB52" s="13"/>
      <c r="DC52" s="13"/>
      <c r="DD52" s="13"/>
      <c r="DE52" s="13"/>
      <c r="DF52" s="13"/>
      <c r="DG52" s="13"/>
      <c r="DH52" s="13"/>
      <c r="DI52" s="13"/>
      <c r="DJ52" s="13"/>
      <c r="DK52" s="13"/>
      <c r="DL52" s="13"/>
      <c r="DM52" s="13"/>
      <c r="DN52" s="13"/>
      <c r="DO52" s="13"/>
      <c r="DP52" s="13"/>
      <c r="DQ52" s="13"/>
      <c r="DR52" s="13"/>
      <c r="DS52" s="13"/>
      <c r="DT52" s="13"/>
      <c r="DU52" s="13"/>
      <c r="DV52" s="13"/>
    </row>
    <row r="53" spans="1:126" s="14" customFormat="1" ht="20.100000000000001" customHeight="1">
      <c r="A53" s="39" t="s">
        <v>48</v>
      </c>
      <c r="B53" s="62" t="s">
        <v>211</v>
      </c>
      <c r="C53" s="42" t="s">
        <v>56</v>
      </c>
      <c r="D53" s="37">
        <v>8</v>
      </c>
      <c r="E53" s="43">
        <v>0</v>
      </c>
      <c r="F53" s="9">
        <f t="shared" si="0"/>
        <v>0</v>
      </c>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row>
    <row r="54" spans="1:126" s="14" customFormat="1" ht="20.100000000000001" customHeight="1">
      <c r="A54" s="39" t="s">
        <v>49</v>
      </c>
      <c r="B54" s="62" t="s">
        <v>212</v>
      </c>
      <c r="C54" s="42" t="s">
        <v>59</v>
      </c>
      <c r="D54" s="37">
        <v>324</v>
      </c>
      <c r="E54" s="43">
        <v>0</v>
      </c>
      <c r="F54" s="9">
        <f t="shared" si="0"/>
        <v>0</v>
      </c>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13"/>
      <c r="CM54" s="13"/>
      <c r="CN54" s="13"/>
      <c r="CO54" s="13"/>
      <c r="CP54" s="13"/>
      <c r="CQ54" s="13"/>
      <c r="CR54" s="13"/>
      <c r="CS54" s="13"/>
      <c r="CT54" s="13"/>
      <c r="CU54" s="13"/>
      <c r="CV54" s="13"/>
      <c r="CW54" s="13"/>
      <c r="CX54" s="13"/>
      <c r="CY54" s="13"/>
      <c r="CZ54" s="13"/>
      <c r="DA54" s="13"/>
      <c r="DB54" s="13"/>
      <c r="DC54" s="13"/>
      <c r="DD54" s="13"/>
      <c r="DE54" s="13"/>
      <c r="DF54" s="13"/>
      <c r="DG54" s="13"/>
      <c r="DH54" s="13"/>
      <c r="DI54" s="13"/>
      <c r="DJ54" s="13"/>
      <c r="DK54" s="13"/>
      <c r="DL54" s="13"/>
      <c r="DM54" s="13"/>
      <c r="DN54" s="13"/>
      <c r="DO54" s="13"/>
      <c r="DP54" s="13"/>
      <c r="DQ54" s="13"/>
      <c r="DR54" s="13"/>
      <c r="DS54" s="13"/>
      <c r="DT54" s="13"/>
      <c r="DU54" s="13"/>
      <c r="DV54" s="13"/>
    </row>
    <row r="55" spans="1:126" s="14" customFormat="1" ht="20.100000000000001" customHeight="1">
      <c r="A55" s="41" t="s">
        <v>50</v>
      </c>
      <c r="B55" s="62" t="s">
        <v>213</v>
      </c>
      <c r="C55" s="42" t="s">
        <v>56</v>
      </c>
      <c r="D55" s="37">
        <v>7093</v>
      </c>
      <c r="E55" s="43">
        <v>0</v>
      </c>
      <c r="F55" s="9">
        <f t="shared" si="0"/>
        <v>0</v>
      </c>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13"/>
      <c r="CP55" s="13"/>
      <c r="CQ55" s="13"/>
      <c r="CR55" s="13"/>
      <c r="CS55" s="13"/>
      <c r="CT55" s="13"/>
      <c r="CU55" s="13"/>
      <c r="CV55" s="13"/>
      <c r="CW55" s="13"/>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row>
    <row r="56" spans="1:126" s="14" customFormat="1" ht="20.100000000000001" customHeight="1">
      <c r="A56" s="39" t="s">
        <v>51</v>
      </c>
      <c r="B56" s="62" t="s">
        <v>214</v>
      </c>
      <c r="C56" s="42" t="s">
        <v>59</v>
      </c>
      <c r="D56" s="37">
        <v>129</v>
      </c>
      <c r="E56" s="43">
        <v>0</v>
      </c>
      <c r="F56" s="9">
        <f>E56*D56</f>
        <v>0</v>
      </c>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3"/>
      <c r="CO56" s="13"/>
      <c r="CP56" s="13"/>
      <c r="CQ56" s="13"/>
      <c r="CR56" s="13"/>
      <c r="CS56" s="13"/>
      <c r="CT56" s="13"/>
      <c r="CU56" s="13"/>
      <c r="CV56" s="13"/>
      <c r="CW56" s="13"/>
      <c r="CX56" s="13"/>
      <c r="CY56" s="13"/>
      <c r="CZ56" s="13"/>
      <c r="DA56" s="13"/>
      <c r="DB56" s="13"/>
      <c r="DC56" s="13"/>
      <c r="DD56" s="13"/>
      <c r="DE56" s="13"/>
      <c r="DF56" s="13"/>
      <c r="DG56" s="13"/>
      <c r="DH56" s="13"/>
      <c r="DI56" s="13"/>
      <c r="DJ56" s="13"/>
      <c r="DK56" s="13"/>
      <c r="DL56" s="13"/>
      <c r="DM56" s="13"/>
      <c r="DN56" s="13"/>
      <c r="DO56" s="13"/>
      <c r="DP56" s="13"/>
      <c r="DQ56" s="13"/>
      <c r="DR56" s="13"/>
      <c r="DS56" s="13"/>
      <c r="DT56" s="13"/>
      <c r="DU56" s="13"/>
      <c r="DV56" s="13"/>
    </row>
    <row r="57" spans="1:126" s="14" customFormat="1" ht="20.100000000000001" customHeight="1">
      <c r="A57" s="39" t="s">
        <v>177</v>
      </c>
      <c r="B57" s="62" t="s">
        <v>248</v>
      </c>
      <c r="C57" s="42" t="s">
        <v>53</v>
      </c>
      <c r="D57" s="37">
        <v>2286</v>
      </c>
      <c r="E57" s="68"/>
      <c r="F57" s="69"/>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3"/>
      <c r="CO57" s="13"/>
      <c r="CP57" s="13"/>
      <c r="CQ57" s="13"/>
      <c r="CR57" s="13"/>
      <c r="CS57" s="13"/>
      <c r="CT57" s="13"/>
      <c r="CU57" s="13"/>
      <c r="CV57" s="13"/>
      <c r="CW57" s="13"/>
      <c r="CX57" s="13"/>
      <c r="CY57" s="13"/>
      <c r="CZ57" s="13"/>
      <c r="DA57" s="13"/>
      <c r="DB57" s="13"/>
      <c r="DC57" s="13"/>
      <c r="DD57" s="13"/>
      <c r="DE57" s="13"/>
      <c r="DF57" s="13"/>
      <c r="DG57" s="13"/>
      <c r="DH57" s="13"/>
      <c r="DI57" s="13"/>
      <c r="DJ57" s="13"/>
      <c r="DK57" s="13"/>
      <c r="DL57" s="13"/>
      <c r="DM57" s="13"/>
      <c r="DN57" s="13"/>
      <c r="DO57" s="13"/>
      <c r="DP57" s="13"/>
      <c r="DQ57" s="13"/>
      <c r="DR57" s="13"/>
      <c r="DS57" s="13"/>
      <c r="DT57" s="13"/>
      <c r="DU57" s="13"/>
      <c r="DV57" s="13"/>
    </row>
    <row r="58" spans="1:126" ht="29.1" customHeight="1">
      <c r="A58" s="109" t="s">
        <v>60</v>
      </c>
      <c r="B58" s="109"/>
      <c r="C58" s="109"/>
      <c r="D58" s="109"/>
      <c r="E58" s="109"/>
      <c r="F58" s="21">
        <f>SUM(F18:F56)</f>
        <v>0</v>
      </c>
    </row>
    <row r="59" spans="1:126" ht="24.95" customHeight="1">
      <c r="A59" s="112" t="s">
        <v>166</v>
      </c>
      <c r="B59" s="113"/>
      <c r="C59" s="113"/>
      <c r="D59" s="113"/>
      <c r="E59" s="113"/>
      <c r="F59" s="113"/>
    </row>
    <row r="60" spans="1:126" ht="39" customHeight="1">
      <c r="A60" s="28" t="s">
        <v>2</v>
      </c>
      <c r="B60" s="28" t="s">
        <v>3</v>
      </c>
      <c r="C60" s="30" t="s">
        <v>13</v>
      </c>
      <c r="D60" s="30" t="s">
        <v>9</v>
      </c>
      <c r="E60" s="29" t="s">
        <v>4</v>
      </c>
      <c r="F60" s="31" t="s">
        <v>14</v>
      </c>
    </row>
    <row r="61" spans="1:126" ht="20.100000000000001" customHeight="1">
      <c r="A61" s="63" t="s">
        <v>61</v>
      </c>
      <c r="B61" s="66" t="s">
        <v>215</v>
      </c>
      <c r="C61" s="59" t="s">
        <v>62</v>
      </c>
      <c r="D61" s="33">
        <v>16</v>
      </c>
      <c r="E61" s="9">
        <v>0</v>
      </c>
      <c r="F61" s="9">
        <f>E61*D61</f>
        <v>0</v>
      </c>
    </row>
    <row r="62" spans="1:126" ht="20.100000000000001" customHeight="1">
      <c r="A62" s="64" t="s">
        <v>63</v>
      </c>
      <c r="B62" s="67" t="s">
        <v>216</v>
      </c>
      <c r="C62" s="61" t="s">
        <v>62</v>
      </c>
      <c r="D62" s="35">
        <v>24</v>
      </c>
      <c r="E62" s="9">
        <v>0</v>
      </c>
      <c r="F62" s="9">
        <f>E62*D62</f>
        <v>0</v>
      </c>
    </row>
    <row r="63" spans="1:126" ht="20.100000000000001" customHeight="1">
      <c r="A63" s="64" t="s">
        <v>64</v>
      </c>
      <c r="B63" s="67" t="s">
        <v>217</v>
      </c>
      <c r="C63" s="61" t="s">
        <v>62</v>
      </c>
      <c r="D63" s="35">
        <v>7</v>
      </c>
      <c r="E63" s="9">
        <v>0</v>
      </c>
      <c r="F63" s="9">
        <f t="shared" ref="F63:F72" si="1">E63*D63</f>
        <v>0</v>
      </c>
    </row>
    <row r="64" spans="1:126" ht="20.100000000000001" customHeight="1">
      <c r="A64" s="64" t="s">
        <v>65</v>
      </c>
      <c r="B64" s="67" t="s">
        <v>218</v>
      </c>
      <c r="C64" s="61" t="s">
        <v>62</v>
      </c>
      <c r="D64" s="35">
        <v>4</v>
      </c>
      <c r="E64" s="9">
        <v>0</v>
      </c>
      <c r="F64" s="9">
        <f t="shared" si="1"/>
        <v>0</v>
      </c>
    </row>
    <row r="65" spans="1:6" ht="20.100000000000001" customHeight="1">
      <c r="A65" s="65" t="s">
        <v>66</v>
      </c>
      <c r="B65" s="62" t="s">
        <v>219</v>
      </c>
      <c r="C65" s="42" t="s">
        <v>54</v>
      </c>
      <c r="D65" s="35">
        <v>157</v>
      </c>
      <c r="E65" s="9">
        <v>0</v>
      </c>
      <c r="F65" s="9">
        <f t="shared" si="1"/>
        <v>0</v>
      </c>
    </row>
    <row r="66" spans="1:6" ht="20.100000000000001" customHeight="1">
      <c r="A66" s="65" t="s">
        <v>67</v>
      </c>
      <c r="B66" s="66" t="s">
        <v>220</v>
      </c>
      <c r="C66" s="42" t="s">
        <v>52</v>
      </c>
      <c r="D66" s="35">
        <v>1</v>
      </c>
      <c r="E66" s="9">
        <v>0</v>
      </c>
      <c r="F66" s="9">
        <f t="shared" si="1"/>
        <v>0</v>
      </c>
    </row>
    <row r="67" spans="1:6" ht="20.100000000000001" customHeight="1">
      <c r="A67" s="65" t="s">
        <v>68</v>
      </c>
      <c r="B67" s="66" t="s">
        <v>221</v>
      </c>
      <c r="C67" s="42" t="s">
        <v>53</v>
      </c>
      <c r="D67" s="35">
        <v>480</v>
      </c>
      <c r="E67" s="9">
        <v>0</v>
      </c>
      <c r="F67" s="9">
        <f>E67*D67</f>
        <v>0</v>
      </c>
    </row>
    <row r="68" spans="1:6" ht="20.100000000000001" customHeight="1">
      <c r="A68" s="65" t="s">
        <v>69</v>
      </c>
      <c r="B68" s="66" t="s">
        <v>222</v>
      </c>
      <c r="C68" s="42" t="s">
        <v>70</v>
      </c>
      <c r="D68" s="44">
        <v>4.8000000000000001E-2</v>
      </c>
      <c r="E68" s="9">
        <v>0</v>
      </c>
      <c r="F68" s="9">
        <f t="shared" si="1"/>
        <v>0</v>
      </c>
    </row>
    <row r="69" spans="1:6" ht="20.100000000000001" customHeight="1">
      <c r="A69" s="65" t="s">
        <v>71</v>
      </c>
      <c r="B69" s="66" t="s">
        <v>223</v>
      </c>
      <c r="C69" s="42" t="s">
        <v>70</v>
      </c>
      <c r="D69" s="44">
        <v>4.3999999999999997E-2</v>
      </c>
      <c r="E69" s="9">
        <v>0</v>
      </c>
      <c r="F69" s="9">
        <f t="shared" si="1"/>
        <v>0</v>
      </c>
    </row>
    <row r="70" spans="1:6" ht="20.100000000000001" customHeight="1">
      <c r="A70" s="65" t="s">
        <v>72</v>
      </c>
      <c r="B70" s="66" t="s">
        <v>224</v>
      </c>
      <c r="C70" s="42" t="s">
        <v>53</v>
      </c>
      <c r="D70" s="35">
        <v>65</v>
      </c>
      <c r="E70" s="9">
        <v>0</v>
      </c>
      <c r="F70" s="9">
        <f t="shared" si="1"/>
        <v>0</v>
      </c>
    </row>
    <row r="71" spans="1:6" ht="20.100000000000001" customHeight="1">
      <c r="A71" s="65" t="s">
        <v>73</v>
      </c>
      <c r="B71" s="66" t="s">
        <v>225</v>
      </c>
      <c r="C71" s="42" t="s">
        <v>70</v>
      </c>
      <c r="D71" s="44">
        <v>2.5000000000000001E-2</v>
      </c>
      <c r="E71" s="9">
        <v>0</v>
      </c>
      <c r="F71" s="9">
        <f t="shared" si="1"/>
        <v>0</v>
      </c>
    </row>
    <row r="72" spans="1:6" ht="20.100000000000001" customHeight="1">
      <c r="A72" s="65" t="s">
        <v>74</v>
      </c>
      <c r="B72" s="66" t="s">
        <v>226</v>
      </c>
      <c r="C72" s="42" t="s">
        <v>53</v>
      </c>
      <c r="D72" s="35">
        <v>470</v>
      </c>
      <c r="E72" s="9">
        <v>0</v>
      </c>
      <c r="F72" s="9">
        <f t="shared" si="1"/>
        <v>0</v>
      </c>
    </row>
    <row r="73" spans="1:6" ht="20.100000000000001" customHeight="1">
      <c r="A73" s="65" t="s">
        <v>75</v>
      </c>
      <c r="B73" s="66" t="s">
        <v>227</v>
      </c>
      <c r="C73" s="42" t="s">
        <v>53</v>
      </c>
      <c r="D73" s="35">
        <v>445</v>
      </c>
      <c r="E73" s="9">
        <v>0</v>
      </c>
      <c r="F73" s="9">
        <f t="shared" ref="F73:F79" si="2">E73*D73</f>
        <v>0</v>
      </c>
    </row>
    <row r="74" spans="1:6" ht="20.100000000000001" customHeight="1">
      <c r="A74" s="65" t="s">
        <v>76</v>
      </c>
      <c r="B74" s="66" t="s">
        <v>228</v>
      </c>
      <c r="C74" s="42" t="s">
        <v>54</v>
      </c>
      <c r="D74" s="35">
        <v>9</v>
      </c>
      <c r="E74" s="9">
        <v>0</v>
      </c>
      <c r="F74" s="9">
        <f>E74*D74</f>
        <v>0</v>
      </c>
    </row>
    <row r="75" spans="1:6" ht="20.100000000000001" customHeight="1">
      <c r="A75" s="65" t="s">
        <v>77</v>
      </c>
      <c r="B75" s="66" t="s">
        <v>229</v>
      </c>
      <c r="C75" s="42" t="s">
        <v>54</v>
      </c>
      <c r="D75" s="35">
        <v>27</v>
      </c>
      <c r="E75" s="9">
        <v>0</v>
      </c>
      <c r="F75" s="9">
        <f t="shared" si="2"/>
        <v>0</v>
      </c>
    </row>
    <row r="76" spans="1:6" ht="20.100000000000001" customHeight="1">
      <c r="A76" s="65" t="s">
        <v>78</v>
      </c>
      <c r="B76" s="66" t="s">
        <v>230</v>
      </c>
      <c r="C76" s="42" t="s">
        <v>70</v>
      </c>
      <c r="D76" s="44">
        <v>0.74199999999999999</v>
      </c>
      <c r="E76" s="9">
        <v>0</v>
      </c>
      <c r="F76" s="9">
        <f t="shared" si="2"/>
        <v>0</v>
      </c>
    </row>
    <row r="77" spans="1:6" ht="20.100000000000001" customHeight="1">
      <c r="A77" s="65" t="s">
        <v>79</v>
      </c>
      <c r="B77" s="66" t="s">
        <v>231</v>
      </c>
      <c r="C77" s="42" t="s">
        <v>70</v>
      </c>
      <c r="D77" s="44">
        <v>0.18099999999999999</v>
      </c>
      <c r="E77" s="9">
        <v>0</v>
      </c>
      <c r="F77" s="9">
        <f>E77*D77</f>
        <v>0</v>
      </c>
    </row>
    <row r="78" spans="1:6" ht="20.100000000000001" customHeight="1">
      <c r="A78" s="65" t="s">
        <v>80</v>
      </c>
      <c r="B78" s="66" t="s">
        <v>232</v>
      </c>
      <c r="C78" s="42" t="s">
        <v>70</v>
      </c>
      <c r="D78" s="44">
        <v>0.16700000000000001</v>
      </c>
      <c r="E78" s="9">
        <v>0</v>
      </c>
      <c r="F78" s="9">
        <f t="shared" si="2"/>
        <v>0</v>
      </c>
    </row>
    <row r="79" spans="1:6" ht="28.5" customHeight="1">
      <c r="A79" s="65" t="s">
        <v>81</v>
      </c>
      <c r="B79" s="66" t="s">
        <v>233</v>
      </c>
      <c r="C79" s="42" t="s">
        <v>70</v>
      </c>
      <c r="D79" s="44">
        <v>0.60499999999999998</v>
      </c>
      <c r="E79" s="9">
        <v>0</v>
      </c>
      <c r="F79" s="9">
        <f t="shared" si="2"/>
        <v>0</v>
      </c>
    </row>
    <row r="80" spans="1:6" ht="29.1" customHeight="1">
      <c r="A80" s="109" t="s">
        <v>82</v>
      </c>
      <c r="B80" s="109"/>
      <c r="C80" s="123"/>
      <c r="D80" s="123"/>
      <c r="E80" s="123"/>
      <c r="F80" s="21">
        <f>SUM(F61:F79)</f>
        <v>0</v>
      </c>
    </row>
    <row r="81" spans="1:126" ht="24.95" customHeight="1">
      <c r="A81" s="112" t="s">
        <v>165</v>
      </c>
      <c r="B81" s="113"/>
      <c r="C81" s="113"/>
      <c r="D81" s="113"/>
      <c r="E81" s="113"/>
      <c r="F81" s="113"/>
    </row>
    <row r="82" spans="1:126" ht="39" customHeight="1">
      <c r="A82" s="28" t="s">
        <v>2</v>
      </c>
      <c r="B82" s="28" t="s">
        <v>3</v>
      </c>
      <c r="C82" s="30" t="s">
        <v>13</v>
      </c>
      <c r="D82" s="30" t="s">
        <v>9</v>
      </c>
      <c r="E82" s="29" t="s">
        <v>4</v>
      </c>
      <c r="F82" s="31" t="s">
        <v>14</v>
      </c>
    </row>
    <row r="83" spans="1:126" ht="20.100000000000001" customHeight="1">
      <c r="A83" s="63" t="s">
        <v>83</v>
      </c>
      <c r="B83" s="62" t="s">
        <v>234</v>
      </c>
      <c r="C83" s="59" t="s">
        <v>53</v>
      </c>
      <c r="D83" s="33">
        <v>405</v>
      </c>
      <c r="E83" s="9">
        <v>0</v>
      </c>
      <c r="F83" s="9">
        <f>E83*D83</f>
        <v>0</v>
      </c>
    </row>
    <row r="84" spans="1:126" ht="20.100000000000001" customHeight="1">
      <c r="A84" s="64" t="s">
        <v>84</v>
      </c>
      <c r="B84" s="66" t="s">
        <v>235</v>
      </c>
      <c r="C84" s="61" t="s">
        <v>53</v>
      </c>
      <c r="D84" s="35">
        <v>2480</v>
      </c>
      <c r="E84" s="9">
        <v>0</v>
      </c>
      <c r="F84" s="9">
        <f t="shared" ref="F84:F92" si="3">E84*D84</f>
        <v>0</v>
      </c>
    </row>
    <row r="85" spans="1:126" ht="20.100000000000001" customHeight="1">
      <c r="A85" s="64" t="s">
        <v>85</v>
      </c>
      <c r="B85" s="67" t="s">
        <v>236</v>
      </c>
      <c r="C85" s="61" t="s">
        <v>54</v>
      </c>
      <c r="D85" s="35">
        <v>25</v>
      </c>
      <c r="E85" s="9">
        <v>0</v>
      </c>
      <c r="F85" s="9">
        <f t="shared" si="3"/>
        <v>0</v>
      </c>
    </row>
    <row r="86" spans="1:126" ht="20.100000000000001" customHeight="1">
      <c r="A86" s="64" t="s">
        <v>86</v>
      </c>
      <c r="B86" s="67" t="s">
        <v>237</v>
      </c>
      <c r="C86" s="61" t="s">
        <v>62</v>
      </c>
      <c r="D86" s="35">
        <v>1</v>
      </c>
      <c r="E86" s="9">
        <v>0</v>
      </c>
      <c r="F86" s="9">
        <f t="shared" si="3"/>
        <v>0</v>
      </c>
    </row>
    <row r="87" spans="1:126" ht="20.100000000000001" customHeight="1">
      <c r="A87" s="64" t="s">
        <v>87</v>
      </c>
      <c r="B87" s="67" t="s">
        <v>238</v>
      </c>
      <c r="C87" s="61" t="s">
        <v>54</v>
      </c>
      <c r="D87" s="35">
        <v>3</v>
      </c>
      <c r="E87" s="9">
        <v>0</v>
      </c>
      <c r="F87" s="9">
        <f t="shared" si="3"/>
        <v>0</v>
      </c>
    </row>
    <row r="88" spans="1:126" ht="20.100000000000001" customHeight="1">
      <c r="A88" s="65" t="s">
        <v>88</v>
      </c>
      <c r="B88" s="62" t="s">
        <v>239</v>
      </c>
      <c r="C88" s="42" t="s">
        <v>53</v>
      </c>
      <c r="D88" s="35">
        <v>12675</v>
      </c>
      <c r="E88" s="9">
        <v>0</v>
      </c>
      <c r="F88" s="9">
        <f t="shared" si="3"/>
        <v>0</v>
      </c>
    </row>
    <row r="89" spans="1:126" ht="20.100000000000001" customHeight="1">
      <c r="A89" s="65" t="s">
        <v>89</v>
      </c>
      <c r="B89" s="66" t="s">
        <v>240</v>
      </c>
      <c r="C89" s="42" t="s">
        <v>53</v>
      </c>
      <c r="D89" s="35">
        <v>2107</v>
      </c>
      <c r="E89" s="9">
        <v>0</v>
      </c>
      <c r="F89" s="9">
        <f>E89*D89</f>
        <v>0</v>
      </c>
    </row>
    <row r="90" spans="1:126" ht="20.100000000000001" customHeight="1">
      <c r="A90" s="65" t="s">
        <v>90</v>
      </c>
      <c r="B90" s="66" t="s">
        <v>241</v>
      </c>
      <c r="C90" s="42" t="s">
        <v>54</v>
      </c>
      <c r="D90" s="35">
        <v>16</v>
      </c>
      <c r="E90" s="9">
        <v>0</v>
      </c>
      <c r="F90" s="9">
        <f t="shared" si="3"/>
        <v>0</v>
      </c>
    </row>
    <row r="91" spans="1:126" ht="20.100000000000001" customHeight="1">
      <c r="A91" s="65" t="s">
        <v>91</v>
      </c>
      <c r="B91" s="62" t="s">
        <v>242</v>
      </c>
      <c r="C91" s="42" t="s">
        <v>54</v>
      </c>
      <c r="D91" s="35">
        <v>7</v>
      </c>
      <c r="E91" s="9">
        <v>0</v>
      </c>
      <c r="F91" s="9">
        <f t="shared" si="3"/>
        <v>0</v>
      </c>
    </row>
    <row r="92" spans="1:126" ht="20.100000000000001" customHeight="1">
      <c r="A92" s="65" t="s">
        <v>92</v>
      </c>
      <c r="B92" s="62" t="s">
        <v>243</v>
      </c>
      <c r="C92" s="42" t="s">
        <v>54</v>
      </c>
      <c r="D92" s="35">
        <v>1</v>
      </c>
      <c r="E92" s="9">
        <v>0</v>
      </c>
      <c r="F92" s="9">
        <f t="shared" si="3"/>
        <v>0</v>
      </c>
    </row>
    <row r="93" spans="1:126" ht="29.1" customHeight="1">
      <c r="A93" s="109" t="s">
        <v>93</v>
      </c>
      <c r="B93" s="109"/>
      <c r="C93" s="123"/>
      <c r="D93" s="123"/>
      <c r="E93" s="123"/>
      <c r="F93" s="21">
        <f>SUM(F83:F92)</f>
        <v>0</v>
      </c>
    </row>
    <row r="94" spans="1:126" s="25" customFormat="1" ht="12.75">
      <c r="A94" s="23"/>
      <c r="B94" s="22"/>
      <c r="C94" s="23"/>
      <c r="D94" s="23"/>
      <c r="E94" s="24"/>
      <c r="F94" s="24"/>
      <c r="G94" s="27"/>
      <c r="H94" s="27"/>
      <c r="I94" s="27"/>
      <c r="J94" s="27"/>
      <c r="K94" s="27"/>
      <c r="L94" s="27"/>
      <c r="M94" s="27"/>
      <c r="N94" s="27"/>
      <c r="O94" s="27"/>
      <c r="P94" s="27"/>
      <c r="Q94" s="27"/>
      <c r="R94" s="27"/>
      <c r="S94" s="27"/>
      <c r="T94" s="27"/>
      <c r="U94" s="27"/>
      <c r="V94" s="27"/>
      <c r="W94" s="27"/>
      <c r="X94" s="27"/>
      <c r="Y94" s="27"/>
      <c r="Z94" s="27"/>
      <c r="AA94" s="27"/>
      <c r="AB94" s="27"/>
      <c r="AC94" s="27"/>
      <c r="AD94" s="27"/>
      <c r="AE94" s="27"/>
      <c r="AF94" s="27"/>
      <c r="AG94" s="27"/>
      <c r="AH94" s="27"/>
      <c r="AI94" s="27"/>
      <c r="AJ94" s="27"/>
      <c r="AK94" s="27"/>
      <c r="AL94" s="27"/>
      <c r="AM94" s="27"/>
      <c r="AN94" s="27"/>
      <c r="AO94" s="27"/>
      <c r="AP94" s="27"/>
      <c r="AQ94" s="27"/>
      <c r="AR94" s="27"/>
      <c r="AS94" s="27"/>
      <c r="AT94" s="27"/>
      <c r="AU94" s="27"/>
      <c r="AV94" s="27"/>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7"/>
      <c r="BZ94" s="27"/>
      <c r="CA94" s="27"/>
      <c r="CB94" s="27"/>
      <c r="CC94" s="27"/>
      <c r="CD94" s="27"/>
      <c r="CE94" s="27"/>
      <c r="CF94" s="27"/>
      <c r="CG94" s="27"/>
      <c r="CH94" s="27"/>
      <c r="CI94" s="27"/>
      <c r="CJ94" s="27"/>
      <c r="CK94" s="27"/>
      <c r="CL94" s="27"/>
      <c r="CM94" s="27"/>
      <c r="CN94" s="27"/>
      <c r="CO94" s="27"/>
      <c r="CP94" s="27"/>
      <c r="CQ94" s="27"/>
      <c r="CR94" s="27"/>
      <c r="CS94" s="27"/>
      <c r="CT94" s="27"/>
      <c r="CU94" s="27"/>
      <c r="CV94" s="27"/>
      <c r="CW94" s="27"/>
      <c r="CX94" s="27"/>
      <c r="CY94" s="27"/>
      <c r="CZ94" s="27"/>
      <c r="DA94" s="27"/>
      <c r="DB94" s="27"/>
      <c r="DC94" s="27"/>
      <c r="DD94" s="27"/>
      <c r="DE94" s="27"/>
      <c r="DF94" s="27"/>
      <c r="DG94" s="27"/>
      <c r="DH94" s="27"/>
      <c r="DI94" s="27"/>
      <c r="DJ94" s="27"/>
      <c r="DK94" s="27"/>
      <c r="DL94" s="27"/>
      <c r="DM94" s="27"/>
      <c r="DN94" s="27"/>
      <c r="DO94" s="27"/>
      <c r="DP94" s="27"/>
      <c r="DQ94" s="27"/>
      <c r="DR94" s="27"/>
      <c r="DS94" s="27"/>
      <c r="DT94" s="27"/>
      <c r="DU94" s="27"/>
      <c r="DV94" s="27"/>
    </row>
    <row r="95" spans="1:126" s="25" customFormat="1" ht="24.95" customHeight="1">
      <c r="A95" s="90" t="s">
        <v>96</v>
      </c>
      <c r="B95" s="91"/>
      <c r="C95" s="91"/>
      <c r="D95" s="92"/>
      <c r="E95" s="93">
        <f>SUM(F58,F80,F93)</f>
        <v>0</v>
      </c>
      <c r="F95" s="94"/>
      <c r="G95" s="27"/>
      <c r="H95" s="27"/>
      <c r="I95" s="27"/>
      <c r="J95" s="27"/>
      <c r="K95" s="27"/>
      <c r="L95" s="27"/>
      <c r="M95" s="27"/>
      <c r="N95" s="27"/>
      <c r="O95" s="27"/>
      <c r="P95" s="27"/>
      <c r="Q95" s="27"/>
      <c r="R95" s="27"/>
      <c r="S95" s="27"/>
      <c r="T95" s="27"/>
      <c r="U95" s="27"/>
      <c r="V95" s="27"/>
      <c r="W95" s="27"/>
      <c r="X95" s="27"/>
      <c r="Y95" s="27"/>
      <c r="Z95" s="27"/>
      <c r="AA95" s="27"/>
      <c r="AB95" s="27"/>
      <c r="AC95" s="27"/>
      <c r="AD95" s="27"/>
      <c r="AE95" s="27"/>
      <c r="AF95" s="27"/>
      <c r="AG95" s="27"/>
      <c r="AH95" s="27"/>
      <c r="AI95" s="27"/>
      <c r="AJ95" s="27"/>
      <c r="AK95" s="27"/>
      <c r="AL95" s="27"/>
      <c r="AM95" s="27"/>
      <c r="AN95" s="27"/>
      <c r="AO95" s="27"/>
      <c r="AP95" s="27"/>
      <c r="AQ95" s="27"/>
      <c r="AR95" s="27"/>
      <c r="AS95" s="27"/>
      <c r="AT95" s="27"/>
      <c r="AU95" s="27"/>
      <c r="AV95" s="27"/>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7"/>
      <c r="BZ95" s="27"/>
      <c r="CA95" s="27"/>
      <c r="CB95" s="27"/>
      <c r="CC95" s="27"/>
      <c r="CD95" s="27"/>
      <c r="CE95" s="27"/>
      <c r="CF95" s="27"/>
      <c r="CG95" s="27"/>
      <c r="CH95" s="27"/>
      <c r="CI95" s="27"/>
      <c r="CJ95" s="27"/>
      <c r="CK95" s="27"/>
      <c r="CL95" s="27"/>
      <c r="CM95" s="27"/>
      <c r="CN95" s="27"/>
      <c r="CO95" s="27"/>
      <c r="CP95" s="27"/>
      <c r="CQ95" s="27"/>
      <c r="CR95" s="27"/>
      <c r="CS95" s="27"/>
      <c r="CT95" s="27"/>
      <c r="CU95" s="27"/>
      <c r="CV95" s="27"/>
      <c r="CW95" s="27"/>
      <c r="CX95" s="27"/>
      <c r="CY95" s="27"/>
      <c r="CZ95" s="27"/>
      <c r="DA95" s="27"/>
      <c r="DB95" s="27"/>
      <c r="DC95" s="27"/>
      <c r="DD95" s="27"/>
      <c r="DE95" s="27"/>
      <c r="DF95" s="27"/>
      <c r="DG95" s="27"/>
      <c r="DH95" s="27"/>
      <c r="DI95" s="27"/>
      <c r="DJ95" s="27"/>
      <c r="DK95" s="27"/>
      <c r="DL95" s="27"/>
      <c r="DM95" s="27"/>
      <c r="DN95" s="27"/>
      <c r="DO95" s="27"/>
      <c r="DP95" s="27"/>
      <c r="DQ95" s="27"/>
      <c r="DR95" s="27"/>
      <c r="DS95" s="27"/>
      <c r="DT95" s="27"/>
      <c r="DU95" s="27"/>
      <c r="DV95" s="27"/>
    </row>
    <row r="96" spans="1:126" s="25" customFormat="1" ht="12.75">
      <c r="A96" s="23"/>
      <c r="B96" s="22"/>
      <c r="C96" s="23"/>
      <c r="D96" s="23"/>
      <c r="E96" s="24"/>
      <c r="F96" s="24"/>
      <c r="G96" s="27"/>
      <c r="H96" s="27"/>
      <c r="I96" s="27"/>
      <c r="J96" s="27"/>
      <c r="K96" s="27"/>
      <c r="L96" s="27"/>
      <c r="M96" s="27"/>
      <c r="N96" s="27"/>
      <c r="O96" s="27"/>
      <c r="P96" s="27"/>
      <c r="Q96" s="27"/>
      <c r="R96" s="27"/>
      <c r="S96" s="27"/>
      <c r="T96" s="27"/>
      <c r="U96" s="27"/>
      <c r="V96" s="27"/>
      <c r="W96" s="27"/>
      <c r="X96" s="27"/>
      <c r="Y96" s="27"/>
      <c r="Z96" s="27"/>
      <c r="AA96" s="27"/>
      <c r="AB96" s="27"/>
      <c r="AC96" s="27"/>
      <c r="AD96" s="27"/>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7"/>
      <c r="BZ96" s="27"/>
      <c r="CA96" s="27"/>
      <c r="CB96" s="27"/>
      <c r="CC96" s="27"/>
      <c r="CD96" s="27"/>
      <c r="CE96" s="27"/>
      <c r="CF96" s="27"/>
      <c r="CG96" s="27"/>
      <c r="CH96" s="27"/>
      <c r="CI96" s="27"/>
      <c r="CJ96" s="27"/>
      <c r="CK96" s="27"/>
      <c r="CL96" s="27"/>
      <c r="CM96" s="27"/>
      <c r="CN96" s="27"/>
      <c r="CO96" s="27"/>
      <c r="CP96" s="27"/>
      <c r="CQ96" s="27"/>
      <c r="CR96" s="27"/>
      <c r="CS96" s="27"/>
      <c r="CT96" s="27"/>
      <c r="CU96" s="27"/>
      <c r="CV96" s="27"/>
      <c r="CW96" s="27"/>
      <c r="CX96" s="27"/>
      <c r="CY96" s="27"/>
      <c r="CZ96" s="27"/>
      <c r="DA96" s="27"/>
      <c r="DB96" s="27"/>
      <c r="DC96" s="27"/>
      <c r="DD96" s="27"/>
      <c r="DE96" s="27"/>
      <c r="DF96" s="27"/>
      <c r="DG96" s="27"/>
      <c r="DH96" s="27"/>
      <c r="DI96" s="27"/>
      <c r="DJ96" s="27"/>
      <c r="DK96" s="27"/>
      <c r="DL96" s="27"/>
      <c r="DM96" s="27"/>
      <c r="DN96" s="27"/>
      <c r="DO96" s="27"/>
      <c r="DP96" s="27"/>
      <c r="DQ96" s="27"/>
      <c r="DR96" s="27"/>
      <c r="DS96" s="27"/>
      <c r="DT96" s="27"/>
      <c r="DU96" s="27"/>
      <c r="DV96" s="27"/>
    </row>
    <row r="97" spans="1:126" ht="29.1" customHeight="1">
      <c r="A97" s="117" t="s">
        <v>246</v>
      </c>
      <c r="B97" s="118"/>
      <c r="C97" s="118"/>
      <c r="D97" s="118"/>
      <c r="E97" s="118"/>
      <c r="F97" s="118"/>
    </row>
    <row r="98" spans="1:126" s="14" customFormat="1" ht="24.95" customHeight="1">
      <c r="A98" s="119" t="s">
        <v>244</v>
      </c>
      <c r="B98" s="120"/>
      <c r="C98" s="120"/>
      <c r="D98" s="120"/>
      <c r="E98" s="120"/>
      <c r="F98" s="120"/>
      <c r="G98" s="13"/>
      <c r="H98" s="13"/>
      <c r="I98" s="13"/>
      <c r="J98" s="13"/>
      <c r="K98" s="13"/>
      <c r="L98" s="13"/>
      <c r="M98" s="13"/>
      <c r="N98" s="13"/>
      <c r="O98" s="13"/>
      <c r="P98" s="13"/>
      <c r="Q98" s="13"/>
      <c r="R98" s="13"/>
      <c r="S98" s="13"/>
      <c r="T98" s="13"/>
      <c r="U98" s="13"/>
      <c r="V98" s="13"/>
      <c r="W98" s="13"/>
      <c r="X98" s="13"/>
      <c r="Y98" s="13"/>
      <c r="Z98" s="13"/>
      <c r="AA98" s="13"/>
      <c r="AB98" s="13"/>
      <c r="AC98" s="13"/>
      <c r="AD98" s="13"/>
      <c r="AE98" s="13"/>
      <c r="AF98" s="13"/>
      <c r="AG98" s="13"/>
      <c r="AH98" s="13"/>
      <c r="AI98" s="13"/>
      <c r="AJ98" s="13"/>
      <c r="AK98" s="13"/>
      <c r="AL98" s="13"/>
      <c r="AM98" s="13"/>
      <c r="AN98" s="13"/>
      <c r="AO98" s="13"/>
      <c r="AP98" s="13"/>
      <c r="AQ98" s="13"/>
      <c r="AR98" s="13"/>
      <c r="AS98" s="13"/>
      <c r="AT98" s="13"/>
      <c r="AU98" s="13"/>
      <c r="AV98" s="13"/>
      <c r="AW98" s="13"/>
      <c r="AX98" s="13"/>
      <c r="AY98" s="13"/>
      <c r="AZ98" s="13"/>
      <c r="BA98" s="13"/>
      <c r="BB98" s="13"/>
      <c r="BC98" s="13"/>
      <c r="BD98" s="13"/>
      <c r="BE98" s="13"/>
      <c r="BF98" s="13"/>
      <c r="BG98" s="13"/>
      <c r="BH98" s="13"/>
      <c r="BI98" s="13"/>
      <c r="BJ98" s="13"/>
      <c r="BK98" s="13"/>
      <c r="BL98" s="13"/>
      <c r="BM98" s="13"/>
      <c r="BN98" s="13"/>
      <c r="BO98" s="13"/>
      <c r="BP98" s="13"/>
      <c r="BQ98" s="13"/>
      <c r="BR98" s="13"/>
      <c r="BS98" s="13"/>
      <c r="BT98" s="13"/>
      <c r="BU98" s="13"/>
      <c r="BV98" s="13"/>
      <c r="BW98" s="13"/>
      <c r="BX98" s="13"/>
      <c r="BY98" s="13"/>
      <c r="BZ98" s="13"/>
      <c r="CA98" s="13"/>
      <c r="CB98" s="13"/>
      <c r="CC98" s="13"/>
      <c r="CD98" s="13"/>
      <c r="CE98" s="13"/>
      <c r="CF98" s="13"/>
      <c r="CG98" s="13"/>
      <c r="CH98" s="13"/>
      <c r="CI98" s="13"/>
      <c r="CJ98" s="13"/>
      <c r="CK98" s="13"/>
      <c r="CL98" s="13"/>
      <c r="CM98" s="13"/>
      <c r="CN98" s="13"/>
      <c r="CO98" s="13"/>
      <c r="CP98" s="13"/>
      <c r="CQ98" s="13"/>
      <c r="CR98" s="13"/>
      <c r="CS98" s="13"/>
      <c r="CT98" s="13"/>
      <c r="CU98" s="13"/>
      <c r="CV98" s="13"/>
      <c r="CW98" s="13"/>
      <c r="CX98" s="13"/>
      <c r="CY98" s="13"/>
      <c r="CZ98" s="13"/>
      <c r="DA98" s="13"/>
      <c r="DB98" s="13"/>
      <c r="DC98" s="13"/>
      <c r="DD98" s="13"/>
      <c r="DE98" s="13"/>
      <c r="DF98" s="13"/>
      <c r="DG98" s="13"/>
      <c r="DH98" s="13"/>
      <c r="DI98" s="13"/>
      <c r="DJ98" s="13"/>
      <c r="DK98" s="13"/>
      <c r="DL98" s="13"/>
      <c r="DM98" s="13"/>
      <c r="DN98" s="13"/>
      <c r="DO98" s="13"/>
      <c r="DP98" s="13"/>
      <c r="DQ98" s="13"/>
      <c r="DR98" s="13"/>
      <c r="DS98" s="13"/>
      <c r="DT98" s="13"/>
      <c r="DU98" s="13"/>
      <c r="DV98" s="13"/>
    </row>
    <row r="99" spans="1:126" s="14" customFormat="1" ht="42" customHeight="1">
      <c r="A99" s="45" t="s">
        <v>2</v>
      </c>
      <c r="B99" s="46" t="s">
        <v>3</v>
      </c>
      <c r="C99" s="47" t="s">
        <v>13</v>
      </c>
      <c r="D99" s="47" t="s">
        <v>9</v>
      </c>
      <c r="E99" s="48" t="s">
        <v>4</v>
      </c>
      <c r="F99" s="49" t="s">
        <v>14</v>
      </c>
      <c r="G99" s="13"/>
      <c r="H99" s="13"/>
      <c r="I99" s="13"/>
      <c r="J99" s="13"/>
      <c r="K99" s="13"/>
      <c r="L99" s="13"/>
      <c r="M99" s="13"/>
      <c r="N99" s="13"/>
      <c r="O99" s="13"/>
      <c r="P99" s="13"/>
      <c r="Q99" s="13"/>
      <c r="R99" s="13"/>
      <c r="S99" s="13"/>
      <c r="T99" s="13"/>
      <c r="U99" s="13"/>
      <c r="V99" s="13"/>
      <c r="W99" s="13"/>
      <c r="X99" s="13"/>
      <c r="Y99" s="13"/>
      <c r="Z99" s="13"/>
      <c r="AA99" s="13"/>
      <c r="AB99" s="13"/>
      <c r="AC99" s="13"/>
      <c r="AD99" s="13"/>
      <c r="AE99" s="13"/>
      <c r="AF99" s="13"/>
      <c r="AG99" s="13"/>
      <c r="AH99" s="13"/>
      <c r="AI99" s="13"/>
      <c r="AJ99" s="13"/>
      <c r="AK99" s="13"/>
      <c r="AL99" s="13"/>
      <c r="AM99" s="13"/>
      <c r="AN99" s="13"/>
      <c r="AO99" s="13"/>
      <c r="AP99" s="13"/>
      <c r="AQ99" s="13"/>
      <c r="AR99" s="13"/>
      <c r="AS99" s="13"/>
      <c r="AT99" s="13"/>
      <c r="AU99" s="13"/>
      <c r="AV99" s="13"/>
      <c r="AW99" s="13"/>
      <c r="AX99" s="13"/>
      <c r="AY99" s="13"/>
      <c r="AZ99" s="13"/>
      <c r="BA99" s="13"/>
      <c r="BB99" s="13"/>
      <c r="BC99" s="13"/>
      <c r="BD99" s="13"/>
      <c r="BE99" s="13"/>
      <c r="BF99" s="13"/>
      <c r="BG99" s="13"/>
      <c r="BH99" s="13"/>
      <c r="BI99" s="13"/>
      <c r="BJ99" s="13"/>
      <c r="BK99" s="13"/>
      <c r="BL99" s="13"/>
      <c r="BM99" s="13"/>
      <c r="BN99" s="13"/>
      <c r="BO99" s="13"/>
      <c r="BP99" s="13"/>
      <c r="BQ99" s="13"/>
      <c r="BR99" s="13"/>
      <c r="BS99" s="13"/>
      <c r="BT99" s="13"/>
      <c r="BU99" s="13"/>
      <c r="BV99" s="13"/>
      <c r="BW99" s="13"/>
      <c r="BX99" s="13"/>
      <c r="BY99" s="13"/>
      <c r="BZ99" s="13"/>
      <c r="CA99" s="13"/>
      <c r="CB99" s="13"/>
      <c r="CC99" s="13"/>
      <c r="CD99" s="13"/>
      <c r="CE99" s="13"/>
      <c r="CF99" s="13"/>
      <c r="CG99" s="13"/>
      <c r="CH99" s="13"/>
      <c r="CI99" s="13"/>
      <c r="CJ99" s="13"/>
      <c r="CK99" s="13"/>
      <c r="CL99" s="13"/>
      <c r="CM99" s="13"/>
      <c r="CN99" s="13"/>
      <c r="CO99" s="13"/>
      <c r="CP99" s="13"/>
      <c r="CQ99" s="13"/>
      <c r="CR99" s="13"/>
      <c r="CS99" s="13"/>
      <c r="CT99" s="13"/>
      <c r="CU99" s="13"/>
      <c r="CV99" s="13"/>
      <c r="CW99" s="13"/>
      <c r="CX99" s="13"/>
      <c r="CY99" s="13"/>
      <c r="CZ99" s="13"/>
      <c r="DA99" s="13"/>
      <c r="DB99" s="13"/>
      <c r="DC99" s="13"/>
      <c r="DD99" s="13"/>
      <c r="DE99" s="13"/>
      <c r="DF99" s="13"/>
      <c r="DG99" s="13"/>
      <c r="DH99" s="13"/>
      <c r="DI99" s="13"/>
      <c r="DJ99" s="13"/>
      <c r="DK99" s="13"/>
      <c r="DL99" s="13"/>
      <c r="DM99" s="13"/>
      <c r="DN99" s="13"/>
      <c r="DO99" s="13"/>
      <c r="DP99" s="13"/>
      <c r="DQ99" s="13"/>
      <c r="DR99" s="13"/>
      <c r="DS99" s="13"/>
      <c r="DT99" s="13"/>
      <c r="DU99" s="13"/>
      <c r="DV99" s="13"/>
    </row>
    <row r="100" spans="1:126" s="53" customFormat="1" ht="24.95" customHeight="1">
      <c r="A100" s="96" t="s">
        <v>168</v>
      </c>
      <c r="B100" s="121"/>
      <c r="C100" s="121"/>
      <c r="D100" s="121"/>
      <c r="E100" s="121"/>
      <c r="F100" s="122"/>
    </row>
    <row r="101" spans="1:126" s="53" customFormat="1" ht="20.100000000000001" customHeight="1">
      <c r="A101" s="54" t="s">
        <v>97</v>
      </c>
      <c r="B101" s="54" t="s">
        <v>98</v>
      </c>
      <c r="C101" s="50" t="s">
        <v>52</v>
      </c>
      <c r="D101" s="51">
        <v>1</v>
      </c>
      <c r="E101" s="52">
        <v>0</v>
      </c>
      <c r="F101" s="52">
        <f t="shared" ref="F101:F139" si="4">E101*D101</f>
        <v>0</v>
      </c>
    </row>
    <row r="102" spans="1:126" s="53" customFormat="1" ht="20.100000000000001" customHeight="1">
      <c r="A102" s="54" t="s">
        <v>99</v>
      </c>
      <c r="B102" s="54" t="s">
        <v>102</v>
      </c>
      <c r="C102" s="50" t="s">
        <v>52</v>
      </c>
      <c r="D102" s="51">
        <v>1</v>
      </c>
      <c r="E102" s="52">
        <v>0</v>
      </c>
      <c r="F102" s="52">
        <f t="shared" si="4"/>
        <v>0</v>
      </c>
    </row>
    <row r="103" spans="1:126" s="53" customFormat="1" ht="20.100000000000001" customHeight="1">
      <c r="A103" s="54" t="s">
        <v>101</v>
      </c>
      <c r="B103" s="54" t="s">
        <v>104</v>
      </c>
      <c r="C103" s="50" t="s">
        <v>52</v>
      </c>
      <c r="D103" s="51">
        <v>1</v>
      </c>
      <c r="E103" s="52">
        <v>0</v>
      </c>
      <c r="F103" s="52">
        <f t="shared" si="4"/>
        <v>0</v>
      </c>
    </row>
    <row r="104" spans="1:126" s="53" customFormat="1" ht="20.100000000000001" customHeight="1">
      <c r="A104" s="54" t="s">
        <v>103</v>
      </c>
      <c r="B104" s="54" t="s">
        <v>100</v>
      </c>
      <c r="C104" s="50" t="s">
        <v>52</v>
      </c>
      <c r="D104" s="51">
        <v>1</v>
      </c>
      <c r="E104" s="52">
        <v>0</v>
      </c>
      <c r="F104" s="52">
        <f t="shared" si="4"/>
        <v>0</v>
      </c>
    </row>
    <row r="105" spans="1:126" s="53" customFormat="1" ht="29.1" customHeight="1">
      <c r="A105" s="80" t="s">
        <v>172</v>
      </c>
      <c r="B105" s="81"/>
      <c r="C105" s="81"/>
      <c r="D105" s="81"/>
      <c r="E105" s="82"/>
      <c r="F105" s="57">
        <f>SUM(F101:F104)</f>
        <v>0</v>
      </c>
    </row>
    <row r="106" spans="1:126" s="53" customFormat="1" ht="24.95" customHeight="1">
      <c r="A106" s="96" t="s">
        <v>169</v>
      </c>
      <c r="B106" s="96"/>
      <c r="C106" s="96"/>
      <c r="D106" s="96"/>
      <c r="E106" s="96"/>
      <c r="F106" s="97"/>
    </row>
    <row r="107" spans="1:126" s="53" customFormat="1" ht="20.100000000000001" customHeight="1">
      <c r="A107" s="54" t="s">
        <v>105</v>
      </c>
      <c r="B107" s="54" t="s">
        <v>106</v>
      </c>
      <c r="C107" s="50" t="s">
        <v>53</v>
      </c>
      <c r="D107" s="51">
        <v>275</v>
      </c>
      <c r="E107" s="52">
        <v>0</v>
      </c>
      <c r="F107" s="52">
        <f t="shared" si="4"/>
        <v>0</v>
      </c>
    </row>
    <row r="108" spans="1:126" s="53" customFormat="1" ht="20.100000000000001" customHeight="1">
      <c r="A108" s="54" t="s">
        <v>107</v>
      </c>
      <c r="B108" s="54" t="s">
        <v>108</v>
      </c>
      <c r="C108" s="50" t="s">
        <v>53</v>
      </c>
      <c r="D108" s="51">
        <v>290</v>
      </c>
      <c r="E108" s="52">
        <v>0</v>
      </c>
      <c r="F108" s="52">
        <f t="shared" si="4"/>
        <v>0</v>
      </c>
    </row>
    <row r="109" spans="1:126" s="53" customFormat="1" ht="20.100000000000001" customHeight="1">
      <c r="A109" s="54" t="s">
        <v>109</v>
      </c>
      <c r="B109" s="54" t="s">
        <v>110</v>
      </c>
      <c r="C109" s="50" t="s">
        <v>54</v>
      </c>
      <c r="D109" s="51">
        <v>4</v>
      </c>
      <c r="E109" s="52">
        <v>0</v>
      </c>
      <c r="F109" s="52">
        <f t="shared" si="4"/>
        <v>0</v>
      </c>
    </row>
    <row r="110" spans="1:126" s="53" customFormat="1" ht="20.100000000000001" customHeight="1">
      <c r="A110" s="54" t="s">
        <v>111</v>
      </c>
      <c r="B110" s="54" t="s">
        <v>112</v>
      </c>
      <c r="C110" s="50" t="s">
        <v>54</v>
      </c>
      <c r="D110" s="51">
        <v>4</v>
      </c>
      <c r="E110" s="52">
        <v>0</v>
      </c>
      <c r="F110" s="52">
        <f t="shared" si="4"/>
        <v>0</v>
      </c>
    </row>
    <row r="111" spans="1:126" s="53" customFormat="1" ht="20.100000000000001" customHeight="1">
      <c r="A111" s="54" t="s">
        <v>113</v>
      </c>
      <c r="B111" s="54" t="s">
        <v>114</v>
      </c>
      <c r="C111" s="50" t="s">
        <v>54</v>
      </c>
      <c r="D111" s="51">
        <v>4</v>
      </c>
      <c r="E111" s="52">
        <v>0</v>
      </c>
      <c r="F111" s="52">
        <f t="shared" si="4"/>
        <v>0</v>
      </c>
    </row>
    <row r="112" spans="1:126" s="53" customFormat="1" ht="20.100000000000001" customHeight="1">
      <c r="A112" s="54" t="s">
        <v>115</v>
      </c>
      <c r="B112" s="54" t="s">
        <v>116</v>
      </c>
      <c r="C112" s="50" t="s">
        <v>52</v>
      </c>
      <c r="D112" s="51">
        <v>1</v>
      </c>
      <c r="E112" s="52">
        <v>0</v>
      </c>
      <c r="F112" s="52">
        <f t="shared" si="4"/>
        <v>0</v>
      </c>
    </row>
    <row r="113" spans="1:6" s="53" customFormat="1" ht="20.100000000000001" customHeight="1">
      <c r="A113" s="54" t="s">
        <v>117</v>
      </c>
      <c r="B113" s="54" t="s">
        <v>118</v>
      </c>
      <c r="C113" s="50" t="s">
        <v>52</v>
      </c>
      <c r="D113" s="51">
        <v>1</v>
      </c>
      <c r="E113" s="52">
        <v>0</v>
      </c>
      <c r="F113" s="52">
        <f t="shared" si="4"/>
        <v>0</v>
      </c>
    </row>
    <row r="114" spans="1:6" s="53" customFormat="1" ht="29.1" customHeight="1">
      <c r="A114" s="80" t="s">
        <v>173</v>
      </c>
      <c r="B114" s="81"/>
      <c r="C114" s="81"/>
      <c r="D114" s="81"/>
      <c r="E114" s="82"/>
      <c r="F114" s="57">
        <f>SUM(F107:F113)</f>
        <v>0</v>
      </c>
    </row>
    <row r="115" spans="1:6" s="53" customFormat="1" ht="24.95" customHeight="1">
      <c r="A115" s="96" t="s">
        <v>170</v>
      </c>
      <c r="B115" s="96"/>
      <c r="C115" s="96"/>
      <c r="D115" s="96"/>
      <c r="E115" s="96"/>
      <c r="F115" s="97"/>
    </row>
    <row r="116" spans="1:6" s="53" customFormat="1" ht="20.100000000000001" customHeight="1">
      <c r="A116" s="54" t="s">
        <v>119</v>
      </c>
      <c r="B116" s="54" t="s">
        <v>120</v>
      </c>
      <c r="C116" s="50" t="s">
        <v>53</v>
      </c>
      <c r="D116" s="51">
        <v>70</v>
      </c>
      <c r="E116" s="52">
        <v>0</v>
      </c>
      <c r="F116" s="52">
        <f t="shared" si="4"/>
        <v>0</v>
      </c>
    </row>
    <row r="117" spans="1:6" s="53" customFormat="1" ht="20.100000000000001" customHeight="1">
      <c r="A117" s="54" t="s">
        <v>121</v>
      </c>
      <c r="B117" s="54" t="s">
        <v>122</v>
      </c>
      <c r="C117" s="50" t="s">
        <v>53</v>
      </c>
      <c r="D117" s="51">
        <v>250</v>
      </c>
      <c r="E117" s="52">
        <v>0</v>
      </c>
      <c r="F117" s="52">
        <f t="shared" si="4"/>
        <v>0</v>
      </c>
    </row>
    <row r="118" spans="1:6" s="53" customFormat="1" ht="20.100000000000001" customHeight="1">
      <c r="A118" s="54" t="s">
        <v>123</v>
      </c>
      <c r="B118" s="54" t="s">
        <v>124</v>
      </c>
      <c r="C118" s="50" t="s">
        <v>53</v>
      </c>
      <c r="D118" s="51">
        <v>280</v>
      </c>
      <c r="E118" s="52">
        <v>0</v>
      </c>
      <c r="F118" s="52">
        <f t="shared" si="4"/>
        <v>0</v>
      </c>
    </row>
    <row r="119" spans="1:6" s="53" customFormat="1" ht="20.100000000000001" customHeight="1">
      <c r="A119" s="54" t="s">
        <v>125</v>
      </c>
      <c r="B119" s="54" t="s">
        <v>126</v>
      </c>
      <c r="C119" s="50" t="s">
        <v>54</v>
      </c>
      <c r="D119" s="51">
        <v>5</v>
      </c>
      <c r="E119" s="52">
        <v>0</v>
      </c>
      <c r="F119" s="52">
        <f t="shared" si="4"/>
        <v>0</v>
      </c>
    </row>
    <row r="120" spans="1:6" s="53" customFormat="1" ht="20.100000000000001" customHeight="1">
      <c r="A120" s="54" t="s">
        <v>127</v>
      </c>
      <c r="B120" s="54" t="s">
        <v>128</v>
      </c>
      <c r="C120" s="50" t="s">
        <v>54</v>
      </c>
      <c r="D120" s="51">
        <v>1</v>
      </c>
      <c r="E120" s="52">
        <v>0</v>
      </c>
      <c r="F120" s="52">
        <f t="shared" si="4"/>
        <v>0</v>
      </c>
    </row>
    <row r="121" spans="1:6" s="53" customFormat="1" ht="20.100000000000001" customHeight="1">
      <c r="A121" s="54" t="s">
        <v>129</v>
      </c>
      <c r="B121" s="54" t="s">
        <v>130</v>
      </c>
      <c r="C121" s="50" t="s">
        <v>54</v>
      </c>
      <c r="D121" s="51">
        <v>3</v>
      </c>
      <c r="E121" s="52">
        <v>0</v>
      </c>
      <c r="F121" s="52">
        <f t="shared" si="4"/>
        <v>0</v>
      </c>
    </row>
    <row r="122" spans="1:6" s="53" customFormat="1" ht="20.100000000000001" customHeight="1">
      <c r="A122" s="54" t="s">
        <v>131</v>
      </c>
      <c r="B122" s="54" t="s">
        <v>132</v>
      </c>
      <c r="C122" s="50" t="s">
        <v>52</v>
      </c>
      <c r="D122" s="51">
        <v>1</v>
      </c>
      <c r="E122" s="52">
        <v>0</v>
      </c>
      <c r="F122" s="52">
        <f t="shared" si="4"/>
        <v>0</v>
      </c>
    </row>
    <row r="123" spans="1:6" s="53" customFormat="1" ht="20.100000000000001" customHeight="1">
      <c r="A123" s="54" t="s">
        <v>133</v>
      </c>
      <c r="B123" s="54" t="s">
        <v>134</v>
      </c>
      <c r="C123" s="50" t="s">
        <v>52</v>
      </c>
      <c r="D123" s="51">
        <v>1</v>
      </c>
      <c r="E123" s="52">
        <v>0</v>
      </c>
      <c r="F123" s="52">
        <f t="shared" si="4"/>
        <v>0</v>
      </c>
    </row>
    <row r="124" spans="1:6" s="53" customFormat="1" ht="20.100000000000001" customHeight="1">
      <c r="A124" s="54" t="s">
        <v>135</v>
      </c>
      <c r="B124" s="54" t="s">
        <v>136</v>
      </c>
      <c r="C124" s="50" t="s">
        <v>52</v>
      </c>
      <c r="D124" s="51">
        <v>1</v>
      </c>
      <c r="E124" s="52">
        <v>0</v>
      </c>
      <c r="F124" s="52">
        <f t="shared" si="4"/>
        <v>0</v>
      </c>
    </row>
    <row r="125" spans="1:6" s="53" customFormat="1" ht="20.100000000000001" customHeight="1">
      <c r="A125" s="54" t="s">
        <v>137</v>
      </c>
      <c r="B125" s="54" t="s">
        <v>138</v>
      </c>
      <c r="C125" s="50" t="s">
        <v>52</v>
      </c>
      <c r="D125" s="51">
        <v>1</v>
      </c>
      <c r="E125" s="52">
        <v>0</v>
      </c>
      <c r="F125" s="52">
        <f t="shared" si="4"/>
        <v>0</v>
      </c>
    </row>
    <row r="126" spans="1:6" s="53" customFormat="1" ht="29.1" customHeight="1">
      <c r="A126" s="80" t="s">
        <v>175</v>
      </c>
      <c r="B126" s="83"/>
      <c r="C126" s="83"/>
      <c r="D126" s="83"/>
      <c r="E126" s="84"/>
      <c r="F126" s="57">
        <f>SUM(F116:F125)</f>
        <v>0</v>
      </c>
    </row>
    <row r="127" spans="1:6" s="53" customFormat="1" ht="24.95" customHeight="1">
      <c r="A127" s="96" t="s">
        <v>171</v>
      </c>
      <c r="B127" s="96"/>
      <c r="C127" s="96"/>
      <c r="D127" s="96"/>
      <c r="E127" s="96"/>
      <c r="F127" s="97"/>
    </row>
    <row r="128" spans="1:6" s="53" customFormat="1" ht="20.100000000000001" customHeight="1">
      <c r="A128" s="54" t="s">
        <v>139</v>
      </c>
      <c r="B128" s="54" t="s">
        <v>140</v>
      </c>
      <c r="C128" s="50" t="s">
        <v>53</v>
      </c>
      <c r="D128" s="51">
        <v>90</v>
      </c>
      <c r="E128" s="52">
        <v>0</v>
      </c>
      <c r="F128" s="52">
        <f t="shared" si="4"/>
        <v>0</v>
      </c>
    </row>
    <row r="129" spans="1:126" s="53" customFormat="1" ht="20.100000000000001" customHeight="1">
      <c r="A129" s="54" t="s">
        <v>141</v>
      </c>
      <c r="B129" s="54" t="s">
        <v>142</v>
      </c>
      <c r="C129" s="50" t="s">
        <v>53</v>
      </c>
      <c r="D129" s="51">
        <v>225</v>
      </c>
      <c r="E129" s="52">
        <v>0</v>
      </c>
      <c r="F129" s="52">
        <f t="shared" si="4"/>
        <v>0</v>
      </c>
    </row>
    <row r="130" spans="1:126" s="53" customFormat="1" ht="20.100000000000001" customHeight="1">
      <c r="A130" s="54" t="s">
        <v>143</v>
      </c>
      <c r="B130" s="54" t="s">
        <v>144</v>
      </c>
      <c r="C130" s="50" t="s">
        <v>53</v>
      </c>
      <c r="D130" s="51">
        <v>310</v>
      </c>
      <c r="E130" s="52">
        <v>0</v>
      </c>
      <c r="F130" s="52">
        <f t="shared" si="4"/>
        <v>0</v>
      </c>
    </row>
    <row r="131" spans="1:126" s="53" customFormat="1" ht="20.100000000000001" customHeight="1">
      <c r="A131" s="54" t="s">
        <v>145</v>
      </c>
      <c r="B131" s="54" t="s">
        <v>146</v>
      </c>
      <c r="C131" s="50" t="s">
        <v>54</v>
      </c>
      <c r="D131" s="51">
        <v>2</v>
      </c>
      <c r="E131" s="52">
        <v>0</v>
      </c>
      <c r="F131" s="52">
        <f t="shared" si="4"/>
        <v>0</v>
      </c>
    </row>
    <row r="132" spans="1:126" s="53" customFormat="1" ht="20.100000000000001" customHeight="1">
      <c r="A132" s="54" t="s">
        <v>147</v>
      </c>
      <c r="B132" s="54" t="s">
        <v>148</v>
      </c>
      <c r="C132" s="50" t="s">
        <v>54</v>
      </c>
      <c r="D132" s="51">
        <v>5</v>
      </c>
      <c r="E132" s="52">
        <v>0</v>
      </c>
      <c r="F132" s="52">
        <f t="shared" si="4"/>
        <v>0</v>
      </c>
    </row>
    <row r="133" spans="1:126" s="53" customFormat="1" ht="20.100000000000001" customHeight="1">
      <c r="A133" s="54" t="s">
        <v>149</v>
      </c>
      <c r="B133" s="54" t="s">
        <v>150</v>
      </c>
      <c r="C133" s="50" t="s">
        <v>54</v>
      </c>
      <c r="D133" s="51">
        <v>1</v>
      </c>
      <c r="E133" s="52">
        <v>0</v>
      </c>
      <c r="F133" s="52">
        <f t="shared" si="4"/>
        <v>0</v>
      </c>
    </row>
    <row r="134" spans="1:126" s="53" customFormat="1" ht="20.100000000000001" customHeight="1">
      <c r="A134" s="54" t="s">
        <v>151</v>
      </c>
      <c r="B134" s="54" t="s">
        <v>152</v>
      </c>
      <c r="C134" s="50" t="s">
        <v>54</v>
      </c>
      <c r="D134" s="51">
        <v>1</v>
      </c>
      <c r="E134" s="52">
        <v>0</v>
      </c>
      <c r="F134" s="52">
        <f t="shared" si="4"/>
        <v>0</v>
      </c>
    </row>
    <row r="135" spans="1:126" s="53" customFormat="1" ht="20.100000000000001" customHeight="1">
      <c r="A135" s="54" t="s">
        <v>153</v>
      </c>
      <c r="B135" s="54" t="s">
        <v>154</v>
      </c>
      <c r="C135" s="50" t="s">
        <v>54</v>
      </c>
      <c r="D135" s="51">
        <v>2</v>
      </c>
      <c r="E135" s="52">
        <v>0</v>
      </c>
      <c r="F135" s="52">
        <f t="shared" si="4"/>
        <v>0</v>
      </c>
    </row>
    <row r="136" spans="1:126" s="53" customFormat="1" ht="20.100000000000001" customHeight="1">
      <c r="A136" s="54" t="s">
        <v>155</v>
      </c>
      <c r="B136" s="54" t="s">
        <v>156</v>
      </c>
      <c r="C136" s="50" t="s">
        <v>54</v>
      </c>
      <c r="D136" s="51">
        <v>1</v>
      </c>
      <c r="E136" s="52">
        <v>0</v>
      </c>
      <c r="F136" s="52">
        <f t="shared" si="4"/>
        <v>0</v>
      </c>
    </row>
    <row r="137" spans="1:126" s="53" customFormat="1" ht="20.100000000000001" customHeight="1">
      <c r="A137" s="54" t="s">
        <v>157</v>
      </c>
      <c r="B137" s="54" t="s">
        <v>158</v>
      </c>
      <c r="C137" s="50" t="s">
        <v>54</v>
      </c>
      <c r="D137" s="51">
        <v>2</v>
      </c>
      <c r="E137" s="52">
        <v>0</v>
      </c>
      <c r="F137" s="52">
        <f t="shared" si="4"/>
        <v>0</v>
      </c>
    </row>
    <row r="138" spans="1:126" s="53" customFormat="1" ht="20.100000000000001" customHeight="1">
      <c r="A138" s="54" t="s">
        <v>159</v>
      </c>
      <c r="B138" s="54" t="s">
        <v>160</v>
      </c>
      <c r="C138" s="50" t="s">
        <v>52</v>
      </c>
      <c r="D138" s="51">
        <v>1</v>
      </c>
      <c r="E138" s="52">
        <v>0</v>
      </c>
      <c r="F138" s="52">
        <f t="shared" si="4"/>
        <v>0</v>
      </c>
    </row>
    <row r="139" spans="1:126" s="53" customFormat="1" ht="20.100000000000001" customHeight="1">
      <c r="A139" s="54" t="s">
        <v>161</v>
      </c>
      <c r="B139" s="54" t="s">
        <v>162</v>
      </c>
      <c r="C139" s="50" t="s">
        <v>52</v>
      </c>
      <c r="D139" s="51">
        <v>1</v>
      </c>
      <c r="E139" s="52">
        <v>0</v>
      </c>
      <c r="F139" s="52">
        <f t="shared" si="4"/>
        <v>0</v>
      </c>
    </row>
    <row r="140" spans="1:126" s="53" customFormat="1" ht="20.100000000000001" customHeight="1">
      <c r="A140" s="54" t="s">
        <v>163</v>
      </c>
      <c r="B140" s="54" t="s">
        <v>164</v>
      </c>
      <c r="C140" s="50" t="s">
        <v>52</v>
      </c>
      <c r="D140" s="51">
        <v>1</v>
      </c>
      <c r="E140" s="52">
        <v>0</v>
      </c>
      <c r="F140" s="52">
        <f>E140*D140</f>
        <v>0</v>
      </c>
    </row>
    <row r="141" spans="1:126" s="53" customFormat="1" ht="29.1" customHeight="1">
      <c r="A141" s="85" t="s">
        <v>174</v>
      </c>
      <c r="B141" s="86"/>
      <c r="C141" s="86"/>
      <c r="D141" s="86"/>
      <c r="E141" s="87"/>
      <c r="F141" s="58">
        <f>SUM(F128:F140)</f>
        <v>0</v>
      </c>
    </row>
    <row r="142" spans="1:126" s="25" customFormat="1" ht="12.75">
      <c r="A142" s="23"/>
      <c r="B142" s="22"/>
      <c r="C142" s="23"/>
      <c r="D142" s="23"/>
      <c r="E142" s="24"/>
      <c r="F142" s="24"/>
      <c r="G142" s="27"/>
      <c r="H142" s="27"/>
      <c r="I142" s="27"/>
      <c r="J142" s="27"/>
      <c r="K142" s="27"/>
      <c r="L142" s="27"/>
      <c r="M142" s="27"/>
      <c r="N142" s="27"/>
      <c r="O142" s="27"/>
      <c r="P142" s="27"/>
      <c r="Q142" s="27"/>
      <c r="R142" s="27"/>
      <c r="S142" s="27"/>
      <c r="T142" s="27"/>
      <c r="U142" s="27"/>
      <c r="V142" s="27"/>
      <c r="W142" s="27"/>
      <c r="X142" s="27"/>
      <c r="Y142" s="27"/>
      <c r="Z142" s="27"/>
      <c r="AA142" s="27"/>
      <c r="AB142" s="27"/>
      <c r="AC142" s="27"/>
      <c r="AD142" s="27"/>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7"/>
      <c r="BZ142" s="27"/>
      <c r="CA142" s="27"/>
      <c r="CB142" s="27"/>
      <c r="CC142" s="27"/>
      <c r="CD142" s="27"/>
      <c r="CE142" s="27"/>
      <c r="CF142" s="27"/>
      <c r="CG142" s="27"/>
      <c r="CH142" s="27"/>
      <c r="CI142" s="27"/>
      <c r="CJ142" s="27"/>
      <c r="CK142" s="27"/>
      <c r="CL142" s="27"/>
      <c r="CM142" s="27"/>
      <c r="CN142" s="27"/>
      <c r="CO142" s="27"/>
      <c r="CP142" s="27"/>
      <c r="CQ142" s="27"/>
      <c r="CR142" s="27"/>
      <c r="CS142" s="27"/>
      <c r="CT142" s="27"/>
      <c r="CU142" s="27"/>
      <c r="CV142" s="27"/>
      <c r="CW142" s="27"/>
      <c r="CX142" s="27"/>
      <c r="CY142" s="27"/>
      <c r="CZ142" s="27"/>
      <c r="DA142" s="27"/>
      <c r="DB142" s="27"/>
      <c r="DC142" s="27"/>
      <c r="DD142" s="27"/>
      <c r="DE142" s="27"/>
      <c r="DF142" s="27"/>
      <c r="DG142" s="27"/>
      <c r="DH142" s="27"/>
      <c r="DI142" s="27"/>
      <c r="DJ142" s="27"/>
      <c r="DK142" s="27"/>
      <c r="DL142" s="27"/>
      <c r="DM142" s="27"/>
      <c r="DN142" s="27"/>
      <c r="DO142" s="27"/>
      <c r="DP142" s="27"/>
      <c r="DQ142" s="27"/>
      <c r="DR142" s="27"/>
      <c r="DS142" s="27"/>
      <c r="DT142" s="27"/>
      <c r="DU142" s="27"/>
      <c r="DV142" s="27"/>
    </row>
    <row r="143" spans="1:126" s="25" customFormat="1" ht="24.95" customHeight="1">
      <c r="A143" s="90" t="s">
        <v>176</v>
      </c>
      <c r="B143" s="91"/>
      <c r="C143" s="91"/>
      <c r="D143" s="92"/>
      <c r="E143" s="93">
        <f>F105+F114+F126+F141</f>
        <v>0</v>
      </c>
      <c r="F143" s="94"/>
      <c r="G143" s="27"/>
      <c r="H143" s="27"/>
      <c r="I143" s="27"/>
      <c r="J143" s="27"/>
      <c r="K143" s="27"/>
      <c r="L143" s="27"/>
      <c r="M143" s="27"/>
      <c r="N143" s="27"/>
      <c r="O143" s="27"/>
      <c r="P143" s="27"/>
      <c r="Q143" s="27"/>
      <c r="R143" s="27"/>
      <c r="S143" s="27"/>
      <c r="T143" s="27"/>
      <c r="U143" s="27"/>
      <c r="V143" s="27"/>
      <c r="W143" s="27"/>
      <c r="X143" s="27"/>
      <c r="Y143" s="27"/>
      <c r="Z143" s="27"/>
      <c r="AA143" s="27"/>
      <c r="AB143" s="27"/>
      <c r="AC143" s="27"/>
      <c r="AD143" s="27"/>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7"/>
      <c r="BZ143" s="27"/>
      <c r="CA143" s="27"/>
      <c r="CB143" s="27"/>
      <c r="CC143" s="27"/>
      <c r="CD143" s="27"/>
      <c r="CE143" s="27"/>
      <c r="CF143" s="27"/>
      <c r="CG143" s="27"/>
      <c r="CH143" s="27"/>
      <c r="CI143" s="27"/>
      <c r="CJ143" s="27"/>
      <c r="CK143" s="27"/>
      <c r="CL143" s="27"/>
      <c r="CM143" s="27"/>
      <c r="CN143" s="27"/>
      <c r="CO143" s="27"/>
      <c r="CP143" s="27"/>
      <c r="CQ143" s="27"/>
      <c r="CR143" s="27"/>
      <c r="CS143" s="27"/>
      <c r="CT143" s="27"/>
      <c r="CU143" s="27"/>
      <c r="CV143" s="27"/>
      <c r="CW143" s="27"/>
      <c r="CX143" s="27"/>
      <c r="CY143" s="27"/>
      <c r="CZ143" s="27"/>
      <c r="DA143" s="27"/>
      <c r="DB143" s="27"/>
      <c r="DC143" s="27"/>
      <c r="DD143" s="27"/>
      <c r="DE143" s="27"/>
      <c r="DF143" s="27"/>
      <c r="DG143" s="27"/>
      <c r="DH143" s="27"/>
      <c r="DI143" s="27"/>
      <c r="DJ143" s="27"/>
      <c r="DK143" s="27"/>
      <c r="DL143" s="27"/>
      <c r="DM143" s="27"/>
      <c r="DN143" s="27"/>
      <c r="DO143" s="27"/>
      <c r="DP143" s="27"/>
      <c r="DQ143" s="27"/>
      <c r="DR143" s="27"/>
      <c r="DS143" s="27"/>
      <c r="DT143" s="27"/>
      <c r="DU143" s="27"/>
      <c r="DV143" s="27"/>
    </row>
    <row r="144" spans="1:126" s="25" customFormat="1" ht="12.75">
      <c r="A144" s="23"/>
      <c r="B144" s="22"/>
      <c r="C144" s="23"/>
      <c r="D144" s="23"/>
      <c r="E144" s="24"/>
      <c r="F144" s="24"/>
      <c r="G144" s="27"/>
      <c r="H144" s="27"/>
      <c r="I144" s="27"/>
      <c r="J144" s="27"/>
      <c r="K144" s="27"/>
      <c r="L144" s="27"/>
      <c r="M144" s="27"/>
      <c r="N144" s="27"/>
      <c r="O144" s="27"/>
      <c r="P144" s="27"/>
      <c r="Q144" s="27"/>
      <c r="R144" s="27"/>
      <c r="S144" s="27"/>
      <c r="T144" s="27"/>
      <c r="U144" s="27"/>
      <c r="V144" s="27"/>
      <c r="W144" s="27"/>
      <c r="X144" s="27"/>
      <c r="Y144" s="27"/>
      <c r="Z144" s="27"/>
      <c r="AA144" s="27"/>
      <c r="AB144" s="27"/>
      <c r="AC144" s="27"/>
      <c r="AD144" s="27"/>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7"/>
      <c r="BZ144" s="27"/>
      <c r="CA144" s="27"/>
      <c r="CB144" s="27"/>
      <c r="CC144" s="27"/>
      <c r="CD144" s="27"/>
      <c r="CE144" s="27"/>
      <c r="CF144" s="27"/>
      <c r="CG144" s="27"/>
      <c r="CH144" s="27"/>
      <c r="CI144" s="27"/>
      <c r="CJ144" s="27"/>
      <c r="CK144" s="27"/>
      <c r="CL144" s="27"/>
      <c r="CM144" s="27"/>
      <c r="CN144" s="27"/>
      <c r="CO144" s="27"/>
      <c r="CP144" s="27"/>
      <c r="CQ144" s="27"/>
      <c r="CR144" s="27"/>
      <c r="CS144" s="27"/>
      <c r="CT144" s="27"/>
      <c r="CU144" s="27"/>
      <c r="CV144" s="27"/>
      <c r="CW144" s="27"/>
      <c r="CX144" s="27"/>
      <c r="CY144" s="27"/>
      <c r="CZ144" s="27"/>
      <c r="DA144" s="27"/>
      <c r="DB144" s="27"/>
      <c r="DC144" s="27"/>
      <c r="DD144" s="27"/>
      <c r="DE144" s="27"/>
      <c r="DF144" s="27"/>
      <c r="DG144" s="27"/>
      <c r="DH144" s="27"/>
      <c r="DI144" s="27"/>
      <c r="DJ144" s="27"/>
      <c r="DK144" s="27"/>
      <c r="DL144" s="27"/>
      <c r="DM144" s="27"/>
      <c r="DN144" s="27"/>
      <c r="DO144" s="27"/>
      <c r="DP144" s="27"/>
      <c r="DQ144" s="27"/>
      <c r="DR144" s="27"/>
      <c r="DS144" s="27"/>
      <c r="DT144" s="27"/>
      <c r="DU144" s="27"/>
      <c r="DV144" s="27"/>
    </row>
    <row r="145" spans="1:126" s="55" customFormat="1" ht="24.95" customHeight="1">
      <c r="A145" s="88" t="s">
        <v>6</v>
      </c>
      <c r="B145" s="89"/>
      <c r="C145" s="89"/>
      <c r="D145" s="89"/>
      <c r="E145" s="89"/>
      <c r="F145" s="89"/>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3"/>
      <c r="AY145" s="53"/>
      <c r="AZ145" s="53"/>
      <c r="BA145" s="53"/>
      <c r="BB145" s="53"/>
      <c r="BC145" s="53"/>
      <c r="BD145" s="53"/>
      <c r="BE145" s="53"/>
      <c r="BF145" s="53"/>
      <c r="BG145" s="53"/>
      <c r="BH145" s="53"/>
      <c r="BI145" s="53"/>
      <c r="BJ145" s="53"/>
      <c r="BK145" s="53"/>
      <c r="BL145" s="53"/>
      <c r="BM145" s="53"/>
      <c r="BN145" s="53"/>
      <c r="BO145" s="53"/>
      <c r="BP145" s="53"/>
      <c r="BQ145" s="53"/>
      <c r="BR145" s="53"/>
      <c r="BS145" s="53"/>
      <c r="BT145" s="53"/>
      <c r="BU145" s="53"/>
      <c r="BV145" s="53"/>
      <c r="BW145" s="53"/>
      <c r="BX145" s="53"/>
      <c r="BY145" s="53"/>
      <c r="BZ145" s="53"/>
      <c r="CA145" s="53"/>
      <c r="CB145" s="53"/>
      <c r="CC145" s="53"/>
      <c r="CD145" s="53"/>
      <c r="CE145" s="53"/>
      <c r="CF145" s="53"/>
      <c r="CG145" s="53"/>
      <c r="CH145" s="53"/>
      <c r="CI145" s="53"/>
      <c r="CJ145" s="53"/>
      <c r="CK145" s="53"/>
      <c r="CL145" s="53"/>
      <c r="CM145" s="53"/>
      <c r="CN145" s="53"/>
      <c r="CO145" s="53"/>
      <c r="CP145" s="53"/>
      <c r="CQ145" s="53"/>
      <c r="CR145" s="53"/>
      <c r="CS145" s="53"/>
      <c r="CT145" s="53"/>
      <c r="CU145" s="53"/>
      <c r="CV145" s="53"/>
      <c r="CW145" s="53"/>
      <c r="CX145" s="53"/>
      <c r="CY145" s="53"/>
      <c r="CZ145" s="53"/>
      <c r="DA145" s="53"/>
      <c r="DB145" s="53"/>
      <c r="DC145" s="53"/>
      <c r="DD145" s="53"/>
      <c r="DE145" s="53"/>
      <c r="DF145" s="53"/>
      <c r="DG145" s="53"/>
      <c r="DH145" s="53"/>
      <c r="DI145" s="53"/>
      <c r="DJ145" s="53"/>
      <c r="DK145" s="53"/>
      <c r="DL145" s="53"/>
      <c r="DM145" s="53"/>
      <c r="DN145" s="53"/>
      <c r="DO145" s="53"/>
      <c r="DP145" s="53"/>
      <c r="DQ145" s="53"/>
      <c r="DR145" s="53"/>
      <c r="DS145" s="53"/>
      <c r="DT145" s="53"/>
      <c r="DU145" s="53"/>
      <c r="DV145" s="53"/>
    </row>
    <row r="146" spans="1:126" s="55" customFormat="1" ht="29.1" customHeight="1">
      <c r="A146" s="70" t="s">
        <v>5</v>
      </c>
      <c r="B146" s="71"/>
      <c r="C146" s="71"/>
      <c r="D146" s="72"/>
      <c r="E146" s="73">
        <f>E95+E143</f>
        <v>0</v>
      </c>
      <c r="F146" s="74"/>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3"/>
      <c r="AY146" s="53"/>
      <c r="AZ146" s="53"/>
      <c r="BA146" s="53"/>
      <c r="BB146" s="53"/>
      <c r="BC146" s="53"/>
      <c r="BD146" s="53"/>
      <c r="BE146" s="53"/>
      <c r="BF146" s="53"/>
      <c r="BG146" s="53"/>
      <c r="BH146" s="53"/>
      <c r="BI146" s="53"/>
      <c r="BJ146" s="53"/>
      <c r="BK146" s="53"/>
      <c r="BL146" s="53"/>
      <c r="BM146" s="53"/>
      <c r="BN146" s="53"/>
      <c r="BO146" s="53"/>
      <c r="BP146" s="53"/>
      <c r="BQ146" s="53"/>
      <c r="BR146" s="53"/>
      <c r="BS146" s="53"/>
      <c r="BT146" s="53"/>
      <c r="BU146" s="53"/>
      <c r="BV146" s="53"/>
      <c r="BW146" s="53"/>
      <c r="BX146" s="53"/>
      <c r="BY146" s="53"/>
      <c r="BZ146" s="53"/>
      <c r="CA146" s="53"/>
      <c r="CB146" s="53"/>
      <c r="CC146" s="53"/>
      <c r="CD146" s="53"/>
      <c r="CE146" s="53"/>
      <c r="CF146" s="53"/>
      <c r="CG146" s="53"/>
      <c r="CH146" s="53"/>
      <c r="CI146" s="53"/>
      <c r="CJ146" s="53"/>
      <c r="CK146" s="53"/>
      <c r="CL146" s="53"/>
      <c r="CM146" s="53"/>
      <c r="CN146" s="53"/>
      <c r="CO146" s="53"/>
      <c r="CP146" s="53"/>
      <c r="CQ146" s="53"/>
      <c r="CR146" s="53"/>
      <c r="CS146" s="53"/>
      <c r="CT146" s="53"/>
      <c r="CU146" s="53"/>
      <c r="CV146" s="53"/>
      <c r="CW146" s="53"/>
      <c r="CX146" s="53"/>
      <c r="CY146" s="53"/>
      <c r="CZ146" s="53"/>
      <c r="DA146" s="53"/>
      <c r="DB146" s="53"/>
      <c r="DC146" s="53"/>
      <c r="DD146" s="53"/>
      <c r="DE146" s="53"/>
      <c r="DF146" s="53"/>
      <c r="DG146" s="53"/>
      <c r="DH146" s="53"/>
      <c r="DI146" s="53"/>
      <c r="DJ146" s="53"/>
      <c r="DK146" s="53"/>
      <c r="DL146" s="53"/>
      <c r="DM146" s="53"/>
      <c r="DN146" s="53"/>
      <c r="DO146" s="53"/>
      <c r="DP146" s="53"/>
      <c r="DQ146" s="53"/>
      <c r="DR146" s="53"/>
      <c r="DS146" s="53"/>
      <c r="DT146" s="53"/>
      <c r="DU146" s="53"/>
      <c r="DV146" s="53"/>
    </row>
    <row r="147" spans="1:126" s="55" customFormat="1" ht="19.5" customHeight="1">
      <c r="A147" s="95" t="s">
        <v>7</v>
      </c>
      <c r="B147" s="95"/>
      <c r="C147" s="95"/>
      <c r="D147" s="95"/>
      <c r="E147" s="95"/>
      <c r="F147" s="95"/>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3"/>
      <c r="AY147" s="53"/>
      <c r="AZ147" s="53"/>
      <c r="BA147" s="53"/>
      <c r="BB147" s="53"/>
      <c r="BC147" s="53"/>
      <c r="BD147" s="53"/>
      <c r="BE147" s="53"/>
      <c r="BF147" s="53"/>
      <c r="BG147" s="53"/>
      <c r="BH147" s="53"/>
      <c r="BI147" s="53"/>
      <c r="BJ147" s="53"/>
      <c r="BK147" s="53"/>
      <c r="BL147" s="53"/>
      <c r="BM147" s="53"/>
      <c r="BN147" s="53"/>
      <c r="BO147" s="53"/>
      <c r="BP147" s="53"/>
      <c r="BQ147" s="53"/>
      <c r="BR147" s="53"/>
      <c r="BS147" s="53"/>
      <c r="BT147" s="53"/>
      <c r="BU147" s="53"/>
      <c r="BV147" s="53"/>
      <c r="BW147" s="53"/>
      <c r="BX147" s="53"/>
      <c r="BY147" s="53"/>
      <c r="BZ147" s="53"/>
      <c r="CA147" s="53"/>
      <c r="CB147" s="53"/>
      <c r="CC147" s="53"/>
      <c r="CD147" s="53"/>
      <c r="CE147" s="53"/>
      <c r="CF147" s="53"/>
      <c r="CG147" s="53"/>
      <c r="CH147" s="53"/>
      <c r="CI147" s="53"/>
      <c r="CJ147" s="53"/>
      <c r="CK147" s="53"/>
      <c r="CL147" s="53"/>
      <c r="CM147" s="53"/>
      <c r="CN147" s="53"/>
      <c r="CO147" s="53"/>
      <c r="CP147" s="53"/>
      <c r="CQ147" s="53"/>
      <c r="CR147" s="53"/>
      <c r="CS147" s="53"/>
      <c r="CT147" s="53"/>
      <c r="CU147" s="53"/>
      <c r="CV147" s="53"/>
      <c r="CW147" s="53"/>
      <c r="CX147" s="53"/>
      <c r="CY147" s="53"/>
      <c r="CZ147" s="53"/>
      <c r="DA147" s="53"/>
      <c r="DB147" s="53"/>
      <c r="DC147" s="53"/>
      <c r="DD147" s="53"/>
      <c r="DE147" s="53"/>
      <c r="DF147" s="53"/>
      <c r="DG147" s="53"/>
      <c r="DH147" s="53"/>
      <c r="DI147" s="53"/>
      <c r="DJ147" s="53"/>
      <c r="DK147" s="53"/>
      <c r="DL147" s="53"/>
      <c r="DM147" s="53"/>
      <c r="DN147" s="53"/>
      <c r="DO147" s="53"/>
      <c r="DP147" s="53"/>
      <c r="DQ147" s="53"/>
      <c r="DR147" s="53"/>
      <c r="DS147" s="53"/>
      <c r="DT147" s="53"/>
      <c r="DU147" s="53"/>
      <c r="DV147" s="53"/>
    </row>
    <row r="148" spans="1:126" s="53" customFormat="1" ht="29.1" customHeight="1">
      <c r="A148" s="75" t="s">
        <v>10</v>
      </c>
      <c r="B148" s="76"/>
      <c r="C148" s="76"/>
      <c r="D148" s="76"/>
      <c r="E148" s="76"/>
      <c r="F148" s="77"/>
    </row>
    <row r="149" spans="1:126" s="53" customFormat="1" ht="20.100000000000001" customHeight="1">
      <c r="A149" s="56"/>
      <c r="B149" s="78" t="s">
        <v>8</v>
      </c>
      <c r="C149" s="78"/>
      <c r="D149" s="78"/>
      <c r="E149" s="78"/>
      <c r="F149" s="79"/>
    </row>
  </sheetData>
  <mergeCells count="32">
    <mergeCell ref="A97:F97"/>
    <mergeCell ref="A98:F98"/>
    <mergeCell ref="A100:F100"/>
    <mergeCell ref="A80:E80"/>
    <mergeCell ref="A59:F59"/>
    <mergeCell ref="A81:F81"/>
    <mergeCell ref="A93:E93"/>
    <mergeCell ref="A95:D95"/>
    <mergeCell ref="E95:F95"/>
    <mergeCell ref="B1:F4"/>
    <mergeCell ref="B8:F8"/>
    <mergeCell ref="A10:F10"/>
    <mergeCell ref="A11:F14"/>
    <mergeCell ref="A58:E58"/>
    <mergeCell ref="A15:F15"/>
    <mergeCell ref="A16:F16"/>
    <mergeCell ref="B6:F6"/>
    <mergeCell ref="A146:D146"/>
    <mergeCell ref="E146:F146"/>
    <mergeCell ref="A148:F148"/>
    <mergeCell ref="B149:F149"/>
    <mergeCell ref="A105:E105"/>
    <mergeCell ref="A114:E114"/>
    <mergeCell ref="A126:E126"/>
    <mergeCell ref="A141:E141"/>
    <mergeCell ref="A145:F145"/>
    <mergeCell ref="A143:D143"/>
    <mergeCell ref="E143:F143"/>
    <mergeCell ref="A147:F147"/>
    <mergeCell ref="A106:F106"/>
    <mergeCell ref="A115:F115"/>
    <mergeCell ref="A127:F127"/>
  </mergeCells>
  <phoneticPr fontId="0" type="noConversion"/>
  <printOptions horizontalCentered="1"/>
  <pageMargins left="0.2" right="0.2" top="0.25" bottom="0.5" header="0.3" footer="0.3"/>
  <pageSetup scale="46" fitToHeight="0" orientation="portrait" r:id="rId1"/>
  <headerFooter alignWithMargins="0">
    <oddFooter>&amp;RPage &amp;P of &amp;N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4117080EC7F984FB31AAEB0DFA8F7A3" ma:contentTypeVersion="2" ma:contentTypeDescription="Create a new document." ma:contentTypeScope="" ma:versionID="3ce30d157fb3420cfa24d826abc8d766">
  <xsd:schema xmlns:xsd="http://www.w3.org/2001/XMLSchema" xmlns:xs="http://www.w3.org/2001/XMLSchema" xmlns:p="http://schemas.microsoft.com/office/2006/metadata/properties" targetNamespace="http://schemas.microsoft.com/office/2006/metadata/properties" ma:root="true" ma:fieldsID="9abfe3f26f379ab2a533ed41fa8c29f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DAC873-4641-4531-AD27-C0465866CC28}">
  <ds:schemaRefs>
    <ds:schemaRef ds:uri="http://schemas.microsoft.com/sharepoint/v3/contenttype/forms"/>
  </ds:schemaRefs>
</ds:datastoreItem>
</file>

<file path=customXml/itemProps2.xml><?xml version="1.0" encoding="utf-8"?>
<ds:datastoreItem xmlns:ds="http://schemas.openxmlformats.org/officeDocument/2006/customXml" ds:itemID="{58A5B670-78D3-4249-AB95-52CAE9CA4ECC}">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6E4EE930-FF4C-4AE5-8918-6BB6A85570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BID-PROPOSAL FORM</vt:lpstr>
      <vt:lpstr>'BID-PROPOSAL FORM'!Print_Area</vt:lpstr>
    </vt:vector>
  </TitlesOfParts>
  <Company>HDR,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Stephanie Lytle</dc:creator>
  <cp:lastModifiedBy>VanAllen, Christy</cp:lastModifiedBy>
  <cp:lastPrinted>2020-02-12T18:52:42Z</cp:lastPrinted>
  <dcterms:created xsi:type="dcterms:W3CDTF">1998-06-09T19:27:04Z</dcterms:created>
  <dcterms:modified xsi:type="dcterms:W3CDTF">2020-04-23T14:43:49Z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0x01010044117080EC7F984FB31AAEB0DFA8F7A3</vt:lpwstr>
  </property>
  <property fmtid="{D5CDD505-2E9C-101B-9397-08002B2CF9AE}" pid="3" name="_dlc_DocIdItemGuid">
    <vt:lpwstr>a4de41a3-f06d-4232-b2da-9a008b05d26e</vt:lpwstr>
  </property>
</Properties>
</file>